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5203"/>
  <workbookPr autoCompressPictures="0"/>
  <bookViews>
    <workbookView xWindow="0" yWindow="0" windowWidth="28800" windowHeight="17460" activeTab="4"/>
  </bookViews>
  <sheets>
    <sheet name="Initial Conditions (LLDS)" sheetId="1" r:id="rId1"/>
    <sheet name="Equations" sheetId="2" r:id="rId2"/>
    <sheet name="Variables" sheetId="3" r:id="rId3"/>
    <sheet name="Simulator" sheetId="4" r:id="rId4"/>
    <sheet name="Thermodynamics Model" sheetId="5" r:id="rId5"/>
  </sheets>
  <definedNames>
    <definedName name="BR">'Initial Conditions (LLDS)'!$C$3</definedName>
    <definedName name="m">'Initial Conditions (LLDS)'!$F$6</definedName>
    <definedName name="Medium">'Initial Conditions (LLDS)'!$A$4</definedName>
    <definedName name="Mp">'Initial Conditions (LLDS)'!$F$4</definedName>
    <definedName name="n">'Initial Conditions (LLDS)'!$K$1</definedName>
    <definedName name="Small">'Initial Conditions (LLDS)'!$A$3</definedName>
    <definedName name="Ti">'Initial Conditions (LLDS)'!$E$1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5" l="1"/>
  <c r="J2" i="5"/>
  <c r="Z1101" i="5"/>
  <c r="Z1100" i="5"/>
  <c r="Z1099" i="5"/>
  <c r="Z1098" i="5"/>
  <c r="Z1097" i="5"/>
  <c r="Z1096" i="5"/>
  <c r="Z1095" i="5"/>
  <c r="Z1094" i="5"/>
  <c r="Z1093" i="5"/>
  <c r="Z1092" i="5"/>
  <c r="Z1091" i="5"/>
  <c r="Z1090" i="5"/>
  <c r="Z1089" i="5"/>
  <c r="Z1088" i="5"/>
  <c r="Z1087" i="5"/>
  <c r="Z1086" i="5"/>
  <c r="Z1085" i="5"/>
  <c r="Z1084" i="5"/>
  <c r="Z1083" i="5"/>
  <c r="Z1082" i="5"/>
  <c r="Z1081" i="5"/>
  <c r="Z1080" i="5"/>
  <c r="Z1079" i="5"/>
  <c r="Z1078" i="5"/>
  <c r="Z1077" i="5"/>
  <c r="Z1076" i="5"/>
  <c r="Z1075" i="5"/>
  <c r="Z1074" i="5"/>
  <c r="Z1073" i="5"/>
  <c r="Z1072" i="5"/>
  <c r="Z1071" i="5"/>
  <c r="Z1070" i="5"/>
  <c r="Z1069" i="5"/>
  <c r="Z1068" i="5"/>
  <c r="Z1067" i="5"/>
  <c r="Z1066" i="5"/>
  <c r="Z1065" i="5"/>
  <c r="Z1064" i="5"/>
  <c r="Z1063" i="5"/>
  <c r="Z1062" i="5"/>
  <c r="Z1061" i="5"/>
  <c r="Z1060" i="5"/>
  <c r="Z1059" i="5"/>
  <c r="Z1058" i="5"/>
  <c r="Z1057" i="5"/>
  <c r="Z1056" i="5"/>
  <c r="Z1055" i="5"/>
  <c r="Z1054" i="5"/>
  <c r="Z1053" i="5"/>
  <c r="Z1052" i="5"/>
  <c r="Z1051" i="5"/>
  <c r="Z1050" i="5"/>
  <c r="Z1049" i="5"/>
  <c r="Z1048" i="5"/>
  <c r="Z1047" i="5"/>
  <c r="Z1046" i="5"/>
  <c r="Z1045" i="5"/>
  <c r="Z1044" i="5"/>
  <c r="Z1043" i="5"/>
  <c r="Z1042" i="5"/>
  <c r="Z1041" i="5"/>
  <c r="Z1040" i="5"/>
  <c r="Z1039" i="5"/>
  <c r="Z1038" i="5"/>
  <c r="Z1037" i="5"/>
  <c r="Z1036" i="5"/>
  <c r="Z1035" i="5"/>
  <c r="Z1034" i="5"/>
  <c r="Z1033" i="5"/>
  <c r="Z1032" i="5"/>
  <c r="Z1031" i="5"/>
  <c r="Z1030" i="5"/>
  <c r="Z1029" i="5"/>
  <c r="Z1028" i="5"/>
  <c r="Z1027" i="5"/>
  <c r="Z1026" i="5"/>
  <c r="Z1025" i="5"/>
  <c r="Z1024" i="5"/>
  <c r="Z1023" i="5"/>
  <c r="Z1022" i="5"/>
  <c r="Z1021" i="5"/>
  <c r="Z1020" i="5"/>
  <c r="Z1019" i="5"/>
  <c r="Z1018" i="5"/>
  <c r="Z1017" i="5"/>
  <c r="Z1016" i="5"/>
  <c r="Z1015" i="5"/>
  <c r="Z1014" i="5"/>
  <c r="Z1013" i="5"/>
  <c r="Z1012" i="5"/>
  <c r="Z1011" i="5"/>
  <c r="Z1010" i="5"/>
  <c r="Z1009" i="5"/>
  <c r="Z1008" i="5"/>
  <c r="Z1007" i="5"/>
  <c r="Z1006" i="5"/>
  <c r="Z1005" i="5"/>
  <c r="Z1004" i="5"/>
  <c r="Z1003" i="5"/>
  <c r="Z1002" i="5"/>
  <c r="Z1001" i="5"/>
  <c r="Z1000" i="5"/>
  <c r="Z999" i="5"/>
  <c r="Z998" i="5"/>
  <c r="Z997" i="5"/>
  <c r="Z996" i="5"/>
  <c r="Z995" i="5"/>
  <c r="Z994" i="5"/>
  <c r="Z993" i="5"/>
  <c r="Z992" i="5"/>
  <c r="Z991" i="5"/>
  <c r="Z990" i="5"/>
  <c r="Z989" i="5"/>
  <c r="Z988" i="5"/>
  <c r="Z987" i="5"/>
  <c r="Z986" i="5"/>
  <c r="Z985" i="5"/>
  <c r="Z984" i="5"/>
  <c r="Z983" i="5"/>
  <c r="Z982" i="5"/>
  <c r="Z981" i="5"/>
  <c r="Z980" i="5"/>
  <c r="Z979" i="5"/>
  <c r="Z978" i="5"/>
  <c r="Z977" i="5"/>
  <c r="Z976" i="5"/>
  <c r="Z975" i="5"/>
  <c r="Z974" i="5"/>
  <c r="Z973" i="5"/>
  <c r="Z972" i="5"/>
  <c r="Z971" i="5"/>
  <c r="Z970" i="5"/>
  <c r="Z969" i="5"/>
  <c r="Z968" i="5"/>
  <c r="Z967" i="5"/>
  <c r="Z966" i="5"/>
  <c r="Z965" i="5"/>
  <c r="Z964" i="5"/>
  <c r="Z963" i="5"/>
  <c r="Z962" i="5"/>
  <c r="Z961" i="5"/>
  <c r="Z960" i="5"/>
  <c r="Z959" i="5"/>
  <c r="Z958" i="5"/>
  <c r="Z957" i="5"/>
  <c r="Z956" i="5"/>
  <c r="Z955" i="5"/>
  <c r="Z954" i="5"/>
  <c r="Z953" i="5"/>
  <c r="Z952" i="5"/>
  <c r="Z951" i="5"/>
  <c r="Z950" i="5"/>
  <c r="Z949" i="5"/>
  <c r="Z948" i="5"/>
  <c r="Z947" i="5"/>
  <c r="Z946" i="5"/>
  <c r="Z945" i="5"/>
  <c r="Z944" i="5"/>
  <c r="Z943" i="5"/>
  <c r="Z942" i="5"/>
  <c r="Z941" i="5"/>
  <c r="Z940" i="5"/>
  <c r="Z939" i="5"/>
  <c r="Z938" i="5"/>
  <c r="Z937" i="5"/>
  <c r="Z936" i="5"/>
  <c r="Z935" i="5"/>
  <c r="Z934" i="5"/>
  <c r="Z933" i="5"/>
  <c r="Z932" i="5"/>
  <c r="Z931" i="5"/>
  <c r="Z930" i="5"/>
  <c r="Z929" i="5"/>
  <c r="Z928" i="5"/>
  <c r="Z927" i="5"/>
  <c r="Z926" i="5"/>
  <c r="Z925" i="5"/>
  <c r="Z924" i="5"/>
  <c r="Z923" i="5"/>
  <c r="Z922" i="5"/>
  <c r="Z921" i="5"/>
  <c r="Z920" i="5"/>
  <c r="Z919" i="5"/>
  <c r="Z918" i="5"/>
  <c r="Z917" i="5"/>
  <c r="Z916" i="5"/>
  <c r="Z915" i="5"/>
  <c r="Z914" i="5"/>
  <c r="Z913" i="5"/>
  <c r="Z912" i="5"/>
  <c r="Z911" i="5"/>
  <c r="Z910" i="5"/>
  <c r="Z909" i="5"/>
  <c r="Z908" i="5"/>
  <c r="Z907" i="5"/>
  <c r="Z906" i="5"/>
  <c r="Z905" i="5"/>
  <c r="Z904" i="5"/>
  <c r="Z903" i="5"/>
  <c r="Z902" i="5"/>
  <c r="Z901" i="5"/>
  <c r="Z900" i="5"/>
  <c r="Z899" i="5"/>
  <c r="Z898" i="5"/>
  <c r="Z897" i="5"/>
  <c r="Z896" i="5"/>
  <c r="Z895" i="5"/>
  <c r="Z894" i="5"/>
  <c r="Z893" i="5"/>
  <c r="Z892" i="5"/>
  <c r="Z891" i="5"/>
  <c r="Z890" i="5"/>
  <c r="Z889" i="5"/>
  <c r="Z888" i="5"/>
  <c r="Z887" i="5"/>
  <c r="Z886" i="5"/>
  <c r="Z885" i="5"/>
  <c r="Z884" i="5"/>
  <c r="Z883" i="5"/>
  <c r="Z882" i="5"/>
  <c r="Z881" i="5"/>
  <c r="Z880" i="5"/>
  <c r="Z879" i="5"/>
  <c r="Z878" i="5"/>
  <c r="Z877" i="5"/>
  <c r="Z876" i="5"/>
  <c r="Z875" i="5"/>
  <c r="Z874" i="5"/>
  <c r="Z873" i="5"/>
  <c r="Z872" i="5"/>
  <c r="Z871" i="5"/>
  <c r="Z870" i="5"/>
  <c r="Z869" i="5"/>
  <c r="Z868" i="5"/>
  <c r="Z867" i="5"/>
  <c r="Z866" i="5"/>
  <c r="Z865" i="5"/>
  <c r="Z864" i="5"/>
  <c r="Z863" i="5"/>
  <c r="Z862" i="5"/>
  <c r="Z861" i="5"/>
  <c r="Z860" i="5"/>
  <c r="Z859" i="5"/>
  <c r="Z858" i="5"/>
  <c r="Z857" i="5"/>
  <c r="Z856" i="5"/>
  <c r="Z855" i="5"/>
  <c r="Z854" i="5"/>
  <c r="Z853" i="5"/>
  <c r="Z852" i="5"/>
  <c r="Z851" i="5"/>
  <c r="Z850" i="5"/>
  <c r="Z849" i="5"/>
  <c r="Z848" i="5"/>
  <c r="Z847" i="5"/>
  <c r="Z846" i="5"/>
  <c r="Z845" i="5"/>
  <c r="Z844" i="5"/>
  <c r="Z843" i="5"/>
  <c r="Z842" i="5"/>
  <c r="Z841" i="5"/>
  <c r="Z840" i="5"/>
  <c r="Z839" i="5"/>
  <c r="Z838" i="5"/>
  <c r="Z837" i="5"/>
  <c r="Z836" i="5"/>
  <c r="Z835" i="5"/>
  <c r="Z834" i="5"/>
  <c r="Z833" i="5"/>
  <c r="Z832" i="5"/>
  <c r="Z831" i="5"/>
  <c r="Z830" i="5"/>
  <c r="Z829" i="5"/>
  <c r="Z828" i="5"/>
  <c r="Z827" i="5"/>
  <c r="Z826" i="5"/>
  <c r="Z825" i="5"/>
  <c r="Z824" i="5"/>
  <c r="Z823" i="5"/>
  <c r="Z822" i="5"/>
  <c r="Z821" i="5"/>
  <c r="Z820" i="5"/>
  <c r="Z819" i="5"/>
  <c r="Z818" i="5"/>
  <c r="Z817" i="5"/>
  <c r="Z816" i="5"/>
  <c r="Z815" i="5"/>
  <c r="Z814" i="5"/>
  <c r="Z813" i="5"/>
  <c r="Z812" i="5"/>
  <c r="Z811" i="5"/>
  <c r="Z810" i="5"/>
  <c r="Z809" i="5"/>
  <c r="Z808" i="5"/>
  <c r="Z807" i="5"/>
  <c r="Z806" i="5"/>
  <c r="Z805" i="5"/>
  <c r="Z804" i="5"/>
  <c r="Z803" i="5"/>
  <c r="Z802" i="5"/>
  <c r="Z801" i="5"/>
  <c r="Z800" i="5"/>
  <c r="Z799" i="5"/>
  <c r="Z798" i="5"/>
  <c r="Z797" i="5"/>
  <c r="Z796" i="5"/>
  <c r="Z795" i="5"/>
  <c r="Z794" i="5"/>
  <c r="Z793" i="5"/>
  <c r="Z792" i="5"/>
  <c r="Z791" i="5"/>
  <c r="Z790" i="5"/>
  <c r="Z789" i="5"/>
  <c r="Z788" i="5"/>
  <c r="Z787" i="5"/>
  <c r="Z786" i="5"/>
  <c r="Z785" i="5"/>
  <c r="Z784" i="5"/>
  <c r="Z783" i="5"/>
  <c r="Z782" i="5"/>
  <c r="Z781" i="5"/>
  <c r="Z780" i="5"/>
  <c r="Z779" i="5"/>
  <c r="Z778" i="5"/>
  <c r="Z777" i="5"/>
  <c r="Z776" i="5"/>
  <c r="Z775" i="5"/>
  <c r="Z774" i="5"/>
  <c r="Z773" i="5"/>
  <c r="Z772" i="5"/>
  <c r="Z771" i="5"/>
  <c r="Z770" i="5"/>
  <c r="Z769" i="5"/>
  <c r="Z768" i="5"/>
  <c r="Z767" i="5"/>
  <c r="Z766" i="5"/>
  <c r="Z765" i="5"/>
  <c r="Z764" i="5"/>
  <c r="Z763" i="5"/>
  <c r="Z762" i="5"/>
  <c r="Z761" i="5"/>
  <c r="Z760" i="5"/>
  <c r="Z759" i="5"/>
  <c r="Z758" i="5"/>
  <c r="Z757" i="5"/>
  <c r="Z756" i="5"/>
  <c r="Z755" i="5"/>
  <c r="Z754" i="5"/>
  <c r="Z753" i="5"/>
  <c r="Z752" i="5"/>
  <c r="Z751" i="5"/>
  <c r="Z750" i="5"/>
  <c r="Z749" i="5"/>
  <c r="Z748" i="5"/>
  <c r="Z747" i="5"/>
  <c r="Z746" i="5"/>
  <c r="Z745" i="5"/>
  <c r="Z744" i="5"/>
  <c r="Z743" i="5"/>
  <c r="Z742" i="5"/>
  <c r="Z741" i="5"/>
  <c r="Z740" i="5"/>
  <c r="Z739" i="5"/>
  <c r="Z738" i="5"/>
  <c r="Z737" i="5"/>
  <c r="Z736" i="5"/>
  <c r="Z735" i="5"/>
  <c r="Z734" i="5"/>
  <c r="Z733" i="5"/>
  <c r="Z732" i="5"/>
  <c r="Z731" i="5"/>
  <c r="Z730" i="5"/>
  <c r="Z729" i="5"/>
  <c r="Z728" i="5"/>
  <c r="Z727" i="5"/>
  <c r="Z726" i="5"/>
  <c r="Z725" i="5"/>
  <c r="Z724" i="5"/>
  <c r="Z723" i="5"/>
  <c r="Z722" i="5"/>
  <c r="Z721" i="5"/>
  <c r="Z720" i="5"/>
  <c r="Z719" i="5"/>
  <c r="Z718" i="5"/>
  <c r="Z717" i="5"/>
  <c r="Z716" i="5"/>
  <c r="Z715" i="5"/>
  <c r="Z714" i="5"/>
  <c r="Z713" i="5"/>
  <c r="Z712" i="5"/>
  <c r="Z711" i="5"/>
  <c r="Z710" i="5"/>
  <c r="Z709" i="5"/>
  <c r="Z708" i="5"/>
  <c r="Z707" i="5"/>
  <c r="Z706" i="5"/>
  <c r="Z705" i="5"/>
  <c r="Z704" i="5"/>
  <c r="Z703" i="5"/>
  <c r="Z702" i="5"/>
  <c r="Z701" i="5"/>
  <c r="Z700" i="5"/>
  <c r="Z699" i="5"/>
  <c r="Z698" i="5"/>
  <c r="Z697" i="5"/>
  <c r="Z696" i="5"/>
  <c r="Z695" i="5"/>
  <c r="Z694" i="5"/>
  <c r="Z693" i="5"/>
  <c r="Z692" i="5"/>
  <c r="Z691" i="5"/>
  <c r="Z690" i="5"/>
  <c r="Z689" i="5"/>
  <c r="Z688" i="5"/>
  <c r="Z687" i="5"/>
  <c r="Z686" i="5"/>
  <c r="Z685" i="5"/>
  <c r="Z684" i="5"/>
  <c r="Z683" i="5"/>
  <c r="Z682" i="5"/>
  <c r="Z681" i="5"/>
  <c r="Z680" i="5"/>
  <c r="Z679" i="5"/>
  <c r="Z678" i="5"/>
  <c r="Z677" i="5"/>
  <c r="Z676" i="5"/>
  <c r="Z675" i="5"/>
  <c r="Z674" i="5"/>
  <c r="Z673" i="5"/>
  <c r="Z672" i="5"/>
  <c r="Z671" i="5"/>
  <c r="Z670" i="5"/>
  <c r="Z669" i="5"/>
  <c r="Z668" i="5"/>
  <c r="Z667" i="5"/>
  <c r="Z666" i="5"/>
  <c r="Z665" i="5"/>
  <c r="Z664" i="5"/>
  <c r="Z663" i="5"/>
  <c r="Z662" i="5"/>
  <c r="Z661" i="5"/>
  <c r="Z660" i="5"/>
  <c r="Z659" i="5"/>
  <c r="Z658" i="5"/>
  <c r="Z657" i="5"/>
  <c r="Z656" i="5"/>
  <c r="Z655" i="5"/>
  <c r="Z654" i="5"/>
  <c r="Z653" i="5"/>
  <c r="Z652" i="5"/>
  <c r="Z651" i="5"/>
  <c r="Z650" i="5"/>
  <c r="Z649" i="5"/>
  <c r="Z648" i="5"/>
  <c r="Z647" i="5"/>
  <c r="Z646" i="5"/>
  <c r="Z645" i="5"/>
  <c r="Z644" i="5"/>
  <c r="Z643" i="5"/>
  <c r="Z642" i="5"/>
  <c r="Z641" i="5"/>
  <c r="Z640" i="5"/>
  <c r="Z639" i="5"/>
  <c r="Z638" i="5"/>
  <c r="Z637" i="5"/>
  <c r="Z636" i="5"/>
  <c r="Z635" i="5"/>
  <c r="Z634" i="5"/>
  <c r="Z633" i="5"/>
  <c r="Z632" i="5"/>
  <c r="Z631" i="5"/>
  <c r="Z630" i="5"/>
  <c r="Z629" i="5"/>
  <c r="Z628" i="5"/>
  <c r="Z627" i="5"/>
  <c r="Z626" i="5"/>
  <c r="Z625" i="5"/>
  <c r="Z624" i="5"/>
  <c r="Z623" i="5"/>
  <c r="Z622" i="5"/>
  <c r="Z621" i="5"/>
  <c r="Z620" i="5"/>
  <c r="Z619" i="5"/>
  <c r="Z618" i="5"/>
  <c r="Z617" i="5"/>
  <c r="Z616" i="5"/>
  <c r="Z615" i="5"/>
  <c r="Z614" i="5"/>
  <c r="Z613" i="5"/>
  <c r="Z612" i="5"/>
  <c r="Z611" i="5"/>
  <c r="Z610" i="5"/>
  <c r="Z609" i="5"/>
  <c r="Z608" i="5"/>
  <c r="Z607" i="5"/>
  <c r="Z606" i="5"/>
  <c r="Z605" i="5"/>
  <c r="Z604" i="5"/>
  <c r="Z603" i="5"/>
  <c r="Z602" i="5"/>
  <c r="Z601" i="5"/>
  <c r="Z600" i="5"/>
  <c r="Z599" i="5"/>
  <c r="Z598" i="5"/>
  <c r="Z597" i="5"/>
  <c r="Z596" i="5"/>
  <c r="Z595" i="5"/>
  <c r="Z594" i="5"/>
  <c r="Z593" i="5"/>
  <c r="Z592" i="5"/>
  <c r="Z591" i="5"/>
  <c r="Z590" i="5"/>
  <c r="Z589" i="5"/>
  <c r="Z588" i="5"/>
  <c r="Z587" i="5"/>
  <c r="Z586" i="5"/>
  <c r="Z585" i="5"/>
  <c r="Z584" i="5"/>
  <c r="Z583" i="5"/>
  <c r="Z582" i="5"/>
  <c r="Z581" i="5"/>
  <c r="Z580" i="5"/>
  <c r="Z579" i="5"/>
  <c r="Z578" i="5"/>
  <c r="Z577" i="5"/>
  <c r="Z576" i="5"/>
  <c r="Z575" i="5"/>
  <c r="Z574" i="5"/>
  <c r="Z573" i="5"/>
  <c r="Z572" i="5"/>
  <c r="Z571" i="5"/>
  <c r="Z570" i="5"/>
  <c r="Z569" i="5"/>
  <c r="Z568" i="5"/>
  <c r="Z567" i="5"/>
  <c r="Z566" i="5"/>
  <c r="Z565" i="5"/>
  <c r="Z564" i="5"/>
  <c r="Z563" i="5"/>
  <c r="Z562" i="5"/>
  <c r="Z561" i="5"/>
  <c r="Z560" i="5"/>
  <c r="Z559" i="5"/>
  <c r="Z558" i="5"/>
  <c r="Z557" i="5"/>
  <c r="Z556" i="5"/>
  <c r="Z555" i="5"/>
  <c r="Z554" i="5"/>
  <c r="Z553" i="5"/>
  <c r="Z552" i="5"/>
  <c r="Z551" i="5"/>
  <c r="Z550" i="5"/>
  <c r="Z549" i="5"/>
  <c r="Z548" i="5"/>
  <c r="Z547" i="5"/>
  <c r="Z546" i="5"/>
  <c r="Z545" i="5"/>
  <c r="Z544" i="5"/>
  <c r="Z543" i="5"/>
  <c r="Z542" i="5"/>
  <c r="Z541" i="5"/>
  <c r="Z540" i="5"/>
  <c r="Z539" i="5"/>
  <c r="Z538" i="5"/>
  <c r="Z537" i="5"/>
  <c r="Z536" i="5"/>
  <c r="Z535" i="5"/>
  <c r="Z534" i="5"/>
  <c r="Z533" i="5"/>
  <c r="Z532" i="5"/>
  <c r="Z531" i="5"/>
  <c r="Z530" i="5"/>
  <c r="Z529" i="5"/>
  <c r="Z528" i="5"/>
  <c r="Z527" i="5"/>
  <c r="Z526" i="5"/>
  <c r="Z525" i="5"/>
  <c r="Z524" i="5"/>
  <c r="Z523" i="5"/>
  <c r="Z522" i="5"/>
  <c r="Z521" i="5"/>
  <c r="Z520" i="5"/>
  <c r="Z519" i="5"/>
  <c r="Z518" i="5"/>
  <c r="Z517" i="5"/>
  <c r="Z516" i="5"/>
  <c r="Z515" i="5"/>
  <c r="Z514" i="5"/>
  <c r="Z513" i="5"/>
  <c r="Z512" i="5"/>
  <c r="Z511" i="5"/>
  <c r="Z510" i="5"/>
  <c r="Z509" i="5"/>
  <c r="Z508" i="5"/>
  <c r="Z507" i="5"/>
  <c r="Z506" i="5"/>
  <c r="Z505" i="5"/>
  <c r="Z504" i="5"/>
  <c r="Z503" i="5"/>
  <c r="Z502" i="5"/>
  <c r="Z501" i="5"/>
  <c r="Z500" i="5"/>
  <c r="Z499" i="5"/>
  <c r="Z498" i="5"/>
  <c r="Z497" i="5"/>
  <c r="Z496" i="5"/>
  <c r="Z495" i="5"/>
  <c r="Z494" i="5"/>
  <c r="Z493" i="5"/>
  <c r="Z492" i="5"/>
  <c r="Z491" i="5"/>
  <c r="Z490" i="5"/>
  <c r="Z489" i="5"/>
  <c r="Z488" i="5"/>
  <c r="Z487" i="5"/>
  <c r="Z486" i="5"/>
  <c r="Z485" i="5"/>
  <c r="Z484" i="5"/>
  <c r="Z483" i="5"/>
  <c r="Z482" i="5"/>
  <c r="Z481" i="5"/>
  <c r="Z480" i="5"/>
  <c r="Z479" i="5"/>
  <c r="Z478" i="5"/>
  <c r="Z477" i="5"/>
  <c r="Z476" i="5"/>
  <c r="Z475" i="5"/>
  <c r="Z474" i="5"/>
  <c r="Z473" i="5"/>
  <c r="Z472" i="5"/>
  <c r="Z471" i="5"/>
  <c r="Z470" i="5"/>
  <c r="Z469" i="5"/>
  <c r="Z468" i="5"/>
  <c r="Z467" i="5"/>
  <c r="Z466" i="5"/>
  <c r="Z465" i="5"/>
  <c r="Z464" i="5"/>
  <c r="Z463" i="5"/>
  <c r="Z462" i="5"/>
  <c r="Z461" i="5"/>
  <c r="Z460" i="5"/>
  <c r="Z459" i="5"/>
  <c r="Z458" i="5"/>
  <c r="Z457" i="5"/>
  <c r="Z456" i="5"/>
  <c r="Z455" i="5"/>
  <c r="Z454" i="5"/>
  <c r="Z453" i="5"/>
  <c r="Z452" i="5"/>
  <c r="Z451" i="5"/>
  <c r="Z450" i="5"/>
  <c r="Z449" i="5"/>
  <c r="Z448" i="5"/>
  <c r="Z447" i="5"/>
  <c r="Z446" i="5"/>
  <c r="Z445" i="5"/>
  <c r="Z444" i="5"/>
  <c r="Z443" i="5"/>
  <c r="Z442" i="5"/>
  <c r="Z441" i="5"/>
  <c r="Z440" i="5"/>
  <c r="Z439" i="5"/>
  <c r="Z438" i="5"/>
  <c r="Z437" i="5"/>
  <c r="Z436" i="5"/>
  <c r="Z435" i="5"/>
  <c r="Z434" i="5"/>
  <c r="Z433" i="5"/>
  <c r="Z432" i="5"/>
  <c r="Z431" i="5"/>
  <c r="Z430" i="5"/>
  <c r="Z429" i="5"/>
  <c r="Z428" i="5"/>
  <c r="Z427" i="5"/>
  <c r="Z426" i="5"/>
  <c r="Z425" i="5"/>
  <c r="Z424" i="5"/>
  <c r="Z423" i="5"/>
  <c r="Z422" i="5"/>
  <c r="Z421" i="5"/>
  <c r="Z420" i="5"/>
  <c r="Z419" i="5"/>
  <c r="Z418" i="5"/>
  <c r="Z417" i="5"/>
  <c r="Z416" i="5"/>
  <c r="Z415" i="5"/>
  <c r="Z414" i="5"/>
  <c r="Z413" i="5"/>
  <c r="Z412" i="5"/>
  <c r="Z411" i="5"/>
  <c r="Z410" i="5"/>
  <c r="Z409" i="5"/>
  <c r="Z408" i="5"/>
  <c r="Z407" i="5"/>
  <c r="Z406" i="5"/>
  <c r="Z405" i="5"/>
  <c r="Z404" i="5"/>
  <c r="Z403" i="5"/>
  <c r="Z402" i="5"/>
  <c r="Z401" i="5"/>
  <c r="Z400" i="5"/>
  <c r="Z399" i="5"/>
  <c r="Z398" i="5"/>
  <c r="Z397" i="5"/>
  <c r="Z396" i="5"/>
  <c r="Z395" i="5"/>
  <c r="Z394" i="5"/>
  <c r="Z393" i="5"/>
  <c r="Z392" i="5"/>
  <c r="Z391" i="5"/>
  <c r="Z390" i="5"/>
  <c r="Z389" i="5"/>
  <c r="Z388" i="5"/>
  <c r="Z387" i="5"/>
  <c r="Z386" i="5"/>
  <c r="Z385" i="5"/>
  <c r="Z384" i="5"/>
  <c r="Z383" i="5"/>
  <c r="Z382" i="5"/>
  <c r="Z381" i="5"/>
  <c r="Z380" i="5"/>
  <c r="Z379" i="5"/>
  <c r="Z378" i="5"/>
  <c r="Z377" i="5"/>
  <c r="Z376" i="5"/>
  <c r="Z375" i="5"/>
  <c r="Z374" i="5"/>
  <c r="Z373" i="5"/>
  <c r="Z372" i="5"/>
  <c r="Z371" i="5"/>
  <c r="Z370" i="5"/>
  <c r="Z369" i="5"/>
  <c r="Z368" i="5"/>
  <c r="Z367" i="5"/>
  <c r="Z366" i="5"/>
  <c r="Z365" i="5"/>
  <c r="Z364" i="5"/>
  <c r="Z363" i="5"/>
  <c r="Z362" i="5"/>
  <c r="Z361" i="5"/>
  <c r="Z360" i="5"/>
  <c r="Z359" i="5"/>
  <c r="Z358" i="5"/>
  <c r="Z357" i="5"/>
  <c r="Z356" i="5"/>
  <c r="Z355" i="5"/>
  <c r="Z354" i="5"/>
  <c r="Z353" i="5"/>
  <c r="Z352" i="5"/>
  <c r="Z351" i="5"/>
  <c r="Z350" i="5"/>
  <c r="Z349" i="5"/>
  <c r="Z348" i="5"/>
  <c r="Z347" i="5"/>
  <c r="Z346" i="5"/>
  <c r="Z345" i="5"/>
  <c r="Z344" i="5"/>
  <c r="Z343" i="5"/>
  <c r="Z342" i="5"/>
  <c r="Z341" i="5"/>
  <c r="Z340" i="5"/>
  <c r="Z339" i="5"/>
  <c r="Z338" i="5"/>
  <c r="Z337" i="5"/>
  <c r="Z336" i="5"/>
  <c r="Z335" i="5"/>
  <c r="Z334" i="5"/>
  <c r="Z333" i="5"/>
  <c r="Z332" i="5"/>
  <c r="Z331" i="5"/>
  <c r="Z330" i="5"/>
  <c r="Z329" i="5"/>
  <c r="Z328" i="5"/>
  <c r="Z327" i="5"/>
  <c r="Z326" i="5"/>
  <c r="Z325" i="5"/>
  <c r="Z324" i="5"/>
  <c r="Z323" i="5"/>
  <c r="Z322" i="5"/>
  <c r="Z321" i="5"/>
  <c r="Z320" i="5"/>
  <c r="Z319" i="5"/>
  <c r="Z318" i="5"/>
  <c r="Z317" i="5"/>
  <c r="Z316" i="5"/>
  <c r="Z315" i="5"/>
  <c r="Z314" i="5"/>
  <c r="Z313" i="5"/>
  <c r="Z312" i="5"/>
  <c r="Z311" i="5"/>
  <c r="Z310" i="5"/>
  <c r="Z309" i="5"/>
  <c r="Z308" i="5"/>
  <c r="Z307" i="5"/>
  <c r="Z306" i="5"/>
  <c r="Z305" i="5"/>
  <c r="Z304" i="5"/>
  <c r="Z303" i="5"/>
  <c r="Z302" i="5"/>
  <c r="Z301" i="5"/>
  <c r="Z300" i="5"/>
  <c r="Z299" i="5"/>
  <c r="Z298" i="5"/>
  <c r="Z297" i="5"/>
  <c r="Z296" i="5"/>
  <c r="Z295" i="5"/>
  <c r="Z294" i="5"/>
  <c r="Z293" i="5"/>
  <c r="Z292" i="5"/>
  <c r="Z291" i="5"/>
  <c r="Z290" i="5"/>
  <c r="Z289" i="5"/>
  <c r="Z288" i="5"/>
  <c r="Z287" i="5"/>
  <c r="Z286" i="5"/>
  <c r="Z285" i="5"/>
  <c r="Z284" i="5"/>
  <c r="Z283" i="5"/>
  <c r="Z282" i="5"/>
  <c r="Z281" i="5"/>
  <c r="Z280" i="5"/>
  <c r="Z279" i="5"/>
  <c r="Z278" i="5"/>
  <c r="Z277" i="5"/>
  <c r="Z276" i="5"/>
  <c r="Z275" i="5"/>
  <c r="Z274" i="5"/>
  <c r="Z273" i="5"/>
  <c r="Z272" i="5"/>
  <c r="Z271" i="5"/>
  <c r="Z270" i="5"/>
  <c r="Z269" i="5"/>
  <c r="Z268" i="5"/>
  <c r="Z267" i="5"/>
  <c r="Z266" i="5"/>
  <c r="Z265" i="5"/>
  <c r="Z264" i="5"/>
  <c r="Z263" i="5"/>
  <c r="Z262" i="5"/>
  <c r="Z261" i="5"/>
  <c r="Z260" i="5"/>
  <c r="Z259" i="5"/>
  <c r="Z258" i="5"/>
  <c r="Z257" i="5"/>
  <c r="Z256" i="5"/>
  <c r="Z255" i="5"/>
  <c r="Z254" i="5"/>
  <c r="Z253" i="5"/>
  <c r="Z252" i="5"/>
  <c r="Z251" i="5"/>
  <c r="Z250" i="5"/>
  <c r="Z249" i="5"/>
  <c r="Z248" i="5"/>
  <c r="Z247" i="5"/>
  <c r="Z246" i="5"/>
  <c r="Z245" i="5"/>
  <c r="Z244" i="5"/>
  <c r="Z243" i="5"/>
  <c r="Z242" i="5"/>
  <c r="Z241" i="5"/>
  <c r="Z240" i="5"/>
  <c r="Z239" i="5"/>
  <c r="Z238" i="5"/>
  <c r="Z237" i="5"/>
  <c r="Z236" i="5"/>
  <c r="Z235" i="5"/>
  <c r="Z234" i="5"/>
  <c r="Z233" i="5"/>
  <c r="Z232" i="5"/>
  <c r="Z231" i="5"/>
  <c r="Z230" i="5"/>
  <c r="Z229" i="5"/>
  <c r="Z228" i="5"/>
  <c r="Z227" i="5"/>
  <c r="Z226" i="5"/>
  <c r="Z225" i="5"/>
  <c r="Z224" i="5"/>
  <c r="Z223" i="5"/>
  <c r="Z222" i="5"/>
  <c r="Z221" i="5"/>
  <c r="Z220" i="5"/>
  <c r="Z219" i="5"/>
  <c r="Z218" i="5"/>
  <c r="Z217" i="5"/>
  <c r="Z216" i="5"/>
  <c r="Z215" i="5"/>
  <c r="Z214" i="5"/>
  <c r="Z213" i="5"/>
  <c r="Z212" i="5"/>
  <c r="Z211" i="5"/>
  <c r="Z210" i="5"/>
  <c r="Z209" i="5"/>
  <c r="Z208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3" i="5"/>
  <c r="Z192" i="5"/>
  <c r="Z191" i="5"/>
  <c r="Z190" i="5"/>
  <c r="Z189" i="5"/>
  <c r="Z188" i="5"/>
  <c r="Z187" i="5"/>
  <c r="Z186" i="5"/>
  <c r="Z185" i="5"/>
  <c r="Z184" i="5"/>
  <c r="Z183" i="5"/>
  <c r="Z182" i="5"/>
  <c r="Z181" i="5"/>
  <c r="Z180" i="5"/>
  <c r="Z179" i="5"/>
  <c r="Z178" i="5"/>
  <c r="Z177" i="5"/>
  <c r="Z176" i="5"/>
  <c r="Z175" i="5"/>
  <c r="Z174" i="5"/>
  <c r="Z173" i="5"/>
  <c r="Z172" i="5"/>
  <c r="Z171" i="5"/>
  <c r="Z170" i="5"/>
  <c r="Z169" i="5"/>
  <c r="Z168" i="5"/>
  <c r="Z167" i="5"/>
  <c r="Z166" i="5"/>
  <c r="Z165" i="5"/>
  <c r="Z164" i="5"/>
  <c r="Z163" i="5"/>
  <c r="Z162" i="5"/>
  <c r="Z161" i="5"/>
  <c r="Z160" i="5"/>
  <c r="Z159" i="5"/>
  <c r="Z158" i="5"/>
  <c r="Z157" i="5"/>
  <c r="Z156" i="5"/>
  <c r="Z155" i="5"/>
  <c r="Z154" i="5"/>
  <c r="Z153" i="5"/>
  <c r="Z152" i="5"/>
  <c r="Z151" i="5"/>
  <c r="Z150" i="5"/>
  <c r="Z149" i="5"/>
  <c r="Z148" i="5"/>
  <c r="Z147" i="5"/>
  <c r="Z146" i="5"/>
  <c r="Z145" i="5"/>
  <c r="Z144" i="5"/>
  <c r="Z143" i="5"/>
  <c r="Z142" i="5"/>
  <c r="Z141" i="5"/>
  <c r="Z140" i="5"/>
  <c r="Z139" i="5"/>
  <c r="Z138" i="5"/>
  <c r="Z137" i="5"/>
  <c r="Z136" i="5"/>
  <c r="Z135" i="5"/>
  <c r="Z134" i="5"/>
  <c r="Z133" i="5"/>
  <c r="Z132" i="5"/>
  <c r="Z131" i="5"/>
  <c r="Z130" i="5"/>
  <c r="Z129" i="5"/>
  <c r="Z128" i="5"/>
  <c r="Z127" i="5"/>
  <c r="Z126" i="5"/>
  <c r="Z125" i="5"/>
  <c r="Z124" i="5"/>
  <c r="Z123" i="5"/>
  <c r="Z122" i="5"/>
  <c r="Z121" i="5"/>
  <c r="Z120" i="5"/>
  <c r="Z119" i="5"/>
  <c r="Z118" i="5"/>
  <c r="Z117" i="5"/>
  <c r="Z116" i="5"/>
  <c r="Z115" i="5"/>
  <c r="Z114" i="5"/>
  <c r="Z113" i="5"/>
  <c r="Z112" i="5"/>
  <c r="Z111" i="5"/>
  <c r="Z110" i="5"/>
  <c r="Z109" i="5"/>
  <c r="Z108" i="5"/>
  <c r="Z107" i="5"/>
  <c r="Z106" i="5"/>
  <c r="Z105" i="5"/>
  <c r="Z104" i="5"/>
  <c r="Z103" i="5"/>
  <c r="Z102" i="5"/>
  <c r="Z101" i="5"/>
  <c r="Z100" i="5"/>
  <c r="Z99" i="5"/>
  <c r="Z98" i="5"/>
  <c r="Z97" i="5"/>
  <c r="Z96" i="5"/>
  <c r="Z95" i="5"/>
  <c r="Z94" i="5"/>
  <c r="Z93" i="5"/>
  <c r="Z92" i="5"/>
  <c r="Z91" i="5"/>
  <c r="Z90" i="5"/>
  <c r="Z89" i="5"/>
  <c r="Z88" i="5"/>
  <c r="Z87" i="5"/>
  <c r="Z86" i="5"/>
  <c r="Z85" i="5"/>
  <c r="Z84" i="5"/>
  <c r="Z83" i="5"/>
  <c r="Z82" i="5"/>
  <c r="Z81" i="5"/>
  <c r="Z80" i="5"/>
  <c r="Z79" i="5"/>
  <c r="Z78" i="5"/>
  <c r="Z77" i="5"/>
  <c r="Z76" i="5"/>
  <c r="Z75" i="5"/>
  <c r="Z74" i="5"/>
  <c r="Z73" i="5"/>
  <c r="Z72" i="5"/>
  <c r="Z71" i="5"/>
  <c r="Z70" i="5"/>
  <c r="Z69" i="5"/>
  <c r="Z68" i="5"/>
  <c r="Z67" i="5"/>
  <c r="Z66" i="5"/>
  <c r="Z65" i="5"/>
  <c r="Z64" i="5"/>
  <c r="Z63" i="5"/>
  <c r="Z62" i="5"/>
  <c r="Z61" i="5"/>
  <c r="Z60" i="5"/>
  <c r="Z59" i="5"/>
  <c r="Z58" i="5"/>
  <c r="Z57" i="5"/>
  <c r="Z56" i="5"/>
  <c r="Z55" i="5"/>
  <c r="Z54" i="5"/>
  <c r="Z53" i="5"/>
  <c r="Z52" i="5"/>
  <c r="Z51" i="5"/>
  <c r="Z50" i="5"/>
  <c r="Z49" i="5"/>
  <c r="Z48" i="5"/>
  <c r="Z47" i="5"/>
  <c r="Z46" i="5"/>
  <c r="Z45" i="5"/>
  <c r="Z44" i="5"/>
  <c r="Z43" i="5"/>
  <c r="Z42" i="5"/>
  <c r="Z41" i="5"/>
  <c r="Z40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Z4" i="5"/>
  <c r="Z3" i="5"/>
  <c r="R3" i="5"/>
  <c r="U3" i="5"/>
  <c r="V3" i="5"/>
  <c r="M4" i="5"/>
  <c r="H33" i="5"/>
  <c r="H34" i="5"/>
  <c r="H38" i="5"/>
  <c r="L8" i="5"/>
  <c r="L10" i="5"/>
  <c r="L13" i="5"/>
  <c r="L9" i="5"/>
  <c r="L14" i="5"/>
  <c r="L15" i="5"/>
  <c r="L16" i="5"/>
  <c r="L19" i="5"/>
  <c r="L21" i="5"/>
  <c r="L24" i="5"/>
  <c r="L20" i="5"/>
  <c r="L25" i="5"/>
  <c r="L26" i="5"/>
  <c r="L27" i="5"/>
  <c r="G24" i="5"/>
  <c r="G20" i="5"/>
  <c r="L29" i="5"/>
  <c r="L31" i="5"/>
  <c r="L34" i="5"/>
  <c r="L30" i="5"/>
  <c r="L35" i="5"/>
  <c r="L36" i="5"/>
  <c r="L37" i="5"/>
  <c r="G28" i="5"/>
  <c r="G30" i="5"/>
  <c r="L11" i="5"/>
  <c r="G19" i="5"/>
  <c r="L32" i="5"/>
  <c r="G27" i="5"/>
  <c r="G31" i="5"/>
  <c r="Q4" i="5"/>
  <c r="R4" i="5"/>
  <c r="H15" i="5"/>
  <c r="S4" i="5"/>
  <c r="T4" i="5"/>
  <c r="U4" i="5"/>
  <c r="V4" i="5"/>
  <c r="M5" i="5"/>
  <c r="Q5" i="5"/>
  <c r="R5" i="5"/>
  <c r="S5" i="5"/>
  <c r="T5" i="5"/>
  <c r="U5" i="5"/>
  <c r="V5" i="5"/>
  <c r="M6" i="5"/>
  <c r="Q6" i="5"/>
  <c r="R6" i="5"/>
  <c r="S6" i="5"/>
  <c r="T6" i="5"/>
  <c r="U6" i="5"/>
  <c r="V6" i="5"/>
  <c r="M7" i="5"/>
  <c r="Q7" i="5"/>
  <c r="R7" i="5"/>
  <c r="S7" i="5"/>
  <c r="T7" i="5"/>
  <c r="U7" i="5"/>
  <c r="V7" i="5"/>
  <c r="M8" i="5"/>
  <c r="Q8" i="5"/>
  <c r="R8" i="5"/>
  <c r="S8" i="5"/>
  <c r="T8" i="5"/>
  <c r="U8" i="5"/>
  <c r="V8" i="5"/>
  <c r="M9" i="5"/>
  <c r="Q9" i="5"/>
  <c r="R9" i="5"/>
  <c r="S9" i="5"/>
  <c r="T9" i="5"/>
  <c r="U9" i="5"/>
  <c r="V9" i="5"/>
  <c r="M10" i="5"/>
  <c r="Q10" i="5"/>
  <c r="R10" i="5"/>
  <c r="S10" i="5"/>
  <c r="T10" i="5"/>
  <c r="U10" i="5"/>
  <c r="V10" i="5"/>
  <c r="M11" i="5"/>
  <c r="Q11" i="5"/>
  <c r="R11" i="5"/>
  <c r="S11" i="5"/>
  <c r="T11" i="5"/>
  <c r="U11" i="5"/>
  <c r="V11" i="5"/>
  <c r="M12" i="5"/>
  <c r="Q12" i="5"/>
  <c r="R12" i="5"/>
  <c r="S12" i="5"/>
  <c r="T12" i="5"/>
  <c r="U12" i="5"/>
  <c r="V12" i="5"/>
  <c r="M13" i="5"/>
  <c r="Q13" i="5"/>
  <c r="R13" i="5"/>
  <c r="S13" i="5"/>
  <c r="T13" i="5"/>
  <c r="U13" i="5"/>
  <c r="V13" i="5"/>
  <c r="M14" i="5"/>
  <c r="Q14" i="5"/>
  <c r="R14" i="5"/>
  <c r="S14" i="5"/>
  <c r="T14" i="5"/>
  <c r="U14" i="5"/>
  <c r="V14" i="5"/>
  <c r="M15" i="5"/>
  <c r="Q15" i="5"/>
  <c r="R15" i="5"/>
  <c r="S15" i="5"/>
  <c r="T15" i="5"/>
  <c r="U15" i="5"/>
  <c r="V15" i="5"/>
  <c r="M16" i="5"/>
  <c r="Q16" i="5"/>
  <c r="R16" i="5"/>
  <c r="S16" i="5"/>
  <c r="T16" i="5"/>
  <c r="U16" i="5"/>
  <c r="V16" i="5"/>
  <c r="M17" i="5"/>
  <c r="Q17" i="5"/>
  <c r="R17" i="5"/>
  <c r="S17" i="5"/>
  <c r="T17" i="5"/>
  <c r="U17" i="5"/>
  <c r="V17" i="5"/>
  <c r="M18" i="5"/>
  <c r="Q18" i="5"/>
  <c r="R18" i="5"/>
  <c r="S18" i="5"/>
  <c r="T18" i="5"/>
  <c r="U18" i="5"/>
  <c r="V18" i="5"/>
  <c r="M19" i="5"/>
  <c r="Q19" i="5"/>
  <c r="R19" i="5"/>
  <c r="S19" i="5"/>
  <c r="T19" i="5"/>
  <c r="U19" i="5"/>
  <c r="V19" i="5"/>
  <c r="M20" i="5"/>
  <c r="Q20" i="5"/>
  <c r="R20" i="5"/>
  <c r="S20" i="5"/>
  <c r="T20" i="5"/>
  <c r="U20" i="5"/>
  <c r="V20" i="5"/>
  <c r="M21" i="5"/>
  <c r="Q21" i="5"/>
  <c r="R21" i="5"/>
  <c r="S21" i="5"/>
  <c r="T21" i="5"/>
  <c r="U21" i="5"/>
  <c r="V21" i="5"/>
  <c r="M22" i="5"/>
  <c r="Q22" i="5"/>
  <c r="R22" i="5"/>
  <c r="S22" i="5"/>
  <c r="T22" i="5"/>
  <c r="U22" i="5"/>
  <c r="V22" i="5"/>
  <c r="M23" i="5"/>
  <c r="Q23" i="5"/>
  <c r="R23" i="5"/>
  <c r="S23" i="5"/>
  <c r="T23" i="5"/>
  <c r="U23" i="5"/>
  <c r="V23" i="5"/>
  <c r="M24" i="5"/>
  <c r="Q24" i="5"/>
  <c r="R24" i="5"/>
  <c r="S24" i="5"/>
  <c r="T24" i="5"/>
  <c r="U24" i="5"/>
  <c r="V24" i="5"/>
  <c r="M25" i="5"/>
  <c r="Q25" i="5"/>
  <c r="R25" i="5"/>
  <c r="S25" i="5"/>
  <c r="T25" i="5"/>
  <c r="U25" i="5"/>
  <c r="V25" i="5"/>
  <c r="M26" i="5"/>
  <c r="Q26" i="5"/>
  <c r="R26" i="5"/>
  <c r="S26" i="5"/>
  <c r="T26" i="5"/>
  <c r="U26" i="5"/>
  <c r="V26" i="5"/>
  <c r="M27" i="5"/>
  <c r="Q27" i="5"/>
  <c r="R27" i="5"/>
  <c r="S27" i="5"/>
  <c r="T27" i="5"/>
  <c r="U27" i="5"/>
  <c r="V27" i="5"/>
  <c r="M28" i="5"/>
  <c r="Q28" i="5"/>
  <c r="R28" i="5"/>
  <c r="S28" i="5"/>
  <c r="T28" i="5"/>
  <c r="U28" i="5"/>
  <c r="V28" i="5"/>
  <c r="M29" i="5"/>
  <c r="Q29" i="5"/>
  <c r="R29" i="5"/>
  <c r="S29" i="5"/>
  <c r="T29" i="5"/>
  <c r="U29" i="5"/>
  <c r="V29" i="5"/>
  <c r="M30" i="5"/>
  <c r="Q30" i="5"/>
  <c r="R30" i="5"/>
  <c r="S30" i="5"/>
  <c r="T30" i="5"/>
  <c r="U30" i="5"/>
  <c r="V30" i="5"/>
  <c r="M31" i="5"/>
  <c r="Q31" i="5"/>
  <c r="R31" i="5"/>
  <c r="S31" i="5"/>
  <c r="T31" i="5"/>
  <c r="U31" i="5"/>
  <c r="V31" i="5"/>
  <c r="M32" i="5"/>
  <c r="Q32" i="5"/>
  <c r="R32" i="5"/>
  <c r="S32" i="5"/>
  <c r="T32" i="5"/>
  <c r="U32" i="5"/>
  <c r="V32" i="5"/>
  <c r="M33" i="5"/>
  <c r="Q33" i="5"/>
  <c r="R33" i="5"/>
  <c r="S33" i="5"/>
  <c r="T33" i="5"/>
  <c r="U33" i="5"/>
  <c r="V33" i="5"/>
  <c r="M34" i="5"/>
  <c r="Q34" i="5"/>
  <c r="R34" i="5"/>
  <c r="S34" i="5"/>
  <c r="T34" i="5"/>
  <c r="U34" i="5"/>
  <c r="V34" i="5"/>
  <c r="M35" i="5"/>
  <c r="Q35" i="5"/>
  <c r="R35" i="5"/>
  <c r="S35" i="5"/>
  <c r="T35" i="5"/>
  <c r="U35" i="5"/>
  <c r="V35" i="5"/>
  <c r="M36" i="5"/>
  <c r="Q36" i="5"/>
  <c r="R36" i="5"/>
  <c r="S36" i="5"/>
  <c r="T36" i="5"/>
  <c r="U36" i="5"/>
  <c r="V36" i="5"/>
  <c r="M37" i="5"/>
  <c r="Q37" i="5"/>
  <c r="R37" i="5"/>
  <c r="S37" i="5"/>
  <c r="T37" i="5"/>
  <c r="U37" i="5"/>
  <c r="V37" i="5"/>
  <c r="M38" i="5"/>
  <c r="Q38" i="5"/>
  <c r="R38" i="5"/>
  <c r="S38" i="5"/>
  <c r="T38" i="5"/>
  <c r="U38" i="5"/>
  <c r="V38" i="5"/>
  <c r="M39" i="5"/>
  <c r="Q39" i="5"/>
  <c r="R39" i="5"/>
  <c r="S39" i="5"/>
  <c r="T39" i="5"/>
  <c r="U39" i="5"/>
  <c r="V39" i="5"/>
  <c r="M40" i="5"/>
  <c r="Q40" i="5"/>
  <c r="R40" i="5"/>
  <c r="S40" i="5"/>
  <c r="T40" i="5"/>
  <c r="U40" i="5"/>
  <c r="V40" i="5"/>
  <c r="M41" i="5"/>
  <c r="Q41" i="5"/>
  <c r="R41" i="5"/>
  <c r="S41" i="5"/>
  <c r="T41" i="5"/>
  <c r="U41" i="5"/>
  <c r="V41" i="5"/>
  <c r="M42" i="5"/>
  <c r="Q42" i="5"/>
  <c r="R42" i="5"/>
  <c r="S42" i="5"/>
  <c r="T42" i="5"/>
  <c r="U42" i="5"/>
  <c r="V42" i="5"/>
  <c r="M43" i="5"/>
  <c r="Q43" i="5"/>
  <c r="R43" i="5"/>
  <c r="S43" i="5"/>
  <c r="T43" i="5"/>
  <c r="U43" i="5"/>
  <c r="V43" i="5"/>
  <c r="M44" i="5"/>
  <c r="Q44" i="5"/>
  <c r="R44" i="5"/>
  <c r="S44" i="5"/>
  <c r="T44" i="5"/>
  <c r="U44" i="5"/>
  <c r="V44" i="5"/>
  <c r="M45" i="5"/>
  <c r="Q45" i="5"/>
  <c r="R45" i="5"/>
  <c r="S45" i="5"/>
  <c r="T45" i="5"/>
  <c r="U45" i="5"/>
  <c r="V45" i="5"/>
  <c r="M46" i="5"/>
  <c r="Q46" i="5"/>
  <c r="R46" i="5"/>
  <c r="S46" i="5"/>
  <c r="T46" i="5"/>
  <c r="U46" i="5"/>
  <c r="V46" i="5"/>
  <c r="M47" i="5"/>
  <c r="Q47" i="5"/>
  <c r="R47" i="5"/>
  <c r="S47" i="5"/>
  <c r="T47" i="5"/>
  <c r="U47" i="5"/>
  <c r="V47" i="5"/>
  <c r="M48" i="5"/>
  <c r="Q48" i="5"/>
  <c r="R48" i="5"/>
  <c r="S48" i="5"/>
  <c r="T48" i="5"/>
  <c r="U48" i="5"/>
  <c r="V48" i="5"/>
  <c r="M49" i="5"/>
  <c r="Q49" i="5"/>
  <c r="R49" i="5"/>
  <c r="S49" i="5"/>
  <c r="T49" i="5"/>
  <c r="U49" i="5"/>
  <c r="V49" i="5"/>
  <c r="M50" i="5"/>
  <c r="Q50" i="5"/>
  <c r="R50" i="5"/>
  <c r="S50" i="5"/>
  <c r="T50" i="5"/>
  <c r="U50" i="5"/>
  <c r="V50" i="5"/>
  <c r="M51" i="5"/>
  <c r="Q51" i="5"/>
  <c r="R51" i="5"/>
  <c r="S51" i="5"/>
  <c r="T51" i="5"/>
  <c r="U51" i="5"/>
  <c r="V51" i="5"/>
  <c r="M52" i="5"/>
  <c r="Q52" i="5"/>
  <c r="R52" i="5"/>
  <c r="S52" i="5"/>
  <c r="T52" i="5"/>
  <c r="U52" i="5"/>
  <c r="V52" i="5"/>
  <c r="M53" i="5"/>
  <c r="Q53" i="5"/>
  <c r="R53" i="5"/>
  <c r="S53" i="5"/>
  <c r="T53" i="5"/>
  <c r="U53" i="5"/>
  <c r="V53" i="5"/>
  <c r="M54" i="5"/>
  <c r="Q54" i="5"/>
  <c r="R54" i="5"/>
  <c r="S54" i="5"/>
  <c r="T54" i="5"/>
  <c r="U54" i="5"/>
  <c r="V54" i="5"/>
  <c r="M55" i="5"/>
  <c r="Q55" i="5"/>
  <c r="R55" i="5"/>
  <c r="S55" i="5"/>
  <c r="T55" i="5"/>
  <c r="U55" i="5"/>
  <c r="V55" i="5"/>
  <c r="M56" i="5"/>
  <c r="Q56" i="5"/>
  <c r="R56" i="5"/>
  <c r="S56" i="5"/>
  <c r="T56" i="5"/>
  <c r="U56" i="5"/>
  <c r="V56" i="5"/>
  <c r="M57" i="5"/>
  <c r="Q57" i="5"/>
  <c r="R57" i="5"/>
  <c r="S57" i="5"/>
  <c r="T57" i="5"/>
  <c r="U57" i="5"/>
  <c r="V57" i="5"/>
  <c r="M58" i="5"/>
  <c r="Q58" i="5"/>
  <c r="R58" i="5"/>
  <c r="S58" i="5"/>
  <c r="T58" i="5"/>
  <c r="U58" i="5"/>
  <c r="V58" i="5"/>
  <c r="M59" i="5"/>
  <c r="Q59" i="5"/>
  <c r="R59" i="5"/>
  <c r="S59" i="5"/>
  <c r="T59" i="5"/>
  <c r="U59" i="5"/>
  <c r="V59" i="5"/>
  <c r="M60" i="5"/>
  <c r="Q60" i="5"/>
  <c r="R60" i="5"/>
  <c r="S60" i="5"/>
  <c r="T60" i="5"/>
  <c r="U60" i="5"/>
  <c r="V60" i="5"/>
  <c r="M61" i="5"/>
  <c r="Q61" i="5"/>
  <c r="R61" i="5"/>
  <c r="S61" i="5"/>
  <c r="T61" i="5"/>
  <c r="U61" i="5"/>
  <c r="V61" i="5"/>
  <c r="M62" i="5"/>
  <c r="Q62" i="5"/>
  <c r="R62" i="5"/>
  <c r="S62" i="5"/>
  <c r="T62" i="5"/>
  <c r="U62" i="5"/>
  <c r="V62" i="5"/>
  <c r="M63" i="5"/>
  <c r="Q63" i="5"/>
  <c r="R63" i="5"/>
  <c r="S63" i="5"/>
  <c r="T63" i="5"/>
  <c r="U63" i="5"/>
  <c r="V63" i="5"/>
  <c r="M64" i="5"/>
  <c r="Q64" i="5"/>
  <c r="R64" i="5"/>
  <c r="S64" i="5"/>
  <c r="T64" i="5"/>
  <c r="U64" i="5"/>
  <c r="V64" i="5"/>
  <c r="M65" i="5"/>
  <c r="Q65" i="5"/>
  <c r="R65" i="5"/>
  <c r="S65" i="5"/>
  <c r="T65" i="5"/>
  <c r="U65" i="5"/>
  <c r="V65" i="5"/>
  <c r="M66" i="5"/>
  <c r="Q66" i="5"/>
  <c r="R66" i="5"/>
  <c r="S66" i="5"/>
  <c r="T66" i="5"/>
  <c r="U66" i="5"/>
  <c r="V66" i="5"/>
  <c r="M67" i="5"/>
  <c r="Q67" i="5"/>
  <c r="R67" i="5"/>
  <c r="S67" i="5"/>
  <c r="T67" i="5"/>
  <c r="U67" i="5"/>
  <c r="V67" i="5"/>
  <c r="M68" i="5"/>
  <c r="Q68" i="5"/>
  <c r="R68" i="5"/>
  <c r="S68" i="5"/>
  <c r="T68" i="5"/>
  <c r="U68" i="5"/>
  <c r="V68" i="5"/>
  <c r="M69" i="5"/>
  <c r="Q69" i="5"/>
  <c r="R69" i="5"/>
  <c r="S69" i="5"/>
  <c r="T69" i="5"/>
  <c r="U69" i="5"/>
  <c r="V69" i="5"/>
  <c r="M70" i="5"/>
  <c r="Q70" i="5"/>
  <c r="R70" i="5"/>
  <c r="S70" i="5"/>
  <c r="T70" i="5"/>
  <c r="U70" i="5"/>
  <c r="V70" i="5"/>
  <c r="M71" i="5"/>
  <c r="Q71" i="5"/>
  <c r="R71" i="5"/>
  <c r="S71" i="5"/>
  <c r="T71" i="5"/>
  <c r="U71" i="5"/>
  <c r="V71" i="5"/>
  <c r="M72" i="5"/>
  <c r="Q72" i="5"/>
  <c r="R72" i="5"/>
  <c r="S72" i="5"/>
  <c r="T72" i="5"/>
  <c r="U72" i="5"/>
  <c r="V72" i="5"/>
  <c r="M73" i="5"/>
  <c r="Q73" i="5"/>
  <c r="R73" i="5"/>
  <c r="S73" i="5"/>
  <c r="T73" i="5"/>
  <c r="U73" i="5"/>
  <c r="V73" i="5"/>
  <c r="M74" i="5"/>
  <c r="Q74" i="5"/>
  <c r="R74" i="5"/>
  <c r="S74" i="5"/>
  <c r="T74" i="5"/>
  <c r="U74" i="5"/>
  <c r="V74" i="5"/>
  <c r="M75" i="5"/>
  <c r="Q75" i="5"/>
  <c r="R75" i="5"/>
  <c r="S75" i="5"/>
  <c r="T75" i="5"/>
  <c r="U75" i="5"/>
  <c r="V75" i="5"/>
  <c r="M76" i="5"/>
  <c r="Q76" i="5"/>
  <c r="R76" i="5"/>
  <c r="S76" i="5"/>
  <c r="T76" i="5"/>
  <c r="U76" i="5"/>
  <c r="V76" i="5"/>
  <c r="M77" i="5"/>
  <c r="Q77" i="5"/>
  <c r="R77" i="5"/>
  <c r="S77" i="5"/>
  <c r="T77" i="5"/>
  <c r="U77" i="5"/>
  <c r="V77" i="5"/>
  <c r="M78" i="5"/>
  <c r="Q78" i="5"/>
  <c r="R78" i="5"/>
  <c r="S78" i="5"/>
  <c r="T78" i="5"/>
  <c r="U78" i="5"/>
  <c r="V78" i="5"/>
  <c r="M79" i="5"/>
  <c r="Q79" i="5"/>
  <c r="R79" i="5"/>
  <c r="S79" i="5"/>
  <c r="T79" i="5"/>
  <c r="U79" i="5"/>
  <c r="V79" i="5"/>
  <c r="M80" i="5"/>
  <c r="Q80" i="5"/>
  <c r="R80" i="5"/>
  <c r="S80" i="5"/>
  <c r="T80" i="5"/>
  <c r="U80" i="5"/>
  <c r="V80" i="5"/>
  <c r="M81" i="5"/>
  <c r="Q81" i="5"/>
  <c r="R81" i="5"/>
  <c r="S81" i="5"/>
  <c r="T81" i="5"/>
  <c r="U81" i="5"/>
  <c r="V81" i="5"/>
  <c r="M82" i="5"/>
  <c r="Q82" i="5"/>
  <c r="R82" i="5"/>
  <c r="S82" i="5"/>
  <c r="T82" i="5"/>
  <c r="U82" i="5"/>
  <c r="V82" i="5"/>
  <c r="M83" i="5"/>
  <c r="Q83" i="5"/>
  <c r="R83" i="5"/>
  <c r="S83" i="5"/>
  <c r="T83" i="5"/>
  <c r="U83" i="5"/>
  <c r="V83" i="5"/>
  <c r="M84" i="5"/>
  <c r="Q84" i="5"/>
  <c r="R84" i="5"/>
  <c r="S84" i="5"/>
  <c r="T84" i="5"/>
  <c r="U84" i="5"/>
  <c r="V84" i="5"/>
  <c r="M85" i="5"/>
  <c r="Q85" i="5"/>
  <c r="R85" i="5"/>
  <c r="S85" i="5"/>
  <c r="T85" i="5"/>
  <c r="U85" i="5"/>
  <c r="V85" i="5"/>
  <c r="M86" i="5"/>
  <c r="Q86" i="5"/>
  <c r="R86" i="5"/>
  <c r="S86" i="5"/>
  <c r="T86" i="5"/>
  <c r="U86" i="5"/>
  <c r="V86" i="5"/>
  <c r="M87" i="5"/>
  <c r="Q87" i="5"/>
  <c r="R87" i="5"/>
  <c r="S87" i="5"/>
  <c r="T87" i="5"/>
  <c r="U87" i="5"/>
  <c r="V87" i="5"/>
  <c r="M88" i="5"/>
  <c r="Q88" i="5"/>
  <c r="R88" i="5"/>
  <c r="S88" i="5"/>
  <c r="T88" i="5"/>
  <c r="U88" i="5"/>
  <c r="V88" i="5"/>
  <c r="M89" i="5"/>
  <c r="Q89" i="5"/>
  <c r="R89" i="5"/>
  <c r="S89" i="5"/>
  <c r="T89" i="5"/>
  <c r="U89" i="5"/>
  <c r="V89" i="5"/>
  <c r="M90" i="5"/>
  <c r="Q90" i="5"/>
  <c r="R90" i="5"/>
  <c r="S90" i="5"/>
  <c r="T90" i="5"/>
  <c r="U90" i="5"/>
  <c r="V90" i="5"/>
  <c r="M91" i="5"/>
  <c r="Q91" i="5"/>
  <c r="R91" i="5"/>
  <c r="S91" i="5"/>
  <c r="T91" i="5"/>
  <c r="U91" i="5"/>
  <c r="V91" i="5"/>
  <c r="M92" i="5"/>
  <c r="Q92" i="5"/>
  <c r="R92" i="5"/>
  <c r="S92" i="5"/>
  <c r="T92" i="5"/>
  <c r="U92" i="5"/>
  <c r="V92" i="5"/>
  <c r="M93" i="5"/>
  <c r="Q93" i="5"/>
  <c r="R93" i="5"/>
  <c r="S93" i="5"/>
  <c r="T93" i="5"/>
  <c r="U93" i="5"/>
  <c r="V93" i="5"/>
  <c r="M94" i="5"/>
  <c r="Q94" i="5"/>
  <c r="R94" i="5"/>
  <c r="S94" i="5"/>
  <c r="T94" i="5"/>
  <c r="U94" i="5"/>
  <c r="V94" i="5"/>
  <c r="M95" i="5"/>
  <c r="Q95" i="5"/>
  <c r="R95" i="5"/>
  <c r="S95" i="5"/>
  <c r="T95" i="5"/>
  <c r="U95" i="5"/>
  <c r="V95" i="5"/>
  <c r="M96" i="5"/>
  <c r="Q96" i="5"/>
  <c r="R96" i="5"/>
  <c r="S96" i="5"/>
  <c r="T96" i="5"/>
  <c r="U96" i="5"/>
  <c r="V96" i="5"/>
  <c r="M97" i="5"/>
  <c r="Q97" i="5"/>
  <c r="R97" i="5"/>
  <c r="S97" i="5"/>
  <c r="T97" i="5"/>
  <c r="U97" i="5"/>
  <c r="V97" i="5"/>
  <c r="M98" i="5"/>
  <c r="Q98" i="5"/>
  <c r="R98" i="5"/>
  <c r="S98" i="5"/>
  <c r="T98" i="5"/>
  <c r="U98" i="5"/>
  <c r="V98" i="5"/>
  <c r="M99" i="5"/>
  <c r="Q99" i="5"/>
  <c r="R99" i="5"/>
  <c r="S99" i="5"/>
  <c r="T99" i="5"/>
  <c r="U99" i="5"/>
  <c r="V99" i="5"/>
  <c r="M100" i="5"/>
  <c r="Q100" i="5"/>
  <c r="R100" i="5"/>
  <c r="S100" i="5"/>
  <c r="T100" i="5"/>
  <c r="U100" i="5"/>
  <c r="V100" i="5"/>
  <c r="M101" i="5"/>
  <c r="Q101" i="5"/>
  <c r="R101" i="5"/>
  <c r="S101" i="5"/>
  <c r="T101" i="5"/>
  <c r="U101" i="5"/>
  <c r="V101" i="5"/>
  <c r="M102" i="5"/>
  <c r="Q102" i="5"/>
  <c r="R102" i="5"/>
  <c r="S102" i="5"/>
  <c r="T102" i="5"/>
  <c r="U102" i="5"/>
  <c r="V102" i="5"/>
  <c r="M103" i="5"/>
  <c r="Q103" i="5"/>
  <c r="R103" i="5"/>
  <c r="S103" i="5"/>
  <c r="T103" i="5"/>
  <c r="U103" i="5"/>
  <c r="V103" i="5"/>
  <c r="M104" i="5"/>
  <c r="Q104" i="5"/>
  <c r="R104" i="5"/>
  <c r="S104" i="5"/>
  <c r="T104" i="5"/>
  <c r="U104" i="5"/>
  <c r="V104" i="5"/>
  <c r="M105" i="5"/>
  <c r="Q105" i="5"/>
  <c r="R105" i="5"/>
  <c r="S105" i="5"/>
  <c r="T105" i="5"/>
  <c r="U105" i="5"/>
  <c r="V105" i="5"/>
  <c r="M106" i="5"/>
  <c r="Q106" i="5"/>
  <c r="R106" i="5"/>
  <c r="S106" i="5"/>
  <c r="T106" i="5"/>
  <c r="U106" i="5"/>
  <c r="V106" i="5"/>
  <c r="M107" i="5"/>
  <c r="Q107" i="5"/>
  <c r="R107" i="5"/>
  <c r="S107" i="5"/>
  <c r="T107" i="5"/>
  <c r="U107" i="5"/>
  <c r="V107" i="5"/>
  <c r="M108" i="5"/>
  <c r="Q108" i="5"/>
  <c r="R108" i="5"/>
  <c r="S108" i="5"/>
  <c r="T108" i="5"/>
  <c r="U108" i="5"/>
  <c r="V108" i="5"/>
  <c r="M109" i="5"/>
  <c r="Q109" i="5"/>
  <c r="R109" i="5"/>
  <c r="S109" i="5"/>
  <c r="T109" i="5"/>
  <c r="U109" i="5"/>
  <c r="V109" i="5"/>
  <c r="M110" i="5"/>
  <c r="Q110" i="5"/>
  <c r="R110" i="5"/>
  <c r="S110" i="5"/>
  <c r="T110" i="5"/>
  <c r="U110" i="5"/>
  <c r="V110" i="5"/>
  <c r="M111" i="5"/>
  <c r="Q111" i="5"/>
  <c r="R111" i="5"/>
  <c r="S111" i="5"/>
  <c r="T111" i="5"/>
  <c r="U111" i="5"/>
  <c r="V111" i="5"/>
  <c r="M112" i="5"/>
  <c r="Q112" i="5"/>
  <c r="R112" i="5"/>
  <c r="S112" i="5"/>
  <c r="T112" i="5"/>
  <c r="U112" i="5"/>
  <c r="V112" i="5"/>
  <c r="M113" i="5"/>
  <c r="Q113" i="5"/>
  <c r="R113" i="5"/>
  <c r="S113" i="5"/>
  <c r="T113" i="5"/>
  <c r="U113" i="5"/>
  <c r="V113" i="5"/>
  <c r="M114" i="5"/>
  <c r="Q114" i="5"/>
  <c r="R114" i="5"/>
  <c r="S114" i="5"/>
  <c r="T114" i="5"/>
  <c r="U114" i="5"/>
  <c r="V114" i="5"/>
  <c r="M115" i="5"/>
  <c r="Q115" i="5"/>
  <c r="R115" i="5"/>
  <c r="S115" i="5"/>
  <c r="T115" i="5"/>
  <c r="U115" i="5"/>
  <c r="V115" i="5"/>
  <c r="M116" i="5"/>
  <c r="Q116" i="5"/>
  <c r="R116" i="5"/>
  <c r="S116" i="5"/>
  <c r="T116" i="5"/>
  <c r="U116" i="5"/>
  <c r="V116" i="5"/>
  <c r="M117" i="5"/>
  <c r="Q117" i="5"/>
  <c r="R117" i="5"/>
  <c r="S117" i="5"/>
  <c r="T117" i="5"/>
  <c r="U117" i="5"/>
  <c r="V117" i="5"/>
  <c r="M118" i="5"/>
  <c r="Q118" i="5"/>
  <c r="R118" i="5"/>
  <c r="S118" i="5"/>
  <c r="T118" i="5"/>
  <c r="U118" i="5"/>
  <c r="V118" i="5"/>
  <c r="M119" i="5"/>
  <c r="Q119" i="5"/>
  <c r="R119" i="5"/>
  <c r="S119" i="5"/>
  <c r="T119" i="5"/>
  <c r="U119" i="5"/>
  <c r="V119" i="5"/>
  <c r="M120" i="5"/>
  <c r="Q120" i="5"/>
  <c r="R120" i="5"/>
  <c r="S120" i="5"/>
  <c r="T120" i="5"/>
  <c r="U120" i="5"/>
  <c r="V120" i="5"/>
  <c r="M121" i="5"/>
  <c r="Q121" i="5"/>
  <c r="R121" i="5"/>
  <c r="S121" i="5"/>
  <c r="T121" i="5"/>
  <c r="U121" i="5"/>
  <c r="V121" i="5"/>
  <c r="M122" i="5"/>
  <c r="Q122" i="5"/>
  <c r="R122" i="5"/>
  <c r="S122" i="5"/>
  <c r="T122" i="5"/>
  <c r="U122" i="5"/>
  <c r="V122" i="5"/>
  <c r="M123" i="5"/>
  <c r="Q123" i="5"/>
  <c r="R123" i="5"/>
  <c r="S123" i="5"/>
  <c r="T123" i="5"/>
  <c r="U123" i="5"/>
  <c r="V123" i="5"/>
  <c r="M124" i="5"/>
  <c r="Q124" i="5"/>
  <c r="R124" i="5"/>
  <c r="S124" i="5"/>
  <c r="T124" i="5"/>
  <c r="U124" i="5"/>
  <c r="V124" i="5"/>
  <c r="M125" i="5"/>
  <c r="Q125" i="5"/>
  <c r="R125" i="5"/>
  <c r="S125" i="5"/>
  <c r="T125" i="5"/>
  <c r="U125" i="5"/>
  <c r="V125" i="5"/>
  <c r="M126" i="5"/>
  <c r="Q126" i="5"/>
  <c r="R126" i="5"/>
  <c r="S126" i="5"/>
  <c r="T126" i="5"/>
  <c r="U126" i="5"/>
  <c r="V126" i="5"/>
  <c r="M127" i="5"/>
  <c r="Q127" i="5"/>
  <c r="R127" i="5"/>
  <c r="S127" i="5"/>
  <c r="T127" i="5"/>
  <c r="U127" i="5"/>
  <c r="V127" i="5"/>
  <c r="M128" i="5"/>
  <c r="Q128" i="5"/>
  <c r="R128" i="5"/>
  <c r="S128" i="5"/>
  <c r="T128" i="5"/>
  <c r="U128" i="5"/>
  <c r="V128" i="5"/>
  <c r="M129" i="5"/>
  <c r="Q129" i="5"/>
  <c r="R129" i="5"/>
  <c r="S129" i="5"/>
  <c r="T129" i="5"/>
  <c r="U129" i="5"/>
  <c r="V129" i="5"/>
  <c r="M130" i="5"/>
  <c r="Q130" i="5"/>
  <c r="R130" i="5"/>
  <c r="S130" i="5"/>
  <c r="T130" i="5"/>
  <c r="U130" i="5"/>
  <c r="V130" i="5"/>
  <c r="M131" i="5"/>
  <c r="Q131" i="5"/>
  <c r="R131" i="5"/>
  <c r="S131" i="5"/>
  <c r="T131" i="5"/>
  <c r="U131" i="5"/>
  <c r="V131" i="5"/>
  <c r="M132" i="5"/>
  <c r="Q132" i="5"/>
  <c r="R132" i="5"/>
  <c r="S132" i="5"/>
  <c r="T132" i="5"/>
  <c r="U132" i="5"/>
  <c r="V132" i="5"/>
  <c r="M133" i="5"/>
  <c r="Q133" i="5"/>
  <c r="R133" i="5"/>
  <c r="S133" i="5"/>
  <c r="T133" i="5"/>
  <c r="U133" i="5"/>
  <c r="V133" i="5"/>
  <c r="M134" i="5"/>
  <c r="Q134" i="5"/>
  <c r="R134" i="5"/>
  <c r="S134" i="5"/>
  <c r="T134" i="5"/>
  <c r="U134" i="5"/>
  <c r="V134" i="5"/>
  <c r="M135" i="5"/>
  <c r="Q135" i="5"/>
  <c r="R135" i="5"/>
  <c r="S135" i="5"/>
  <c r="T135" i="5"/>
  <c r="U135" i="5"/>
  <c r="V135" i="5"/>
  <c r="M136" i="5"/>
  <c r="Q136" i="5"/>
  <c r="R136" i="5"/>
  <c r="S136" i="5"/>
  <c r="T136" i="5"/>
  <c r="U136" i="5"/>
  <c r="V136" i="5"/>
  <c r="M137" i="5"/>
  <c r="Q137" i="5"/>
  <c r="R137" i="5"/>
  <c r="S137" i="5"/>
  <c r="T137" i="5"/>
  <c r="U137" i="5"/>
  <c r="V137" i="5"/>
  <c r="M138" i="5"/>
  <c r="Q138" i="5"/>
  <c r="R138" i="5"/>
  <c r="S138" i="5"/>
  <c r="T138" i="5"/>
  <c r="U138" i="5"/>
  <c r="V138" i="5"/>
  <c r="M139" i="5"/>
  <c r="Q139" i="5"/>
  <c r="R139" i="5"/>
  <c r="S139" i="5"/>
  <c r="T139" i="5"/>
  <c r="U139" i="5"/>
  <c r="V139" i="5"/>
  <c r="M140" i="5"/>
  <c r="Q140" i="5"/>
  <c r="R140" i="5"/>
  <c r="S140" i="5"/>
  <c r="T140" i="5"/>
  <c r="U140" i="5"/>
  <c r="V140" i="5"/>
  <c r="M141" i="5"/>
  <c r="Q141" i="5"/>
  <c r="R141" i="5"/>
  <c r="S141" i="5"/>
  <c r="T141" i="5"/>
  <c r="U141" i="5"/>
  <c r="V141" i="5"/>
  <c r="M142" i="5"/>
  <c r="Q142" i="5"/>
  <c r="R142" i="5"/>
  <c r="S142" i="5"/>
  <c r="T142" i="5"/>
  <c r="U142" i="5"/>
  <c r="V142" i="5"/>
  <c r="M143" i="5"/>
  <c r="Q143" i="5"/>
  <c r="R143" i="5"/>
  <c r="S143" i="5"/>
  <c r="T143" i="5"/>
  <c r="U143" i="5"/>
  <c r="V143" i="5"/>
  <c r="M144" i="5"/>
  <c r="Q144" i="5"/>
  <c r="R144" i="5"/>
  <c r="S144" i="5"/>
  <c r="T144" i="5"/>
  <c r="U144" i="5"/>
  <c r="V144" i="5"/>
  <c r="M145" i="5"/>
  <c r="Q145" i="5"/>
  <c r="R145" i="5"/>
  <c r="S145" i="5"/>
  <c r="T145" i="5"/>
  <c r="U145" i="5"/>
  <c r="V145" i="5"/>
  <c r="M146" i="5"/>
  <c r="Q146" i="5"/>
  <c r="R146" i="5"/>
  <c r="S146" i="5"/>
  <c r="T146" i="5"/>
  <c r="U146" i="5"/>
  <c r="V146" i="5"/>
  <c r="M147" i="5"/>
  <c r="Q147" i="5"/>
  <c r="R147" i="5"/>
  <c r="S147" i="5"/>
  <c r="T147" i="5"/>
  <c r="U147" i="5"/>
  <c r="V147" i="5"/>
  <c r="M148" i="5"/>
  <c r="Q148" i="5"/>
  <c r="R148" i="5"/>
  <c r="S148" i="5"/>
  <c r="T148" i="5"/>
  <c r="U148" i="5"/>
  <c r="V148" i="5"/>
  <c r="M149" i="5"/>
  <c r="Q149" i="5"/>
  <c r="R149" i="5"/>
  <c r="S149" i="5"/>
  <c r="T149" i="5"/>
  <c r="U149" i="5"/>
  <c r="V149" i="5"/>
  <c r="M150" i="5"/>
  <c r="Q150" i="5"/>
  <c r="R150" i="5"/>
  <c r="S150" i="5"/>
  <c r="T150" i="5"/>
  <c r="U150" i="5"/>
  <c r="V150" i="5"/>
  <c r="M151" i="5"/>
  <c r="Q151" i="5"/>
  <c r="R151" i="5"/>
  <c r="S151" i="5"/>
  <c r="T151" i="5"/>
  <c r="U151" i="5"/>
  <c r="V151" i="5"/>
  <c r="M152" i="5"/>
  <c r="Q152" i="5"/>
  <c r="R152" i="5"/>
  <c r="S152" i="5"/>
  <c r="T152" i="5"/>
  <c r="U152" i="5"/>
  <c r="V152" i="5"/>
  <c r="M153" i="5"/>
  <c r="Q153" i="5"/>
  <c r="R153" i="5"/>
  <c r="S153" i="5"/>
  <c r="T153" i="5"/>
  <c r="U153" i="5"/>
  <c r="V153" i="5"/>
  <c r="M154" i="5"/>
  <c r="Q154" i="5"/>
  <c r="R154" i="5"/>
  <c r="S154" i="5"/>
  <c r="T154" i="5"/>
  <c r="U154" i="5"/>
  <c r="V154" i="5"/>
  <c r="M155" i="5"/>
  <c r="Q155" i="5"/>
  <c r="R155" i="5"/>
  <c r="S155" i="5"/>
  <c r="T155" i="5"/>
  <c r="U155" i="5"/>
  <c r="V155" i="5"/>
  <c r="M156" i="5"/>
  <c r="Q156" i="5"/>
  <c r="R156" i="5"/>
  <c r="S156" i="5"/>
  <c r="T156" i="5"/>
  <c r="U156" i="5"/>
  <c r="V156" i="5"/>
  <c r="M157" i="5"/>
  <c r="Q157" i="5"/>
  <c r="R157" i="5"/>
  <c r="S157" i="5"/>
  <c r="T157" i="5"/>
  <c r="U157" i="5"/>
  <c r="V157" i="5"/>
  <c r="M158" i="5"/>
  <c r="Q158" i="5"/>
  <c r="R158" i="5"/>
  <c r="S158" i="5"/>
  <c r="T158" i="5"/>
  <c r="U158" i="5"/>
  <c r="V158" i="5"/>
  <c r="M159" i="5"/>
  <c r="Q159" i="5"/>
  <c r="R159" i="5"/>
  <c r="S159" i="5"/>
  <c r="T159" i="5"/>
  <c r="U159" i="5"/>
  <c r="V159" i="5"/>
  <c r="M160" i="5"/>
  <c r="Q160" i="5"/>
  <c r="R160" i="5"/>
  <c r="S160" i="5"/>
  <c r="T160" i="5"/>
  <c r="U160" i="5"/>
  <c r="V160" i="5"/>
  <c r="M161" i="5"/>
  <c r="Q161" i="5"/>
  <c r="R161" i="5"/>
  <c r="S161" i="5"/>
  <c r="T161" i="5"/>
  <c r="U161" i="5"/>
  <c r="V161" i="5"/>
  <c r="M162" i="5"/>
  <c r="Q162" i="5"/>
  <c r="R162" i="5"/>
  <c r="S162" i="5"/>
  <c r="T162" i="5"/>
  <c r="U162" i="5"/>
  <c r="V162" i="5"/>
  <c r="M163" i="5"/>
  <c r="Q163" i="5"/>
  <c r="R163" i="5"/>
  <c r="S163" i="5"/>
  <c r="T163" i="5"/>
  <c r="U163" i="5"/>
  <c r="V163" i="5"/>
  <c r="M164" i="5"/>
  <c r="Q164" i="5"/>
  <c r="R164" i="5"/>
  <c r="S164" i="5"/>
  <c r="T164" i="5"/>
  <c r="U164" i="5"/>
  <c r="V164" i="5"/>
  <c r="M165" i="5"/>
  <c r="Q165" i="5"/>
  <c r="R165" i="5"/>
  <c r="S165" i="5"/>
  <c r="T165" i="5"/>
  <c r="U165" i="5"/>
  <c r="V165" i="5"/>
  <c r="M166" i="5"/>
  <c r="Q166" i="5"/>
  <c r="R166" i="5"/>
  <c r="S166" i="5"/>
  <c r="T166" i="5"/>
  <c r="U166" i="5"/>
  <c r="V166" i="5"/>
  <c r="M167" i="5"/>
  <c r="Q167" i="5"/>
  <c r="R167" i="5"/>
  <c r="S167" i="5"/>
  <c r="T167" i="5"/>
  <c r="U167" i="5"/>
  <c r="V167" i="5"/>
  <c r="M168" i="5"/>
  <c r="Q168" i="5"/>
  <c r="R168" i="5"/>
  <c r="S168" i="5"/>
  <c r="T168" i="5"/>
  <c r="U168" i="5"/>
  <c r="V168" i="5"/>
  <c r="M169" i="5"/>
  <c r="Q169" i="5"/>
  <c r="R169" i="5"/>
  <c r="S169" i="5"/>
  <c r="T169" i="5"/>
  <c r="U169" i="5"/>
  <c r="V169" i="5"/>
  <c r="M170" i="5"/>
  <c r="Q170" i="5"/>
  <c r="R170" i="5"/>
  <c r="S170" i="5"/>
  <c r="T170" i="5"/>
  <c r="U170" i="5"/>
  <c r="V170" i="5"/>
  <c r="M171" i="5"/>
  <c r="Q171" i="5"/>
  <c r="R171" i="5"/>
  <c r="S171" i="5"/>
  <c r="T171" i="5"/>
  <c r="U171" i="5"/>
  <c r="V171" i="5"/>
  <c r="M172" i="5"/>
  <c r="Q172" i="5"/>
  <c r="R172" i="5"/>
  <c r="S172" i="5"/>
  <c r="T172" i="5"/>
  <c r="U172" i="5"/>
  <c r="V172" i="5"/>
  <c r="M173" i="5"/>
  <c r="Q173" i="5"/>
  <c r="R173" i="5"/>
  <c r="S173" i="5"/>
  <c r="T173" i="5"/>
  <c r="U173" i="5"/>
  <c r="V173" i="5"/>
  <c r="M174" i="5"/>
  <c r="Q174" i="5"/>
  <c r="R174" i="5"/>
  <c r="S174" i="5"/>
  <c r="T174" i="5"/>
  <c r="U174" i="5"/>
  <c r="V174" i="5"/>
  <c r="M175" i="5"/>
  <c r="Q175" i="5"/>
  <c r="R175" i="5"/>
  <c r="S175" i="5"/>
  <c r="T175" i="5"/>
  <c r="U175" i="5"/>
  <c r="V175" i="5"/>
  <c r="M176" i="5"/>
  <c r="Q176" i="5"/>
  <c r="R176" i="5"/>
  <c r="S176" i="5"/>
  <c r="T176" i="5"/>
  <c r="U176" i="5"/>
  <c r="V176" i="5"/>
  <c r="M177" i="5"/>
  <c r="Q177" i="5"/>
  <c r="R177" i="5"/>
  <c r="S177" i="5"/>
  <c r="T177" i="5"/>
  <c r="U177" i="5"/>
  <c r="V177" i="5"/>
  <c r="M178" i="5"/>
  <c r="Q178" i="5"/>
  <c r="R178" i="5"/>
  <c r="S178" i="5"/>
  <c r="T178" i="5"/>
  <c r="U178" i="5"/>
  <c r="V178" i="5"/>
  <c r="M179" i="5"/>
  <c r="Q179" i="5"/>
  <c r="R179" i="5"/>
  <c r="S179" i="5"/>
  <c r="T179" i="5"/>
  <c r="U179" i="5"/>
  <c r="V179" i="5"/>
  <c r="M180" i="5"/>
  <c r="Q180" i="5"/>
  <c r="R180" i="5"/>
  <c r="S180" i="5"/>
  <c r="T180" i="5"/>
  <c r="U180" i="5"/>
  <c r="V180" i="5"/>
  <c r="M181" i="5"/>
  <c r="Q181" i="5"/>
  <c r="R181" i="5"/>
  <c r="S181" i="5"/>
  <c r="T181" i="5"/>
  <c r="U181" i="5"/>
  <c r="V181" i="5"/>
  <c r="M182" i="5"/>
  <c r="Q182" i="5"/>
  <c r="R182" i="5"/>
  <c r="S182" i="5"/>
  <c r="T182" i="5"/>
  <c r="U182" i="5"/>
  <c r="V182" i="5"/>
  <c r="M183" i="5"/>
  <c r="Q183" i="5"/>
  <c r="R183" i="5"/>
  <c r="S183" i="5"/>
  <c r="T183" i="5"/>
  <c r="U183" i="5"/>
  <c r="V183" i="5"/>
  <c r="M184" i="5"/>
  <c r="Q184" i="5"/>
  <c r="R184" i="5"/>
  <c r="S184" i="5"/>
  <c r="T184" i="5"/>
  <c r="U184" i="5"/>
  <c r="V184" i="5"/>
  <c r="M185" i="5"/>
  <c r="Q185" i="5"/>
  <c r="R185" i="5"/>
  <c r="S185" i="5"/>
  <c r="T185" i="5"/>
  <c r="U185" i="5"/>
  <c r="V185" i="5"/>
  <c r="M186" i="5"/>
  <c r="Q186" i="5"/>
  <c r="R186" i="5"/>
  <c r="S186" i="5"/>
  <c r="T186" i="5"/>
  <c r="U186" i="5"/>
  <c r="V186" i="5"/>
  <c r="M187" i="5"/>
  <c r="Q187" i="5"/>
  <c r="R187" i="5"/>
  <c r="S187" i="5"/>
  <c r="T187" i="5"/>
  <c r="U187" i="5"/>
  <c r="V187" i="5"/>
  <c r="M188" i="5"/>
  <c r="Q188" i="5"/>
  <c r="R188" i="5"/>
  <c r="S188" i="5"/>
  <c r="T188" i="5"/>
  <c r="U188" i="5"/>
  <c r="V188" i="5"/>
  <c r="M189" i="5"/>
  <c r="Q189" i="5"/>
  <c r="R189" i="5"/>
  <c r="S189" i="5"/>
  <c r="T189" i="5"/>
  <c r="U189" i="5"/>
  <c r="V189" i="5"/>
  <c r="M190" i="5"/>
  <c r="Q190" i="5"/>
  <c r="R190" i="5"/>
  <c r="S190" i="5"/>
  <c r="T190" i="5"/>
  <c r="U190" i="5"/>
  <c r="V190" i="5"/>
  <c r="M191" i="5"/>
  <c r="Q191" i="5"/>
  <c r="R191" i="5"/>
  <c r="S191" i="5"/>
  <c r="T191" i="5"/>
  <c r="U191" i="5"/>
  <c r="V191" i="5"/>
  <c r="M192" i="5"/>
  <c r="Q192" i="5"/>
  <c r="R192" i="5"/>
  <c r="S192" i="5"/>
  <c r="T192" i="5"/>
  <c r="U192" i="5"/>
  <c r="V192" i="5"/>
  <c r="M193" i="5"/>
  <c r="Q193" i="5"/>
  <c r="R193" i="5"/>
  <c r="S193" i="5"/>
  <c r="T193" i="5"/>
  <c r="U193" i="5"/>
  <c r="V193" i="5"/>
  <c r="M194" i="5"/>
  <c r="Q194" i="5"/>
  <c r="R194" i="5"/>
  <c r="S194" i="5"/>
  <c r="T194" i="5"/>
  <c r="U194" i="5"/>
  <c r="V194" i="5"/>
  <c r="M195" i="5"/>
  <c r="Q195" i="5"/>
  <c r="R195" i="5"/>
  <c r="S195" i="5"/>
  <c r="T195" i="5"/>
  <c r="U195" i="5"/>
  <c r="V195" i="5"/>
  <c r="M196" i="5"/>
  <c r="Q196" i="5"/>
  <c r="R196" i="5"/>
  <c r="S196" i="5"/>
  <c r="T196" i="5"/>
  <c r="U196" i="5"/>
  <c r="V196" i="5"/>
  <c r="M197" i="5"/>
  <c r="Q197" i="5"/>
  <c r="R197" i="5"/>
  <c r="S197" i="5"/>
  <c r="T197" i="5"/>
  <c r="U197" i="5"/>
  <c r="V197" i="5"/>
  <c r="M198" i="5"/>
  <c r="Q198" i="5"/>
  <c r="R198" i="5"/>
  <c r="S198" i="5"/>
  <c r="T198" i="5"/>
  <c r="U198" i="5"/>
  <c r="V198" i="5"/>
  <c r="M199" i="5"/>
  <c r="Q199" i="5"/>
  <c r="R199" i="5"/>
  <c r="S199" i="5"/>
  <c r="T199" i="5"/>
  <c r="U199" i="5"/>
  <c r="V199" i="5"/>
  <c r="M200" i="5"/>
  <c r="Q200" i="5"/>
  <c r="R200" i="5"/>
  <c r="S200" i="5"/>
  <c r="T200" i="5"/>
  <c r="U200" i="5"/>
  <c r="V200" i="5"/>
  <c r="M201" i="5"/>
  <c r="Q201" i="5"/>
  <c r="R201" i="5"/>
  <c r="S201" i="5"/>
  <c r="T201" i="5"/>
  <c r="U201" i="5"/>
  <c r="V201" i="5"/>
  <c r="M202" i="5"/>
  <c r="Q202" i="5"/>
  <c r="R202" i="5"/>
  <c r="S202" i="5"/>
  <c r="T202" i="5"/>
  <c r="U202" i="5"/>
  <c r="V202" i="5"/>
  <c r="M203" i="5"/>
  <c r="Q203" i="5"/>
  <c r="R203" i="5"/>
  <c r="S203" i="5"/>
  <c r="T203" i="5"/>
  <c r="U203" i="5"/>
  <c r="V203" i="5"/>
  <c r="M204" i="5"/>
  <c r="Q204" i="5"/>
  <c r="R204" i="5"/>
  <c r="S204" i="5"/>
  <c r="T204" i="5"/>
  <c r="U204" i="5"/>
  <c r="V204" i="5"/>
  <c r="M205" i="5"/>
  <c r="Q205" i="5"/>
  <c r="R205" i="5"/>
  <c r="S205" i="5"/>
  <c r="T205" i="5"/>
  <c r="U205" i="5"/>
  <c r="V205" i="5"/>
  <c r="M206" i="5"/>
  <c r="Q206" i="5"/>
  <c r="R206" i="5"/>
  <c r="S206" i="5"/>
  <c r="T206" i="5"/>
  <c r="U206" i="5"/>
  <c r="V206" i="5"/>
  <c r="M207" i="5"/>
  <c r="Q207" i="5"/>
  <c r="R207" i="5"/>
  <c r="S207" i="5"/>
  <c r="T207" i="5"/>
  <c r="U207" i="5"/>
  <c r="V207" i="5"/>
  <c r="M208" i="5"/>
  <c r="Q208" i="5"/>
  <c r="R208" i="5"/>
  <c r="S208" i="5"/>
  <c r="T208" i="5"/>
  <c r="U208" i="5"/>
  <c r="V208" i="5"/>
  <c r="M209" i="5"/>
  <c r="Q209" i="5"/>
  <c r="R209" i="5"/>
  <c r="S209" i="5"/>
  <c r="T209" i="5"/>
  <c r="U209" i="5"/>
  <c r="V209" i="5"/>
  <c r="M210" i="5"/>
  <c r="Q210" i="5"/>
  <c r="R210" i="5"/>
  <c r="S210" i="5"/>
  <c r="T210" i="5"/>
  <c r="U210" i="5"/>
  <c r="V210" i="5"/>
  <c r="M211" i="5"/>
  <c r="Q211" i="5"/>
  <c r="R211" i="5"/>
  <c r="S211" i="5"/>
  <c r="T211" i="5"/>
  <c r="U211" i="5"/>
  <c r="V211" i="5"/>
  <c r="M212" i="5"/>
  <c r="Q212" i="5"/>
  <c r="R212" i="5"/>
  <c r="S212" i="5"/>
  <c r="T212" i="5"/>
  <c r="U212" i="5"/>
  <c r="V212" i="5"/>
  <c r="M213" i="5"/>
  <c r="Q213" i="5"/>
  <c r="R213" i="5"/>
  <c r="S213" i="5"/>
  <c r="T213" i="5"/>
  <c r="U213" i="5"/>
  <c r="V213" i="5"/>
  <c r="M214" i="5"/>
  <c r="Q214" i="5"/>
  <c r="R214" i="5"/>
  <c r="S214" i="5"/>
  <c r="T214" i="5"/>
  <c r="U214" i="5"/>
  <c r="V214" i="5"/>
  <c r="M215" i="5"/>
  <c r="Q215" i="5"/>
  <c r="R215" i="5"/>
  <c r="S215" i="5"/>
  <c r="T215" i="5"/>
  <c r="U215" i="5"/>
  <c r="V215" i="5"/>
  <c r="M216" i="5"/>
  <c r="Q216" i="5"/>
  <c r="R216" i="5"/>
  <c r="S216" i="5"/>
  <c r="T216" i="5"/>
  <c r="U216" i="5"/>
  <c r="V216" i="5"/>
  <c r="M217" i="5"/>
  <c r="Q217" i="5"/>
  <c r="R217" i="5"/>
  <c r="S217" i="5"/>
  <c r="T217" i="5"/>
  <c r="U217" i="5"/>
  <c r="V217" i="5"/>
  <c r="M218" i="5"/>
  <c r="Q218" i="5"/>
  <c r="R218" i="5"/>
  <c r="S218" i="5"/>
  <c r="T218" i="5"/>
  <c r="U218" i="5"/>
  <c r="V218" i="5"/>
  <c r="M219" i="5"/>
  <c r="Q219" i="5"/>
  <c r="R219" i="5"/>
  <c r="S219" i="5"/>
  <c r="T219" i="5"/>
  <c r="U219" i="5"/>
  <c r="V219" i="5"/>
  <c r="M220" i="5"/>
  <c r="Q220" i="5"/>
  <c r="R220" i="5"/>
  <c r="S220" i="5"/>
  <c r="T220" i="5"/>
  <c r="U220" i="5"/>
  <c r="V220" i="5"/>
  <c r="M221" i="5"/>
  <c r="Q221" i="5"/>
  <c r="R221" i="5"/>
  <c r="S221" i="5"/>
  <c r="T221" i="5"/>
  <c r="U221" i="5"/>
  <c r="V221" i="5"/>
  <c r="M222" i="5"/>
  <c r="Q222" i="5"/>
  <c r="R222" i="5"/>
  <c r="S222" i="5"/>
  <c r="T222" i="5"/>
  <c r="U222" i="5"/>
  <c r="V222" i="5"/>
  <c r="M223" i="5"/>
  <c r="Q223" i="5"/>
  <c r="R223" i="5"/>
  <c r="S223" i="5"/>
  <c r="T223" i="5"/>
  <c r="U223" i="5"/>
  <c r="V223" i="5"/>
  <c r="M224" i="5"/>
  <c r="Q224" i="5"/>
  <c r="R224" i="5"/>
  <c r="S224" i="5"/>
  <c r="T224" i="5"/>
  <c r="U224" i="5"/>
  <c r="V224" i="5"/>
  <c r="M225" i="5"/>
  <c r="Q225" i="5"/>
  <c r="R225" i="5"/>
  <c r="S225" i="5"/>
  <c r="T225" i="5"/>
  <c r="U225" i="5"/>
  <c r="V225" i="5"/>
  <c r="M226" i="5"/>
  <c r="Q226" i="5"/>
  <c r="R226" i="5"/>
  <c r="S226" i="5"/>
  <c r="T226" i="5"/>
  <c r="U226" i="5"/>
  <c r="V226" i="5"/>
  <c r="M227" i="5"/>
  <c r="Q227" i="5"/>
  <c r="R227" i="5"/>
  <c r="S227" i="5"/>
  <c r="T227" i="5"/>
  <c r="U227" i="5"/>
  <c r="V227" i="5"/>
  <c r="M228" i="5"/>
  <c r="Q228" i="5"/>
  <c r="R228" i="5"/>
  <c r="S228" i="5"/>
  <c r="T228" i="5"/>
  <c r="U228" i="5"/>
  <c r="V228" i="5"/>
  <c r="M229" i="5"/>
  <c r="Q229" i="5"/>
  <c r="R229" i="5"/>
  <c r="S229" i="5"/>
  <c r="T229" i="5"/>
  <c r="U229" i="5"/>
  <c r="V229" i="5"/>
  <c r="M230" i="5"/>
  <c r="Q230" i="5"/>
  <c r="R230" i="5"/>
  <c r="S230" i="5"/>
  <c r="T230" i="5"/>
  <c r="U230" i="5"/>
  <c r="V230" i="5"/>
  <c r="M231" i="5"/>
  <c r="Q231" i="5"/>
  <c r="R231" i="5"/>
  <c r="S231" i="5"/>
  <c r="T231" i="5"/>
  <c r="U231" i="5"/>
  <c r="V231" i="5"/>
  <c r="M232" i="5"/>
  <c r="Q232" i="5"/>
  <c r="R232" i="5"/>
  <c r="S232" i="5"/>
  <c r="T232" i="5"/>
  <c r="U232" i="5"/>
  <c r="V232" i="5"/>
  <c r="M233" i="5"/>
  <c r="Q233" i="5"/>
  <c r="R233" i="5"/>
  <c r="S233" i="5"/>
  <c r="T233" i="5"/>
  <c r="U233" i="5"/>
  <c r="V233" i="5"/>
  <c r="M234" i="5"/>
  <c r="Q234" i="5"/>
  <c r="R234" i="5"/>
  <c r="S234" i="5"/>
  <c r="T234" i="5"/>
  <c r="U234" i="5"/>
  <c r="V234" i="5"/>
  <c r="M235" i="5"/>
  <c r="Q235" i="5"/>
  <c r="R235" i="5"/>
  <c r="S235" i="5"/>
  <c r="T235" i="5"/>
  <c r="U235" i="5"/>
  <c r="V235" i="5"/>
  <c r="M236" i="5"/>
  <c r="Q236" i="5"/>
  <c r="R236" i="5"/>
  <c r="S236" i="5"/>
  <c r="T236" i="5"/>
  <c r="U236" i="5"/>
  <c r="V236" i="5"/>
  <c r="M237" i="5"/>
  <c r="Q237" i="5"/>
  <c r="R237" i="5"/>
  <c r="S237" i="5"/>
  <c r="T237" i="5"/>
  <c r="U237" i="5"/>
  <c r="V237" i="5"/>
  <c r="M238" i="5"/>
  <c r="Q238" i="5"/>
  <c r="R238" i="5"/>
  <c r="S238" i="5"/>
  <c r="T238" i="5"/>
  <c r="U238" i="5"/>
  <c r="V238" i="5"/>
  <c r="M239" i="5"/>
  <c r="Q239" i="5"/>
  <c r="R239" i="5"/>
  <c r="S239" i="5"/>
  <c r="T239" i="5"/>
  <c r="U239" i="5"/>
  <c r="V239" i="5"/>
  <c r="M240" i="5"/>
  <c r="Q240" i="5"/>
  <c r="R240" i="5"/>
  <c r="S240" i="5"/>
  <c r="T240" i="5"/>
  <c r="U240" i="5"/>
  <c r="V240" i="5"/>
  <c r="M241" i="5"/>
  <c r="Q241" i="5"/>
  <c r="R241" i="5"/>
  <c r="S241" i="5"/>
  <c r="T241" i="5"/>
  <c r="U241" i="5"/>
  <c r="V241" i="5"/>
  <c r="M242" i="5"/>
  <c r="Q242" i="5"/>
  <c r="R242" i="5"/>
  <c r="S242" i="5"/>
  <c r="T242" i="5"/>
  <c r="U242" i="5"/>
  <c r="V242" i="5"/>
  <c r="M243" i="5"/>
  <c r="Q243" i="5"/>
  <c r="R243" i="5"/>
  <c r="S243" i="5"/>
  <c r="T243" i="5"/>
  <c r="U243" i="5"/>
  <c r="V243" i="5"/>
  <c r="M244" i="5"/>
  <c r="Q244" i="5"/>
  <c r="R244" i="5"/>
  <c r="S244" i="5"/>
  <c r="T244" i="5"/>
  <c r="U244" i="5"/>
  <c r="V244" i="5"/>
  <c r="M245" i="5"/>
  <c r="Q245" i="5"/>
  <c r="R245" i="5"/>
  <c r="S245" i="5"/>
  <c r="T245" i="5"/>
  <c r="U245" i="5"/>
  <c r="V245" i="5"/>
  <c r="M246" i="5"/>
  <c r="Q246" i="5"/>
  <c r="R246" i="5"/>
  <c r="S246" i="5"/>
  <c r="T246" i="5"/>
  <c r="U246" i="5"/>
  <c r="V246" i="5"/>
  <c r="M247" i="5"/>
  <c r="Q247" i="5"/>
  <c r="R247" i="5"/>
  <c r="S247" i="5"/>
  <c r="T247" i="5"/>
  <c r="U247" i="5"/>
  <c r="V247" i="5"/>
  <c r="M248" i="5"/>
  <c r="Q248" i="5"/>
  <c r="R248" i="5"/>
  <c r="S248" i="5"/>
  <c r="T248" i="5"/>
  <c r="U248" i="5"/>
  <c r="V248" i="5"/>
  <c r="M249" i="5"/>
  <c r="Q249" i="5"/>
  <c r="R249" i="5"/>
  <c r="S249" i="5"/>
  <c r="T249" i="5"/>
  <c r="U249" i="5"/>
  <c r="V249" i="5"/>
  <c r="M250" i="5"/>
  <c r="Q250" i="5"/>
  <c r="R250" i="5"/>
  <c r="S250" i="5"/>
  <c r="T250" i="5"/>
  <c r="U250" i="5"/>
  <c r="V250" i="5"/>
  <c r="M251" i="5"/>
  <c r="Q251" i="5"/>
  <c r="R251" i="5"/>
  <c r="S251" i="5"/>
  <c r="T251" i="5"/>
  <c r="U251" i="5"/>
  <c r="V251" i="5"/>
  <c r="M252" i="5"/>
  <c r="Q252" i="5"/>
  <c r="R252" i="5"/>
  <c r="S252" i="5"/>
  <c r="T252" i="5"/>
  <c r="U252" i="5"/>
  <c r="V252" i="5"/>
  <c r="M253" i="5"/>
  <c r="Q253" i="5"/>
  <c r="R253" i="5"/>
  <c r="S253" i="5"/>
  <c r="T253" i="5"/>
  <c r="U253" i="5"/>
  <c r="V253" i="5"/>
  <c r="M254" i="5"/>
  <c r="Q254" i="5"/>
  <c r="R254" i="5"/>
  <c r="S254" i="5"/>
  <c r="T254" i="5"/>
  <c r="U254" i="5"/>
  <c r="V254" i="5"/>
  <c r="M255" i="5"/>
  <c r="Q255" i="5"/>
  <c r="R255" i="5"/>
  <c r="S255" i="5"/>
  <c r="T255" i="5"/>
  <c r="U255" i="5"/>
  <c r="V255" i="5"/>
  <c r="M256" i="5"/>
  <c r="Q256" i="5"/>
  <c r="R256" i="5"/>
  <c r="S256" i="5"/>
  <c r="T256" i="5"/>
  <c r="U256" i="5"/>
  <c r="V256" i="5"/>
  <c r="M257" i="5"/>
  <c r="Q257" i="5"/>
  <c r="R257" i="5"/>
  <c r="S257" i="5"/>
  <c r="T257" i="5"/>
  <c r="U257" i="5"/>
  <c r="V257" i="5"/>
  <c r="M258" i="5"/>
  <c r="Q258" i="5"/>
  <c r="R258" i="5"/>
  <c r="S258" i="5"/>
  <c r="T258" i="5"/>
  <c r="U258" i="5"/>
  <c r="V258" i="5"/>
  <c r="M259" i="5"/>
  <c r="Q259" i="5"/>
  <c r="R259" i="5"/>
  <c r="S259" i="5"/>
  <c r="T259" i="5"/>
  <c r="U259" i="5"/>
  <c r="V259" i="5"/>
  <c r="M260" i="5"/>
  <c r="Q260" i="5"/>
  <c r="R260" i="5"/>
  <c r="S260" i="5"/>
  <c r="T260" i="5"/>
  <c r="U260" i="5"/>
  <c r="V260" i="5"/>
  <c r="M261" i="5"/>
  <c r="Q261" i="5"/>
  <c r="R261" i="5"/>
  <c r="S261" i="5"/>
  <c r="T261" i="5"/>
  <c r="U261" i="5"/>
  <c r="V261" i="5"/>
  <c r="M262" i="5"/>
  <c r="Q262" i="5"/>
  <c r="R262" i="5"/>
  <c r="S262" i="5"/>
  <c r="T262" i="5"/>
  <c r="U262" i="5"/>
  <c r="V262" i="5"/>
  <c r="M263" i="5"/>
  <c r="Q263" i="5"/>
  <c r="R263" i="5"/>
  <c r="S263" i="5"/>
  <c r="T263" i="5"/>
  <c r="U263" i="5"/>
  <c r="V263" i="5"/>
  <c r="M264" i="5"/>
  <c r="Q264" i="5"/>
  <c r="R264" i="5"/>
  <c r="S264" i="5"/>
  <c r="T264" i="5"/>
  <c r="U264" i="5"/>
  <c r="V264" i="5"/>
  <c r="M265" i="5"/>
  <c r="Q265" i="5"/>
  <c r="R265" i="5"/>
  <c r="S265" i="5"/>
  <c r="T265" i="5"/>
  <c r="U265" i="5"/>
  <c r="V265" i="5"/>
  <c r="M266" i="5"/>
  <c r="Q266" i="5"/>
  <c r="R266" i="5"/>
  <c r="S266" i="5"/>
  <c r="T266" i="5"/>
  <c r="U266" i="5"/>
  <c r="V266" i="5"/>
  <c r="M267" i="5"/>
  <c r="Q267" i="5"/>
  <c r="R267" i="5"/>
  <c r="S267" i="5"/>
  <c r="T267" i="5"/>
  <c r="U267" i="5"/>
  <c r="V267" i="5"/>
  <c r="M268" i="5"/>
  <c r="Q268" i="5"/>
  <c r="R268" i="5"/>
  <c r="S268" i="5"/>
  <c r="T268" i="5"/>
  <c r="U268" i="5"/>
  <c r="V268" i="5"/>
  <c r="M269" i="5"/>
  <c r="Q269" i="5"/>
  <c r="R269" i="5"/>
  <c r="S269" i="5"/>
  <c r="T269" i="5"/>
  <c r="U269" i="5"/>
  <c r="V269" i="5"/>
  <c r="M270" i="5"/>
  <c r="Q270" i="5"/>
  <c r="R270" i="5"/>
  <c r="S270" i="5"/>
  <c r="T270" i="5"/>
  <c r="U270" i="5"/>
  <c r="V270" i="5"/>
  <c r="M271" i="5"/>
  <c r="Q271" i="5"/>
  <c r="R271" i="5"/>
  <c r="S271" i="5"/>
  <c r="T271" i="5"/>
  <c r="U271" i="5"/>
  <c r="V271" i="5"/>
  <c r="M272" i="5"/>
  <c r="Q272" i="5"/>
  <c r="R272" i="5"/>
  <c r="S272" i="5"/>
  <c r="T272" i="5"/>
  <c r="U272" i="5"/>
  <c r="V272" i="5"/>
  <c r="M273" i="5"/>
  <c r="Q273" i="5"/>
  <c r="R273" i="5"/>
  <c r="S273" i="5"/>
  <c r="T273" i="5"/>
  <c r="U273" i="5"/>
  <c r="V273" i="5"/>
  <c r="M274" i="5"/>
  <c r="Q274" i="5"/>
  <c r="R274" i="5"/>
  <c r="S274" i="5"/>
  <c r="T274" i="5"/>
  <c r="U274" i="5"/>
  <c r="V274" i="5"/>
  <c r="M275" i="5"/>
  <c r="Q275" i="5"/>
  <c r="R275" i="5"/>
  <c r="S275" i="5"/>
  <c r="T275" i="5"/>
  <c r="U275" i="5"/>
  <c r="V275" i="5"/>
  <c r="M276" i="5"/>
  <c r="Q276" i="5"/>
  <c r="R276" i="5"/>
  <c r="S276" i="5"/>
  <c r="T276" i="5"/>
  <c r="U276" i="5"/>
  <c r="V276" i="5"/>
  <c r="M277" i="5"/>
  <c r="Q277" i="5"/>
  <c r="R277" i="5"/>
  <c r="S277" i="5"/>
  <c r="T277" i="5"/>
  <c r="U277" i="5"/>
  <c r="V277" i="5"/>
  <c r="M278" i="5"/>
  <c r="Q278" i="5"/>
  <c r="R278" i="5"/>
  <c r="S278" i="5"/>
  <c r="T278" i="5"/>
  <c r="U278" i="5"/>
  <c r="V278" i="5"/>
  <c r="M279" i="5"/>
  <c r="Q279" i="5"/>
  <c r="R279" i="5"/>
  <c r="S279" i="5"/>
  <c r="T279" i="5"/>
  <c r="U279" i="5"/>
  <c r="V279" i="5"/>
  <c r="M280" i="5"/>
  <c r="Q280" i="5"/>
  <c r="R280" i="5"/>
  <c r="S280" i="5"/>
  <c r="T280" i="5"/>
  <c r="U280" i="5"/>
  <c r="V280" i="5"/>
  <c r="M281" i="5"/>
  <c r="Q281" i="5"/>
  <c r="R281" i="5"/>
  <c r="S281" i="5"/>
  <c r="T281" i="5"/>
  <c r="U281" i="5"/>
  <c r="V281" i="5"/>
  <c r="M282" i="5"/>
  <c r="Q282" i="5"/>
  <c r="R282" i="5"/>
  <c r="S282" i="5"/>
  <c r="T282" i="5"/>
  <c r="U282" i="5"/>
  <c r="V282" i="5"/>
  <c r="M283" i="5"/>
  <c r="Q283" i="5"/>
  <c r="R283" i="5"/>
  <c r="S283" i="5"/>
  <c r="T283" i="5"/>
  <c r="U283" i="5"/>
  <c r="V283" i="5"/>
  <c r="M284" i="5"/>
  <c r="Q284" i="5"/>
  <c r="R284" i="5"/>
  <c r="S284" i="5"/>
  <c r="T284" i="5"/>
  <c r="U284" i="5"/>
  <c r="V284" i="5"/>
  <c r="M285" i="5"/>
  <c r="Q285" i="5"/>
  <c r="R285" i="5"/>
  <c r="S285" i="5"/>
  <c r="T285" i="5"/>
  <c r="U285" i="5"/>
  <c r="V285" i="5"/>
  <c r="M286" i="5"/>
  <c r="Q286" i="5"/>
  <c r="R286" i="5"/>
  <c r="S286" i="5"/>
  <c r="T286" i="5"/>
  <c r="U286" i="5"/>
  <c r="V286" i="5"/>
  <c r="M287" i="5"/>
  <c r="Q287" i="5"/>
  <c r="R287" i="5"/>
  <c r="S287" i="5"/>
  <c r="T287" i="5"/>
  <c r="U287" i="5"/>
  <c r="V287" i="5"/>
  <c r="M288" i="5"/>
  <c r="Q288" i="5"/>
  <c r="R288" i="5"/>
  <c r="S288" i="5"/>
  <c r="T288" i="5"/>
  <c r="U288" i="5"/>
  <c r="V288" i="5"/>
  <c r="M289" i="5"/>
  <c r="Q289" i="5"/>
  <c r="R289" i="5"/>
  <c r="S289" i="5"/>
  <c r="T289" i="5"/>
  <c r="U289" i="5"/>
  <c r="V289" i="5"/>
  <c r="M290" i="5"/>
  <c r="Q290" i="5"/>
  <c r="R290" i="5"/>
  <c r="S290" i="5"/>
  <c r="T290" i="5"/>
  <c r="U290" i="5"/>
  <c r="V290" i="5"/>
  <c r="M291" i="5"/>
  <c r="Q291" i="5"/>
  <c r="R291" i="5"/>
  <c r="S291" i="5"/>
  <c r="T291" i="5"/>
  <c r="U291" i="5"/>
  <c r="V291" i="5"/>
  <c r="M292" i="5"/>
  <c r="Q292" i="5"/>
  <c r="R292" i="5"/>
  <c r="S292" i="5"/>
  <c r="T292" i="5"/>
  <c r="U292" i="5"/>
  <c r="V292" i="5"/>
  <c r="M293" i="5"/>
  <c r="Q293" i="5"/>
  <c r="R293" i="5"/>
  <c r="S293" i="5"/>
  <c r="T293" i="5"/>
  <c r="U293" i="5"/>
  <c r="V293" i="5"/>
  <c r="M294" i="5"/>
  <c r="Q294" i="5"/>
  <c r="R294" i="5"/>
  <c r="S294" i="5"/>
  <c r="T294" i="5"/>
  <c r="U294" i="5"/>
  <c r="V294" i="5"/>
  <c r="M295" i="5"/>
  <c r="Q295" i="5"/>
  <c r="R295" i="5"/>
  <c r="S295" i="5"/>
  <c r="T295" i="5"/>
  <c r="U295" i="5"/>
  <c r="V295" i="5"/>
  <c r="M296" i="5"/>
  <c r="Q296" i="5"/>
  <c r="R296" i="5"/>
  <c r="S296" i="5"/>
  <c r="T296" i="5"/>
  <c r="U296" i="5"/>
  <c r="V296" i="5"/>
  <c r="M297" i="5"/>
  <c r="Q297" i="5"/>
  <c r="R297" i="5"/>
  <c r="S297" i="5"/>
  <c r="T297" i="5"/>
  <c r="U297" i="5"/>
  <c r="V297" i="5"/>
  <c r="M298" i="5"/>
  <c r="Q298" i="5"/>
  <c r="R298" i="5"/>
  <c r="S298" i="5"/>
  <c r="T298" i="5"/>
  <c r="U298" i="5"/>
  <c r="V298" i="5"/>
  <c r="M299" i="5"/>
  <c r="Q299" i="5"/>
  <c r="R299" i="5"/>
  <c r="S299" i="5"/>
  <c r="T299" i="5"/>
  <c r="U299" i="5"/>
  <c r="V299" i="5"/>
  <c r="M300" i="5"/>
  <c r="Q300" i="5"/>
  <c r="R300" i="5"/>
  <c r="S300" i="5"/>
  <c r="T300" i="5"/>
  <c r="U300" i="5"/>
  <c r="V300" i="5"/>
  <c r="M301" i="5"/>
  <c r="Q301" i="5"/>
  <c r="R301" i="5"/>
  <c r="S301" i="5"/>
  <c r="T301" i="5"/>
  <c r="U301" i="5"/>
  <c r="V301" i="5"/>
  <c r="M302" i="5"/>
  <c r="Q302" i="5"/>
  <c r="R302" i="5"/>
  <c r="S302" i="5"/>
  <c r="T302" i="5"/>
  <c r="U302" i="5"/>
  <c r="V302" i="5"/>
  <c r="M303" i="5"/>
  <c r="Q303" i="5"/>
  <c r="R303" i="5"/>
  <c r="S303" i="5"/>
  <c r="T303" i="5"/>
  <c r="U303" i="5"/>
  <c r="V303" i="5"/>
  <c r="M304" i="5"/>
  <c r="Q304" i="5"/>
  <c r="R304" i="5"/>
  <c r="S304" i="5"/>
  <c r="T304" i="5"/>
  <c r="U304" i="5"/>
  <c r="V304" i="5"/>
  <c r="M305" i="5"/>
  <c r="Q305" i="5"/>
  <c r="R305" i="5"/>
  <c r="S305" i="5"/>
  <c r="T305" i="5"/>
  <c r="U305" i="5"/>
  <c r="V305" i="5"/>
  <c r="M306" i="5"/>
  <c r="Q306" i="5"/>
  <c r="R306" i="5"/>
  <c r="S306" i="5"/>
  <c r="T306" i="5"/>
  <c r="U306" i="5"/>
  <c r="V306" i="5"/>
  <c r="M307" i="5"/>
  <c r="Q307" i="5"/>
  <c r="R307" i="5"/>
  <c r="S307" i="5"/>
  <c r="T307" i="5"/>
  <c r="U307" i="5"/>
  <c r="V307" i="5"/>
  <c r="M308" i="5"/>
  <c r="Q308" i="5"/>
  <c r="R308" i="5"/>
  <c r="S308" i="5"/>
  <c r="T308" i="5"/>
  <c r="U308" i="5"/>
  <c r="V308" i="5"/>
  <c r="M309" i="5"/>
  <c r="Q309" i="5"/>
  <c r="R309" i="5"/>
  <c r="S309" i="5"/>
  <c r="T309" i="5"/>
  <c r="U309" i="5"/>
  <c r="V309" i="5"/>
  <c r="M310" i="5"/>
  <c r="Q310" i="5"/>
  <c r="R310" i="5"/>
  <c r="S310" i="5"/>
  <c r="T310" i="5"/>
  <c r="U310" i="5"/>
  <c r="V310" i="5"/>
  <c r="M311" i="5"/>
  <c r="Q311" i="5"/>
  <c r="R311" i="5"/>
  <c r="S311" i="5"/>
  <c r="T311" i="5"/>
  <c r="U311" i="5"/>
  <c r="V311" i="5"/>
  <c r="M312" i="5"/>
  <c r="Q312" i="5"/>
  <c r="R312" i="5"/>
  <c r="S312" i="5"/>
  <c r="T312" i="5"/>
  <c r="U312" i="5"/>
  <c r="V312" i="5"/>
  <c r="M313" i="5"/>
  <c r="Q313" i="5"/>
  <c r="R313" i="5"/>
  <c r="S313" i="5"/>
  <c r="T313" i="5"/>
  <c r="U313" i="5"/>
  <c r="V313" i="5"/>
  <c r="M314" i="5"/>
  <c r="Q314" i="5"/>
  <c r="R314" i="5"/>
  <c r="S314" i="5"/>
  <c r="T314" i="5"/>
  <c r="U314" i="5"/>
  <c r="V314" i="5"/>
  <c r="M315" i="5"/>
  <c r="Q315" i="5"/>
  <c r="R315" i="5"/>
  <c r="S315" i="5"/>
  <c r="T315" i="5"/>
  <c r="U315" i="5"/>
  <c r="V315" i="5"/>
  <c r="M316" i="5"/>
  <c r="Q316" i="5"/>
  <c r="R316" i="5"/>
  <c r="S316" i="5"/>
  <c r="T316" i="5"/>
  <c r="U316" i="5"/>
  <c r="V316" i="5"/>
  <c r="M317" i="5"/>
  <c r="Q317" i="5"/>
  <c r="R317" i="5"/>
  <c r="S317" i="5"/>
  <c r="T317" i="5"/>
  <c r="U317" i="5"/>
  <c r="V317" i="5"/>
  <c r="M318" i="5"/>
  <c r="Q318" i="5"/>
  <c r="R318" i="5"/>
  <c r="S318" i="5"/>
  <c r="T318" i="5"/>
  <c r="U318" i="5"/>
  <c r="V318" i="5"/>
  <c r="M319" i="5"/>
  <c r="Q319" i="5"/>
  <c r="R319" i="5"/>
  <c r="S319" i="5"/>
  <c r="T319" i="5"/>
  <c r="U319" i="5"/>
  <c r="V319" i="5"/>
  <c r="M320" i="5"/>
  <c r="Q320" i="5"/>
  <c r="R320" i="5"/>
  <c r="S320" i="5"/>
  <c r="T320" i="5"/>
  <c r="U320" i="5"/>
  <c r="V320" i="5"/>
  <c r="M321" i="5"/>
  <c r="Q321" i="5"/>
  <c r="R321" i="5"/>
  <c r="S321" i="5"/>
  <c r="T321" i="5"/>
  <c r="U321" i="5"/>
  <c r="V321" i="5"/>
  <c r="M322" i="5"/>
  <c r="Q322" i="5"/>
  <c r="R322" i="5"/>
  <c r="S322" i="5"/>
  <c r="T322" i="5"/>
  <c r="U322" i="5"/>
  <c r="V322" i="5"/>
  <c r="M323" i="5"/>
  <c r="Q323" i="5"/>
  <c r="R323" i="5"/>
  <c r="S323" i="5"/>
  <c r="T323" i="5"/>
  <c r="U323" i="5"/>
  <c r="V323" i="5"/>
  <c r="M324" i="5"/>
  <c r="Q324" i="5"/>
  <c r="R324" i="5"/>
  <c r="S324" i="5"/>
  <c r="T324" i="5"/>
  <c r="U324" i="5"/>
  <c r="V324" i="5"/>
  <c r="M325" i="5"/>
  <c r="Q325" i="5"/>
  <c r="R325" i="5"/>
  <c r="S325" i="5"/>
  <c r="T325" i="5"/>
  <c r="U325" i="5"/>
  <c r="V325" i="5"/>
  <c r="M326" i="5"/>
  <c r="Q326" i="5"/>
  <c r="R326" i="5"/>
  <c r="S326" i="5"/>
  <c r="T326" i="5"/>
  <c r="U326" i="5"/>
  <c r="V326" i="5"/>
  <c r="M327" i="5"/>
  <c r="Q327" i="5"/>
  <c r="R327" i="5"/>
  <c r="S327" i="5"/>
  <c r="T327" i="5"/>
  <c r="U327" i="5"/>
  <c r="V327" i="5"/>
  <c r="M328" i="5"/>
  <c r="Q328" i="5"/>
  <c r="R328" i="5"/>
  <c r="S328" i="5"/>
  <c r="T328" i="5"/>
  <c r="U328" i="5"/>
  <c r="V328" i="5"/>
  <c r="M329" i="5"/>
  <c r="Q329" i="5"/>
  <c r="R329" i="5"/>
  <c r="S329" i="5"/>
  <c r="T329" i="5"/>
  <c r="U329" i="5"/>
  <c r="V329" i="5"/>
  <c r="M330" i="5"/>
  <c r="Q330" i="5"/>
  <c r="R330" i="5"/>
  <c r="S330" i="5"/>
  <c r="T330" i="5"/>
  <c r="U330" i="5"/>
  <c r="V330" i="5"/>
  <c r="M331" i="5"/>
  <c r="Q331" i="5"/>
  <c r="R331" i="5"/>
  <c r="S331" i="5"/>
  <c r="T331" i="5"/>
  <c r="U331" i="5"/>
  <c r="V331" i="5"/>
  <c r="M332" i="5"/>
  <c r="Q332" i="5"/>
  <c r="R332" i="5"/>
  <c r="S332" i="5"/>
  <c r="T332" i="5"/>
  <c r="U332" i="5"/>
  <c r="V332" i="5"/>
  <c r="M333" i="5"/>
  <c r="Q333" i="5"/>
  <c r="R333" i="5"/>
  <c r="S333" i="5"/>
  <c r="T333" i="5"/>
  <c r="U333" i="5"/>
  <c r="V333" i="5"/>
  <c r="M334" i="5"/>
  <c r="Q334" i="5"/>
  <c r="R334" i="5"/>
  <c r="S334" i="5"/>
  <c r="T334" i="5"/>
  <c r="U334" i="5"/>
  <c r="V334" i="5"/>
  <c r="M335" i="5"/>
  <c r="Q335" i="5"/>
  <c r="R335" i="5"/>
  <c r="S335" i="5"/>
  <c r="T335" i="5"/>
  <c r="U335" i="5"/>
  <c r="V335" i="5"/>
  <c r="M336" i="5"/>
  <c r="Q336" i="5"/>
  <c r="R336" i="5"/>
  <c r="S336" i="5"/>
  <c r="T336" i="5"/>
  <c r="U336" i="5"/>
  <c r="V336" i="5"/>
  <c r="M337" i="5"/>
  <c r="Q337" i="5"/>
  <c r="R337" i="5"/>
  <c r="S337" i="5"/>
  <c r="T337" i="5"/>
  <c r="U337" i="5"/>
  <c r="V337" i="5"/>
  <c r="M338" i="5"/>
  <c r="Q338" i="5"/>
  <c r="R338" i="5"/>
  <c r="S338" i="5"/>
  <c r="T338" i="5"/>
  <c r="U338" i="5"/>
  <c r="V338" i="5"/>
  <c r="M339" i="5"/>
  <c r="Q339" i="5"/>
  <c r="R339" i="5"/>
  <c r="S339" i="5"/>
  <c r="T339" i="5"/>
  <c r="U339" i="5"/>
  <c r="V339" i="5"/>
  <c r="M340" i="5"/>
  <c r="Q340" i="5"/>
  <c r="R340" i="5"/>
  <c r="S340" i="5"/>
  <c r="T340" i="5"/>
  <c r="U340" i="5"/>
  <c r="V340" i="5"/>
  <c r="M341" i="5"/>
  <c r="Q341" i="5"/>
  <c r="R341" i="5"/>
  <c r="S341" i="5"/>
  <c r="T341" i="5"/>
  <c r="U341" i="5"/>
  <c r="V341" i="5"/>
  <c r="M342" i="5"/>
  <c r="Q342" i="5"/>
  <c r="R342" i="5"/>
  <c r="S342" i="5"/>
  <c r="T342" i="5"/>
  <c r="U342" i="5"/>
  <c r="V342" i="5"/>
  <c r="M343" i="5"/>
  <c r="Q343" i="5"/>
  <c r="R343" i="5"/>
  <c r="S343" i="5"/>
  <c r="T343" i="5"/>
  <c r="U343" i="5"/>
  <c r="V343" i="5"/>
  <c r="M344" i="5"/>
  <c r="Q344" i="5"/>
  <c r="R344" i="5"/>
  <c r="S344" i="5"/>
  <c r="T344" i="5"/>
  <c r="U344" i="5"/>
  <c r="V344" i="5"/>
  <c r="M345" i="5"/>
  <c r="Q345" i="5"/>
  <c r="R345" i="5"/>
  <c r="S345" i="5"/>
  <c r="T345" i="5"/>
  <c r="U345" i="5"/>
  <c r="V345" i="5"/>
  <c r="M346" i="5"/>
  <c r="Q346" i="5"/>
  <c r="R346" i="5"/>
  <c r="S346" i="5"/>
  <c r="T346" i="5"/>
  <c r="U346" i="5"/>
  <c r="V346" i="5"/>
  <c r="M347" i="5"/>
  <c r="Q347" i="5"/>
  <c r="R347" i="5"/>
  <c r="S347" i="5"/>
  <c r="T347" i="5"/>
  <c r="U347" i="5"/>
  <c r="V347" i="5"/>
  <c r="M348" i="5"/>
  <c r="Q348" i="5"/>
  <c r="R348" i="5"/>
  <c r="S348" i="5"/>
  <c r="T348" i="5"/>
  <c r="U348" i="5"/>
  <c r="V348" i="5"/>
  <c r="M349" i="5"/>
  <c r="Q349" i="5"/>
  <c r="R349" i="5"/>
  <c r="S349" i="5"/>
  <c r="T349" i="5"/>
  <c r="U349" i="5"/>
  <c r="V349" i="5"/>
  <c r="M350" i="5"/>
  <c r="Q350" i="5"/>
  <c r="R350" i="5"/>
  <c r="S350" i="5"/>
  <c r="T350" i="5"/>
  <c r="U350" i="5"/>
  <c r="V350" i="5"/>
  <c r="M351" i="5"/>
  <c r="Q351" i="5"/>
  <c r="R351" i="5"/>
  <c r="S351" i="5"/>
  <c r="T351" i="5"/>
  <c r="U351" i="5"/>
  <c r="V351" i="5"/>
  <c r="M352" i="5"/>
  <c r="Q352" i="5"/>
  <c r="R352" i="5"/>
  <c r="S352" i="5"/>
  <c r="T352" i="5"/>
  <c r="U352" i="5"/>
  <c r="V352" i="5"/>
  <c r="M353" i="5"/>
  <c r="Q353" i="5"/>
  <c r="R353" i="5"/>
  <c r="S353" i="5"/>
  <c r="T353" i="5"/>
  <c r="U353" i="5"/>
  <c r="V353" i="5"/>
  <c r="M354" i="5"/>
  <c r="Q354" i="5"/>
  <c r="R354" i="5"/>
  <c r="S354" i="5"/>
  <c r="T354" i="5"/>
  <c r="U354" i="5"/>
  <c r="V354" i="5"/>
  <c r="M355" i="5"/>
  <c r="Q355" i="5"/>
  <c r="R355" i="5"/>
  <c r="S355" i="5"/>
  <c r="T355" i="5"/>
  <c r="U355" i="5"/>
  <c r="V355" i="5"/>
  <c r="M356" i="5"/>
  <c r="Q356" i="5"/>
  <c r="R356" i="5"/>
  <c r="S356" i="5"/>
  <c r="T356" i="5"/>
  <c r="U356" i="5"/>
  <c r="V356" i="5"/>
  <c r="M357" i="5"/>
  <c r="Q357" i="5"/>
  <c r="R357" i="5"/>
  <c r="S357" i="5"/>
  <c r="T357" i="5"/>
  <c r="U357" i="5"/>
  <c r="V357" i="5"/>
  <c r="M358" i="5"/>
  <c r="Q358" i="5"/>
  <c r="R358" i="5"/>
  <c r="S358" i="5"/>
  <c r="T358" i="5"/>
  <c r="U358" i="5"/>
  <c r="V358" i="5"/>
  <c r="M359" i="5"/>
  <c r="Q359" i="5"/>
  <c r="R359" i="5"/>
  <c r="S359" i="5"/>
  <c r="T359" i="5"/>
  <c r="U359" i="5"/>
  <c r="V359" i="5"/>
  <c r="M360" i="5"/>
  <c r="Q360" i="5"/>
  <c r="R360" i="5"/>
  <c r="S360" i="5"/>
  <c r="T360" i="5"/>
  <c r="U360" i="5"/>
  <c r="V360" i="5"/>
  <c r="M361" i="5"/>
  <c r="Q361" i="5"/>
  <c r="R361" i="5"/>
  <c r="S361" i="5"/>
  <c r="T361" i="5"/>
  <c r="U361" i="5"/>
  <c r="V361" i="5"/>
  <c r="M362" i="5"/>
  <c r="Q362" i="5"/>
  <c r="R362" i="5"/>
  <c r="S362" i="5"/>
  <c r="T362" i="5"/>
  <c r="U362" i="5"/>
  <c r="V362" i="5"/>
  <c r="M363" i="5"/>
  <c r="Q363" i="5"/>
  <c r="R363" i="5"/>
  <c r="S363" i="5"/>
  <c r="T363" i="5"/>
  <c r="U363" i="5"/>
  <c r="V363" i="5"/>
  <c r="M364" i="5"/>
  <c r="Q364" i="5"/>
  <c r="R364" i="5"/>
  <c r="S364" i="5"/>
  <c r="T364" i="5"/>
  <c r="U364" i="5"/>
  <c r="V364" i="5"/>
  <c r="M365" i="5"/>
  <c r="Q365" i="5"/>
  <c r="R365" i="5"/>
  <c r="S365" i="5"/>
  <c r="T365" i="5"/>
  <c r="U365" i="5"/>
  <c r="V365" i="5"/>
  <c r="M366" i="5"/>
  <c r="Q366" i="5"/>
  <c r="R366" i="5"/>
  <c r="S366" i="5"/>
  <c r="T366" i="5"/>
  <c r="U366" i="5"/>
  <c r="V366" i="5"/>
  <c r="M367" i="5"/>
  <c r="Q367" i="5"/>
  <c r="R367" i="5"/>
  <c r="S367" i="5"/>
  <c r="T367" i="5"/>
  <c r="U367" i="5"/>
  <c r="V367" i="5"/>
  <c r="M368" i="5"/>
  <c r="Q368" i="5"/>
  <c r="R368" i="5"/>
  <c r="S368" i="5"/>
  <c r="T368" i="5"/>
  <c r="U368" i="5"/>
  <c r="V368" i="5"/>
  <c r="M369" i="5"/>
  <c r="Q369" i="5"/>
  <c r="R369" i="5"/>
  <c r="S369" i="5"/>
  <c r="T369" i="5"/>
  <c r="U369" i="5"/>
  <c r="V369" i="5"/>
  <c r="M370" i="5"/>
  <c r="Q370" i="5"/>
  <c r="R370" i="5"/>
  <c r="S370" i="5"/>
  <c r="T370" i="5"/>
  <c r="U370" i="5"/>
  <c r="V370" i="5"/>
  <c r="M371" i="5"/>
  <c r="Q371" i="5"/>
  <c r="R371" i="5"/>
  <c r="S371" i="5"/>
  <c r="T371" i="5"/>
  <c r="U371" i="5"/>
  <c r="V371" i="5"/>
  <c r="M372" i="5"/>
  <c r="Q372" i="5"/>
  <c r="R372" i="5"/>
  <c r="S372" i="5"/>
  <c r="T372" i="5"/>
  <c r="U372" i="5"/>
  <c r="V372" i="5"/>
  <c r="M373" i="5"/>
  <c r="Q373" i="5"/>
  <c r="R373" i="5"/>
  <c r="S373" i="5"/>
  <c r="T373" i="5"/>
  <c r="U373" i="5"/>
  <c r="V373" i="5"/>
  <c r="M374" i="5"/>
  <c r="Q374" i="5"/>
  <c r="R374" i="5"/>
  <c r="S374" i="5"/>
  <c r="T374" i="5"/>
  <c r="U374" i="5"/>
  <c r="V374" i="5"/>
  <c r="M375" i="5"/>
  <c r="Q375" i="5"/>
  <c r="R375" i="5"/>
  <c r="S375" i="5"/>
  <c r="T375" i="5"/>
  <c r="U375" i="5"/>
  <c r="V375" i="5"/>
  <c r="M376" i="5"/>
  <c r="Q376" i="5"/>
  <c r="R376" i="5"/>
  <c r="S376" i="5"/>
  <c r="T376" i="5"/>
  <c r="U376" i="5"/>
  <c r="V376" i="5"/>
  <c r="M377" i="5"/>
  <c r="Q377" i="5"/>
  <c r="R377" i="5"/>
  <c r="S377" i="5"/>
  <c r="T377" i="5"/>
  <c r="U377" i="5"/>
  <c r="V377" i="5"/>
  <c r="M378" i="5"/>
  <c r="Q378" i="5"/>
  <c r="R378" i="5"/>
  <c r="S378" i="5"/>
  <c r="T378" i="5"/>
  <c r="U378" i="5"/>
  <c r="V378" i="5"/>
  <c r="M379" i="5"/>
  <c r="Q379" i="5"/>
  <c r="R379" i="5"/>
  <c r="S379" i="5"/>
  <c r="T379" i="5"/>
  <c r="U379" i="5"/>
  <c r="V379" i="5"/>
  <c r="M380" i="5"/>
  <c r="Q380" i="5"/>
  <c r="R380" i="5"/>
  <c r="S380" i="5"/>
  <c r="T380" i="5"/>
  <c r="U380" i="5"/>
  <c r="V380" i="5"/>
  <c r="M381" i="5"/>
  <c r="Q381" i="5"/>
  <c r="R381" i="5"/>
  <c r="S381" i="5"/>
  <c r="T381" i="5"/>
  <c r="U381" i="5"/>
  <c r="V381" i="5"/>
  <c r="M382" i="5"/>
  <c r="Q382" i="5"/>
  <c r="R382" i="5"/>
  <c r="S382" i="5"/>
  <c r="T382" i="5"/>
  <c r="U382" i="5"/>
  <c r="V382" i="5"/>
  <c r="M383" i="5"/>
  <c r="Q383" i="5"/>
  <c r="R383" i="5"/>
  <c r="S383" i="5"/>
  <c r="T383" i="5"/>
  <c r="U383" i="5"/>
  <c r="V383" i="5"/>
  <c r="M384" i="5"/>
  <c r="Q384" i="5"/>
  <c r="R384" i="5"/>
  <c r="S384" i="5"/>
  <c r="T384" i="5"/>
  <c r="U384" i="5"/>
  <c r="V384" i="5"/>
  <c r="M385" i="5"/>
  <c r="Q385" i="5"/>
  <c r="R385" i="5"/>
  <c r="S385" i="5"/>
  <c r="T385" i="5"/>
  <c r="U385" i="5"/>
  <c r="V385" i="5"/>
  <c r="M386" i="5"/>
  <c r="Q386" i="5"/>
  <c r="R386" i="5"/>
  <c r="S386" i="5"/>
  <c r="T386" i="5"/>
  <c r="U386" i="5"/>
  <c r="V386" i="5"/>
  <c r="M387" i="5"/>
  <c r="Q387" i="5"/>
  <c r="R387" i="5"/>
  <c r="S387" i="5"/>
  <c r="T387" i="5"/>
  <c r="U387" i="5"/>
  <c r="V387" i="5"/>
  <c r="M388" i="5"/>
  <c r="Q388" i="5"/>
  <c r="R388" i="5"/>
  <c r="S388" i="5"/>
  <c r="T388" i="5"/>
  <c r="U388" i="5"/>
  <c r="V388" i="5"/>
  <c r="M389" i="5"/>
  <c r="Q389" i="5"/>
  <c r="R389" i="5"/>
  <c r="S389" i="5"/>
  <c r="T389" i="5"/>
  <c r="U389" i="5"/>
  <c r="V389" i="5"/>
  <c r="M390" i="5"/>
  <c r="Q390" i="5"/>
  <c r="R390" i="5"/>
  <c r="S390" i="5"/>
  <c r="T390" i="5"/>
  <c r="U390" i="5"/>
  <c r="V390" i="5"/>
  <c r="M391" i="5"/>
  <c r="Q391" i="5"/>
  <c r="R391" i="5"/>
  <c r="S391" i="5"/>
  <c r="T391" i="5"/>
  <c r="U391" i="5"/>
  <c r="V391" i="5"/>
  <c r="M392" i="5"/>
  <c r="Q392" i="5"/>
  <c r="R392" i="5"/>
  <c r="S392" i="5"/>
  <c r="T392" i="5"/>
  <c r="U392" i="5"/>
  <c r="V392" i="5"/>
  <c r="M393" i="5"/>
  <c r="Q393" i="5"/>
  <c r="R393" i="5"/>
  <c r="S393" i="5"/>
  <c r="T393" i="5"/>
  <c r="U393" i="5"/>
  <c r="V393" i="5"/>
  <c r="M394" i="5"/>
  <c r="Q394" i="5"/>
  <c r="R394" i="5"/>
  <c r="S394" i="5"/>
  <c r="T394" i="5"/>
  <c r="U394" i="5"/>
  <c r="V394" i="5"/>
  <c r="M395" i="5"/>
  <c r="Q395" i="5"/>
  <c r="R395" i="5"/>
  <c r="S395" i="5"/>
  <c r="T395" i="5"/>
  <c r="U395" i="5"/>
  <c r="V395" i="5"/>
  <c r="M396" i="5"/>
  <c r="Q396" i="5"/>
  <c r="R396" i="5"/>
  <c r="S396" i="5"/>
  <c r="T396" i="5"/>
  <c r="U396" i="5"/>
  <c r="V396" i="5"/>
  <c r="M397" i="5"/>
  <c r="Q397" i="5"/>
  <c r="R397" i="5"/>
  <c r="S397" i="5"/>
  <c r="T397" i="5"/>
  <c r="U397" i="5"/>
  <c r="V397" i="5"/>
  <c r="M398" i="5"/>
  <c r="Q398" i="5"/>
  <c r="R398" i="5"/>
  <c r="S398" i="5"/>
  <c r="T398" i="5"/>
  <c r="U398" i="5"/>
  <c r="V398" i="5"/>
  <c r="M399" i="5"/>
  <c r="Q399" i="5"/>
  <c r="R399" i="5"/>
  <c r="S399" i="5"/>
  <c r="T399" i="5"/>
  <c r="U399" i="5"/>
  <c r="V399" i="5"/>
  <c r="M400" i="5"/>
  <c r="Q400" i="5"/>
  <c r="R400" i="5"/>
  <c r="S400" i="5"/>
  <c r="T400" i="5"/>
  <c r="U400" i="5"/>
  <c r="V400" i="5"/>
  <c r="M401" i="5"/>
  <c r="Q401" i="5"/>
  <c r="R401" i="5"/>
  <c r="S401" i="5"/>
  <c r="T401" i="5"/>
  <c r="U401" i="5"/>
  <c r="V401" i="5"/>
  <c r="M402" i="5"/>
  <c r="Q402" i="5"/>
  <c r="R402" i="5"/>
  <c r="S402" i="5"/>
  <c r="T402" i="5"/>
  <c r="U402" i="5"/>
  <c r="V402" i="5"/>
  <c r="M403" i="5"/>
  <c r="Q403" i="5"/>
  <c r="R403" i="5"/>
  <c r="S403" i="5"/>
  <c r="T403" i="5"/>
  <c r="U403" i="5"/>
  <c r="V403" i="5"/>
  <c r="M404" i="5"/>
  <c r="Q404" i="5"/>
  <c r="R404" i="5"/>
  <c r="S404" i="5"/>
  <c r="T404" i="5"/>
  <c r="U404" i="5"/>
  <c r="V404" i="5"/>
  <c r="M405" i="5"/>
  <c r="Q405" i="5"/>
  <c r="R405" i="5"/>
  <c r="S405" i="5"/>
  <c r="T405" i="5"/>
  <c r="U405" i="5"/>
  <c r="V405" i="5"/>
  <c r="M406" i="5"/>
  <c r="Q406" i="5"/>
  <c r="R406" i="5"/>
  <c r="S406" i="5"/>
  <c r="T406" i="5"/>
  <c r="U406" i="5"/>
  <c r="V406" i="5"/>
  <c r="M407" i="5"/>
  <c r="Q407" i="5"/>
  <c r="R407" i="5"/>
  <c r="S407" i="5"/>
  <c r="T407" i="5"/>
  <c r="U407" i="5"/>
  <c r="V407" i="5"/>
  <c r="M408" i="5"/>
  <c r="Q408" i="5"/>
  <c r="R408" i="5"/>
  <c r="S408" i="5"/>
  <c r="T408" i="5"/>
  <c r="U408" i="5"/>
  <c r="V408" i="5"/>
  <c r="M409" i="5"/>
  <c r="Q409" i="5"/>
  <c r="R409" i="5"/>
  <c r="S409" i="5"/>
  <c r="T409" i="5"/>
  <c r="U409" i="5"/>
  <c r="V409" i="5"/>
  <c r="M410" i="5"/>
  <c r="Q410" i="5"/>
  <c r="R410" i="5"/>
  <c r="S410" i="5"/>
  <c r="T410" i="5"/>
  <c r="U410" i="5"/>
  <c r="V410" i="5"/>
  <c r="M411" i="5"/>
  <c r="Q411" i="5"/>
  <c r="R411" i="5"/>
  <c r="S411" i="5"/>
  <c r="T411" i="5"/>
  <c r="U411" i="5"/>
  <c r="V411" i="5"/>
  <c r="M412" i="5"/>
  <c r="Q412" i="5"/>
  <c r="R412" i="5"/>
  <c r="S412" i="5"/>
  <c r="T412" i="5"/>
  <c r="U412" i="5"/>
  <c r="V412" i="5"/>
  <c r="M413" i="5"/>
  <c r="Q413" i="5"/>
  <c r="R413" i="5"/>
  <c r="S413" i="5"/>
  <c r="T413" i="5"/>
  <c r="U413" i="5"/>
  <c r="V413" i="5"/>
  <c r="M414" i="5"/>
  <c r="Q414" i="5"/>
  <c r="R414" i="5"/>
  <c r="S414" i="5"/>
  <c r="T414" i="5"/>
  <c r="U414" i="5"/>
  <c r="V414" i="5"/>
  <c r="M415" i="5"/>
  <c r="Q415" i="5"/>
  <c r="R415" i="5"/>
  <c r="S415" i="5"/>
  <c r="T415" i="5"/>
  <c r="U415" i="5"/>
  <c r="V415" i="5"/>
  <c r="M416" i="5"/>
  <c r="Q416" i="5"/>
  <c r="R416" i="5"/>
  <c r="S416" i="5"/>
  <c r="T416" i="5"/>
  <c r="U416" i="5"/>
  <c r="V416" i="5"/>
  <c r="M417" i="5"/>
  <c r="Q417" i="5"/>
  <c r="R417" i="5"/>
  <c r="S417" i="5"/>
  <c r="T417" i="5"/>
  <c r="U417" i="5"/>
  <c r="V417" i="5"/>
  <c r="M418" i="5"/>
  <c r="Q418" i="5"/>
  <c r="R418" i="5"/>
  <c r="S418" i="5"/>
  <c r="T418" i="5"/>
  <c r="U418" i="5"/>
  <c r="V418" i="5"/>
  <c r="M419" i="5"/>
  <c r="Q419" i="5"/>
  <c r="R419" i="5"/>
  <c r="S419" i="5"/>
  <c r="T419" i="5"/>
  <c r="U419" i="5"/>
  <c r="V419" i="5"/>
  <c r="M420" i="5"/>
  <c r="Q420" i="5"/>
  <c r="R420" i="5"/>
  <c r="S420" i="5"/>
  <c r="T420" i="5"/>
  <c r="U420" i="5"/>
  <c r="V420" i="5"/>
  <c r="M421" i="5"/>
  <c r="Q421" i="5"/>
  <c r="R421" i="5"/>
  <c r="S421" i="5"/>
  <c r="T421" i="5"/>
  <c r="U421" i="5"/>
  <c r="V421" i="5"/>
  <c r="M422" i="5"/>
  <c r="Q422" i="5"/>
  <c r="R422" i="5"/>
  <c r="S422" i="5"/>
  <c r="T422" i="5"/>
  <c r="U422" i="5"/>
  <c r="V422" i="5"/>
  <c r="M423" i="5"/>
  <c r="Q423" i="5"/>
  <c r="R423" i="5"/>
  <c r="S423" i="5"/>
  <c r="T423" i="5"/>
  <c r="U423" i="5"/>
  <c r="V423" i="5"/>
  <c r="M424" i="5"/>
  <c r="Q424" i="5"/>
  <c r="R424" i="5"/>
  <c r="S424" i="5"/>
  <c r="T424" i="5"/>
  <c r="U424" i="5"/>
  <c r="V424" i="5"/>
  <c r="M425" i="5"/>
  <c r="Q425" i="5"/>
  <c r="R425" i="5"/>
  <c r="S425" i="5"/>
  <c r="T425" i="5"/>
  <c r="U425" i="5"/>
  <c r="V425" i="5"/>
  <c r="M426" i="5"/>
  <c r="Q426" i="5"/>
  <c r="R426" i="5"/>
  <c r="S426" i="5"/>
  <c r="T426" i="5"/>
  <c r="U426" i="5"/>
  <c r="V426" i="5"/>
  <c r="M427" i="5"/>
  <c r="Q427" i="5"/>
  <c r="R427" i="5"/>
  <c r="S427" i="5"/>
  <c r="T427" i="5"/>
  <c r="U427" i="5"/>
  <c r="V427" i="5"/>
  <c r="M428" i="5"/>
  <c r="Q428" i="5"/>
  <c r="R428" i="5"/>
  <c r="S428" i="5"/>
  <c r="T428" i="5"/>
  <c r="U428" i="5"/>
  <c r="V428" i="5"/>
  <c r="M429" i="5"/>
  <c r="Q429" i="5"/>
  <c r="R429" i="5"/>
  <c r="S429" i="5"/>
  <c r="T429" i="5"/>
  <c r="U429" i="5"/>
  <c r="V429" i="5"/>
  <c r="M430" i="5"/>
  <c r="Q430" i="5"/>
  <c r="R430" i="5"/>
  <c r="S430" i="5"/>
  <c r="T430" i="5"/>
  <c r="U430" i="5"/>
  <c r="V430" i="5"/>
  <c r="M431" i="5"/>
  <c r="Q431" i="5"/>
  <c r="R431" i="5"/>
  <c r="S431" i="5"/>
  <c r="T431" i="5"/>
  <c r="U431" i="5"/>
  <c r="V431" i="5"/>
  <c r="M432" i="5"/>
  <c r="Q432" i="5"/>
  <c r="R432" i="5"/>
  <c r="S432" i="5"/>
  <c r="T432" i="5"/>
  <c r="U432" i="5"/>
  <c r="V432" i="5"/>
  <c r="M433" i="5"/>
  <c r="Q433" i="5"/>
  <c r="R433" i="5"/>
  <c r="S433" i="5"/>
  <c r="T433" i="5"/>
  <c r="U433" i="5"/>
  <c r="V433" i="5"/>
  <c r="M434" i="5"/>
  <c r="Q434" i="5"/>
  <c r="R434" i="5"/>
  <c r="S434" i="5"/>
  <c r="T434" i="5"/>
  <c r="U434" i="5"/>
  <c r="V434" i="5"/>
  <c r="M435" i="5"/>
  <c r="Q435" i="5"/>
  <c r="R435" i="5"/>
  <c r="S435" i="5"/>
  <c r="T435" i="5"/>
  <c r="U435" i="5"/>
  <c r="V435" i="5"/>
  <c r="M436" i="5"/>
  <c r="Q436" i="5"/>
  <c r="R436" i="5"/>
  <c r="S436" i="5"/>
  <c r="T436" i="5"/>
  <c r="U436" i="5"/>
  <c r="V436" i="5"/>
  <c r="M437" i="5"/>
  <c r="Q437" i="5"/>
  <c r="R437" i="5"/>
  <c r="S437" i="5"/>
  <c r="T437" i="5"/>
  <c r="U437" i="5"/>
  <c r="V437" i="5"/>
  <c r="M438" i="5"/>
  <c r="Q438" i="5"/>
  <c r="R438" i="5"/>
  <c r="S438" i="5"/>
  <c r="T438" i="5"/>
  <c r="U438" i="5"/>
  <c r="V438" i="5"/>
  <c r="M439" i="5"/>
  <c r="Q439" i="5"/>
  <c r="R439" i="5"/>
  <c r="S439" i="5"/>
  <c r="T439" i="5"/>
  <c r="U439" i="5"/>
  <c r="V439" i="5"/>
  <c r="M440" i="5"/>
  <c r="Q440" i="5"/>
  <c r="R440" i="5"/>
  <c r="S440" i="5"/>
  <c r="T440" i="5"/>
  <c r="U440" i="5"/>
  <c r="V440" i="5"/>
  <c r="M441" i="5"/>
  <c r="Q441" i="5"/>
  <c r="R441" i="5"/>
  <c r="S441" i="5"/>
  <c r="T441" i="5"/>
  <c r="U441" i="5"/>
  <c r="V441" i="5"/>
  <c r="M442" i="5"/>
  <c r="Q442" i="5"/>
  <c r="R442" i="5"/>
  <c r="S442" i="5"/>
  <c r="T442" i="5"/>
  <c r="U442" i="5"/>
  <c r="V442" i="5"/>
  <c r="M443" i="5"/>
  <c r="Q443" i="5"/>
  <c r="R443" i="5"/>
  <c r="S443" i="5"/>
  <c r="T443" i="5"/>
  <c r="U443" i="5"/>
  <c r="V443" i="5"/>
  <c r="M444" i="5"/>
  <c r="Q444" i="5"/>
  <c r="R444" i="5"/>
  <c r="S444" i="5"/>
  <c r="T444" i="5"/>
  <c r="U444" i="5"/>
  <c r="V444" i="5"/>
  <c r="M445" i="5"/>
  <c r="Q445" i="5"/>
  <c r="R445" i="5"/>
  <c r="S445" i="5"/>
  <c r="T445" i="5"/>
  <c r="U445" i="5"/>
  <c r="V445" i="5"/>
  <c r="M446" i="5"/>
  <c r="Q446" i="5"/>
  <c r="R446" i="5"/>
  <c r="S446" i="5"/>
  <c r="T446" i="5"/>
  <c r="U446" i="5"/>
  <c r="V446" i="5"/>
  <c r="M447" i="5"/>
  <c r="Q447" i="5"/>
  <c r="R447" i="5"/>
  <c r="S447" i="5"/>
  <c r="T447" i="5"/>
  <c r="U447" i="5"/>
  <c r="V447" i="5"/>
  <c r="M448" i="5"/>
  <c r="Q448" i="5"/>
  <c r="R448" i="5"/>
  <c r="S448" i="5"/>
  <c r="T448" i="5"/>
  <c r="U448" i="5"/>
  <c r="V448" i="5"/>
  <c r="M449" i="5"/>
  <c r="Q449" i="5"/>
  <c r="R449" i="5"/>
  <c r="S449" i="5"/>
  <c r="T449" i="5"/>
  <c r="U449" i="5"/>
  <c r="V449" i="5"/>
  <c r="M450" i="5"/>
  <c r="Q450" i="5"/>
  <c r="R450" i="5"/>
  <c r="S450" i="5"/>
  <c r="T450" i="5"/>
  <c r="U450" i="5"/>
  <c r="V450" i="5"/>
  <c r="M451" i="5"/>
  <c r="Q451" i="5"/>
  <c r="R451" i="5"/>
  <c r="S451" i="5"/>
  <c r="T451" i="5"/>
  <c r="U451" i="5"/>
  <c r="V451" i="5"/>
  <c r="M452" i="5"/>
  <c r="Q452" i="5"/>
  <c r="R452" i="5"/>
  <c r="S452" i="5"/>
  <c r="T452" i="5"/>
  <c r="U452" i="5"/>
  <c r="V452" i="5"/>
  <c r="M453" i="5"/>
  <c r="Q453" i="5"/>
  <c r="R453" i="5"/>
  <c r="S453" i="5"/>
  <c r="T453" i="5"/>
  <c r="U453" i="5"/>
  <c r="V453" i="5"/>
  <c r="M454" i="5"/>
  <c r="Q454" i="5"/>
  <c r="R454" i="5"/>
  <c r="S454" i="5"/>
  <c r="T454" i="5"/>
  <c r="U454" i="5"/>
  <c r="V454" i="5"/>
  <c r="M455" i="5"/>
  <c r="Q455" i="5"/>
  <c r="R455" i="5"/>
  <c r="S455" i="5"/>
  <c r="T455" i="5"/>
  <c r="U455" i="5"/>
  <c r="V455" i="5"/>
  <c r="M456" i="5"/>
  <c r="Q456" i="5"/>
  <c r="R456" i="5"/>
  <c r="S456" i="5"/>
  <c r="T456" i="5"/>
  <c r="U456" i="5"/>
  <c r="V456" i="5"/>
  <c r="M457" i="5"/>
  <c r="Q457" i="5"/>
  <c r="R457" i="5"/>
  <c r="S457" i="5"/>
  <c r="T457" i="5"/>
  <c r="U457" i="5"/>
  <c r="V457" i="5"/>
  <c r="M458" i="5"/>
  <c r="Q458" i="5"/>
  <c r="R458" i="5"/>
  <c r="S458" i="5"/>
  <c r="T458" i="5"/>
  <c r="U458" i="5"/>
  <c r="V458" i="5"/>
  <c r="M459" i="5"/>
  <c r="Q459" i="5"/>
  <c r="R459" i="5"/>
  <c r="S459" i="5"/>
  <c r="T459" i="5"/>
  <c r="U459" i="5"/>
  <c r="V459" i="5"/>
  <c r="M460" i="5"/>
  <c r="Q460" i="5"/>
  <c r="R460" i="5"/>
  <c r="S460" i="5"/>
  <c r="T460" i="5"/>
  <c r="U460" i="5"/>
  <c r="V460" i="5"/>
  <c r="M461" i="5"/>
  <c r="Q461" i="5"/>
  <c r="R461" i="5"/>
  <c r="S461" i="5"/>
  <c r="T461" i="5"/>
  <c r="U461" i="5"/>
  <c r="V461" i="5"/>
  <c r="M462" i="5"/>
  <c r="Q462" i="5"/>
  <c r="R462" i="5"/>
  <c r="S462" i="5"/>
  <c r="T462" i="5"/>
  <c r="U462" i="5"/>
  <c r="V462" i="5"/>
  <c r="M463" i="5"/>
  <c r="Q463" i="5"/>
  <c r="R463" i="5"/>
  <c r="S463" i="5"/>
  <c r="T463" i="5"/>
  <c r="U463" i="5"/>
  <c r="V463" i="5"/>
  <c r="M464" i="5"/>
  <c r="Q464" i="5"/>
  <c r="R464" i="5"/>
  <c r="S464" i="5"/>
  <c r="T464" i="5"/>
  <c r="U464" i="5"/>
  <c r="V464" i="5"/>
  <c r="M465" i="5"/>
  <c r="Q465" i="5"/>
  <c r="R465" i="5"/>
  <c r="S465" i="5"/>
  <c r="T465" i="5"/>
  <c r="U465" i="5"/>
  <c r="V465" i="5"/>
  <c r="M466" i="5"/>
  <c r="Q466" i="5"/>
  <c r="R466" i="5"/>
  <c r="S466" i="5"/>
  <c r="T466" i="5"/>
  <c r="U466" i="5"/>
  <c r="V466" i="5"/>
  <c r="M467" i="5"/>
  <c r="Q467" i="5"/>
  <c r="R467" i="5"/>
  <c r="S467" i="5"/>
  <c r="T467" i="5"/>
  <c r="U467" i="5"/>
  <c r="V467" i="5"/>
  <c r="M468" i="5"/>
  <c r="Q468" i="5"/>
  <c r="R468" i="5"/>
  <c r="S468" i="5"/>
  <c r="T468" i="5"/>
  <c r="U468" i="5"/>
  <c r="V468" i="5"/>
  <c r="M469" i="5"/>
  <c r="Q469" i="5"/>
  <c r="R469" i="5"/>
  <c r="S469" i="5"/>
  <c r="T469" i="5"/>
  <c r="U469" i="5"/>
  <c r="V469" i="5"/>
  <c r="M470" i="5"/>
  <c r="Q470" i="5"/>
  <c r="R470" i="5"/>
  <c r="S470" i="5"/>
  <c r="T470" i="5"/>
  <c r="U470" i="5"/>
  <c r="V470" i="5"/>
  <c r="M471" i="5"/>
  <c r="Q471" i="5"/>
  <c r="R471" i="5"/>
  <c r="S471" i="5"/>
  <c r="T471" i="5"/>
  <c r="U471" i="5"/>
  <c r="V471" i="5"/>
  <c r="M472" i="5"/>
  <c r="Q472" i="5"/>
  <c r="R472" i="5"/>
  <c r="S472" i="5"/>
  <c r="T472" i="5"/>
  <c r="U472" i="5"/>
  <c r="V472" i="5"/>
  <c r="M473" i="5"/>
  <c r="Q473" i="5"/>
  <c r="R473" i="5"/>
  <c r="S473" i="5"/>
  <c r="T473" i="5"/>
  <c r="U473" i="5"/>
  <c r="V473" i="5"/>
  <c r="M474" i="5"/>
  <c r="Q474" i="5"/>
  <c r="R474" i="5"/>
  <c r="S474" i="5"/>
  <c r="T474" i="5"/>
  <c r="U474" i="5"/>
  <c r="V474" i="5"/>
  <c r="M475" i="5"/>
  <c r="Q475" i="5"/>
  <c r="R475" i="5"/>
  <c r="S475" i="5"/>
  <c r="T475" i="5"/>
  <c r="U475" i="5"/>
  <c r="V475" i="5"/>
  <c r="M476" i="5"/>
  <c r="Q476" i="5"/>
  <c r="R476" i="5"/>
  <c r="S476" i="5"/>
  <c r="T476" i="5"/>
  <c r="U476" i="5"/>
  <c r="V476" i="5"/>
  <c r="M477" i="5"/>
  <c r="Q477" i="5"/>
  <c r="R477" i="5"/>
  <c r="S477" i="5"/>
  <c r="T477" i="5"/>
  <c r="U477" i="5"/>
  <c r="V477" i="5"/>
  <c r="M478" i="5"/>
  <c r="Q478" i="5"/>
  <c r="R478" i="5"/>
  <c r="S478" i="5"/>
  <c r="T478" i="5"/>
  <c r="U478" i="5"/>
  <c r="V478" i="5"/>
  <c r="M479" i="5"/>
  <c r="Q479" i="5"/>
  <c r="R479" i="5"/>
  <c r="S479" i="5"/>
  <c r="T479" i="5"/>
  <c r="U479" i="5"/>
  <c r="V479" i="5"/>
  <c r="M480" i="5"/>
  <c r="Q480" i="5"/>
  <c r="R480" i="5"/>
  <c r="S480" i="5"/>
  <c r="T480" i="5"/>
  <c r="U480" i="5"/>
  <c r="V480" i="5"/>
  <c r="M481" i="5"/>
  <c r="Q481" i="5"/>
  <c r="R481" i="5"/>
  <c r="S481" i="5"/>
  <c r="T481" i="5"/>
  <c r="U481" i="5"/>
  <c r="V481" i="5"/>
  <c r="M482" i="5"/>
  <c r="Q482" i="5"/>
  <c r="R482" i="5"/>
  <c r="S482" i="5"/>
  <c r="T482" i="5"/>
  <c r="U482" i="5"/>
  <c r="V482" i="5"/>
  <c r="M483" i="5"/>
  <c r="Q483" i="5"/>
  <c r="R483" i="5"/>
  <c r="S483" i="5"/>
  <c r="T483" i="5"/>
  <c r="U483" i="5"/>
  <c r="V483" i="5"/>
  <c r="M484" i="5"/>
  <c r="Q484" i="5"/>
  <c r="R484" i="5"/>
  <c r="S484" i="5"/>
  <c r="T484" i="5"/>
  <c r="U484" i="5"/>
  <c r="V484" i="5"/>
  <c r="M485" i="5"/>
  <c r="Q485" i="5"/>
  <c r="R485" i="5"/>
  <c r="S485" i="5"/>
  <c r="T485" i="5"/>
  <c r="U485" i="5"/>
  <c r="V485" i="5"/>
  <c r="M486" i="5"/>
  <c r="Q486" i="5"/>
  <c r="R486" i="5"/>
  <c r="S486" i="5"/>
  <c r="T486" i="5"/>
  <c r="U486" i="5"/>
  <c r="V486" i="5"/>
  <c r="M487" i="5"/>
  <c r="Q487" i="5"/>
  <c r="R487" i="5"/>
  <c r="S487" i="5"/>
  <c r="T487" i="5"/>
  <c r="U487" i="5"/>
  <c r="V487" i="5"/>
  <c r="M488" i="5"/>
  <c r="Q488" i="5"/>
  <c r="R488" i="5"/>
  <c r="S488" i="5"/>
  <c r="T488" i="5"/>
  <c r="U488" i="5"/>
  <c r="V488" i="5"/>
  <c r="M489" i="5"/>
  <c r="Q489" i="5"/>
  <c r="R489" i="5"/>
  <c r="S489" i="5"/>
  <c r="T489" i="5"/>
  <c r="U489" i="5"/>
  <c r="V489" i="5"/>
  <c r="M490" i="5"/>
  <c r="Q490" i="5"/>
  <c r="R490" i="5"/>
  <c r="S490" i="5"/>
  <c r="T490" i="5"/>
  <c r="U490" i="5"/>
  <c r="V490" i="5"/>
  <c r="M491" i="5"/>
  <c r="Q491" i="5"/>
  <c r="R491" i="5"/>
  <c r="S491" i="5"/>
  <c r="T491" i="5"/>
  <c r="U491" i="5"/>
  <c r="V491" i="5"/>
  <c r="M492" i="5"/>
  <c r="Q492" i="5"/>
  <c r="R492" i="5"/>
  <c r="S492" i="5"/>
  <c r="T492" i="5"/>
  <c r="U492" i="5"/>
  <c r="V492" i="5"/>
  <c r="M493" i="5"/>
  <c r="Q493" i="5"/>
  <c r="R493" i="5"/>
  <c r="S493" i="5"/>
  <c r="T493" i="5"/>
  <c r="U493" i="5"/>
  <c r="V493" i="5"/>
  <c r="M494" i="5"/>
  <c r="Q494" i="5"/>
  <c r="R494" i="5"/>
  <c r="S494" i="5"/>
  <c r="T494" i="5"/>
  <c r="U494" i="5"/>
  <c r="V494" i="5"/>
  <c r="M495" i="5"/>
  <c r="Q495" i="5"/>
  <c r="R495" i="5"/>
  <c r="S495" i="5"/>
  <c r="T495" i="5"/>
  <c r="U495" i="5"/>
  <c r="V495" i="5"/>
  <c r="M496" i="5"/>
  <c r="Q496" i="5"/>
  <c r="R496" i="5"/>
  <c r="S496" i="5"/>
  <c r="T496" i="5"/>
  <c r="U496" i="5"/>
  <c r="V496" i="5"/>
  <c r="M497" i="5"/>
  <c r="Q497" i="5"/>
  <c r="R497" i="5"/>
  <c r="S497" i="5"/>
  <c r="T497" i="5"/>
  <c r="U497" i="5"/>
  <c r="V497" i="5"/>
  <c r="M498" i="5"/>
  <c r="Q498" i="5"/>
  <c r="R498" i="5"/>
  <c r="S498" i="5"/>
  <c r="T498" i="5"/>
  <c r="U498" i="5"/>
  <c r="V498" i="5"/>
  <c r="M499" i="5"/>
  <c r="Q499" i="5"/>
  <c r="R499" i="5"/>
  <c r="S499" i="5"/>
  <c r="T499" i="5"/>
  <c r="U499" i="5"/>
  <c r="V499" i="5"/>
  <c r="M500" i="5"/>
  <c r="Q500" i="5"/>
  <c r="R500" i="5"/>
  <c r="S500" i="5"/>
  <c r="T500" i="5"/>
  <c r="U500" i="5"/>
  <c r="V500" i="5"/>
  <c r="M501" i="5"/>
  <c r="Q501" i="5"/>
  <c r="R501" i="5"/>
  <c r="S501" i="5"/>
  <c r="T501" i="5"/>
  <c r="U501" i="5"/>
  <c r="V501" i="5"/>
  <c r="M502" i="5"/>
  <c r="Q502" i="5"/>
  <c r="R502" i="5"/>
  <c r="S502" i="5"/>
  <c r="T502" i="5"/>
  <c r="U502" i="5"/>
  <c r="V502" i="5"/>
  <c r="M503" i="5"/>
  <c r="Q503" i="5"/>
  <c r="R503" i="5"/>
  <c r="S503" i="5"/>
  <c r="T503" i="5"/>
  <c r="U503" i="5"/>
  <c r="V503" i="5"/>
  <c r="M504" i="5"/>
  <c r="Q504" i="5"/>
  <c r="R504" i="5"/>
  <c r="S504" i="5"/>
  <c r="T504" i="5"/>
  <c r="U504" i="5"/>
  <c r="V504" i="5"/>
  <c r="M505" i="5"/>
  <c r="Q505" i="5"/>
  <c r="R505" i="5"/>
  <c r="S505" i="5"/>
  <c r="T505" i="5"/>
  <c r="U505" i="5"/>
  <c r="V505" i="5"/>
  <c r="M506" i="5"/>
  <c r="Q506" i="5"/>
  <c r="R506" i="5"/>
  <c r="S506" i="5"/>
  <c r="T506" i="5"/>
  <c r="U506" i="5"/>
  <c r="V506" i="5"/>
  <c r="M507" i="5"/>
  <c r="Q507" i="5"/>
  <c r="R507" i="5"/>
  <c r="S507" i="5"/>
  <c r="T507" i="5"/>
  <c r="U507" i="5"/>
  <c r="V507" i="5"/>
  <c r="M508" i="5"/>
  <c r="Q508" i="5"/>
  <c r="R508" i="5"/>
  <c r="S508" i="5"/>
  <c r="T508" i="5"/>
  <c r="U508" i="5"/>
  <c r="V508" i="5"/>
  <c r="M509" i="5"/>
  <c r="Q509" i="5"/>
  <c r="R509" i="5"/>
  <c r="S509" i="5"/>
  <c r="T509" i="5"/>
  <c r="U509" i="5"/>
  <c r="V509" i="5"/>
  <c r="M510" i="5"/>
  <c r="Q510" i="5"/>
  <c r="R510" i="5"/>
  <c r="S510" i="5"/>
  <c r="T510" i="5"/>
  <c r="U510" i="5"/>
  <c r="V510" i="5"/>
  <c r="M511" i="5"/>
  <c r="Q511" i="5"/>
  <c r="R511" i="5"/>
  <c r="S511" i="5"/>
  <c r="T511" i="5"/>
  <c r="U511" i="5"/>
  <c r="V511" i="5"/>
  <c r="M512" i="5"/>
  <c r="Q512" i="5"/>
  <c r="R512" i="5"/>
  <c r="S512" i="5"/>
  <c r="T512" i="5"/>
  <c r="U512" i="5"/>
  <c r="V512" i="5"/>
  <c r="M513" i="5"/>
  <c r="Q513" i="5"/>
  <c r="R513" i="5"/>
  <c r="S513" i="5"/>
  <c r="T513" i="5"/>
  <c r="U513" i="5"/>
  <c r="V513" i="5"/>
  <c r="M514" i="5"/>
  <c r="Q514" i="5"/>
  <c r="R514" i="5"/>
  <c r="S514" i="5"/>
  <c r="T514" i="5"/>
  <c r="U514" i="5"/>
  <c r="V514" i="5"/>
  <c r="M515" i="5"/>
  <c r="Q515" i="5"/>
  <c r="R515" i="5"/>
  <c r="S515" i="5"/>
  <c r="T515" i="5"/>
  <c r="U515" i="5"/>
  <c r="V515" i="5"/>
  <c r="M516" i="5"/>
  <c r="Q516" i="5"/>
  <c r="R516" i="5"/>
  <c r="S516" i="5"/>
  <c r="T516" i="5"/>
  <c r="U516" i="5"/>
  <c r="V516" i="5"/>
  <c r="M517" i="5"/>
  <c r="Q517" i="5"/>
  <c r="R517" i="5"/>
  <c r="S517" i="5"/>
  <c r="T517" i="5"/>
  <c r="U517" i="5"/>
  <c r="V517" i="5"/>
  <c r="M518" i="5"/>
  <c r="Q518" i="5"/>
  <c r="R518" i="5"/>
  <c r="S518" i="5"/>
  <c r="T518" i="5"/>
  <c r="U518" i="5"/>
  <c r="V518" i="5"/>
  <c r="M519" i="5"/>
  <c r="Q519" i="5"/>
  <c r="R519" i="5"/>
  <c r="S519" i="5"/>
  <c r="T519" i="5"/>
  <c r="U519" i="5"/>
  <c r="V519" i="5"/>
  <c r="M520" i="5"/>
  <c r="Q520" i="5"/>
  <c r="R520" i="5"/>
  <c r="S520" i="5"/>
  <c r="T520" i="5"/>
  <c r="U520" i="5"/>
  <c r="V520" i="5"/>
  <c r="M521" i="5"/>
  <c r="Q521" i="5"/>
  <c r="R521" i="5"/>
  <c r="S521" i="5"/>
  <c r="T521" i="5"/>
  <c r="U521" i="5"/>
  <c r="V521" i="5"/>
  <c r="M522" i="5"/>
  <c r="Q522" i="5"/>
  <c r="R522" i="5"/>
  <c r="S522" i="5"/>
  <c r="T522" i="5"/>
  <c r="U522" i="5"/>
  <c r="V522" i="5"/>
  <c r="M523" i="5"/>
  <c r="Q523" i="5"/>
  <c r="R523" i="5"/>
  <c r="S523" i="5"/>
  <c r="T523" i="5"/>
  <c r="U523" i="5"/>
  <c r="V523" i="5"/>
  <c r="M524" i="5"/>
  <c r="Q524" i="5"/>
  <c r="R524" i="5"/>
  <c r="S524" i="5"/>
  <c r="T524" i="5"/>
  <c r="U524" i="5"/>
  <c r="V524" i="5"/>
  <c r="M525" i="5"/>
  <c r="Q525" i="5"/>
  <c r="R525" i="5"/>
  <c r="S525" i="5"/>
  <c r="T525" i="5"/>
  <c r="U525" i="5"/>
  <c r="V525" i="5"/>
  <c r="M526" i="5"/>
  <c r="Q526" i="5"/>
  <c r="R526" i="5"/>
  <c r="S526" i="5"/>
  <c r="T526" i="5"/>
  <c r="U526" i="5"/>
  <c r="V526" i="5"/>
  <c r="M527" i="5"/>
  <c r="Q527" i="5"/>
  <c r="R527" i="5"/>
  <c r="S527" i="5"/>
  <c r="T527" i="5"/>
  <c r="U527" i="5"/>
  <c r="V527" i="5"/>
  <c r="M528" i="5"/>
  <c r="Q528" i="5"/>
  <c r="R528" i="5"/>
  <c r="S528" i="5"/>
  <c r="T528" i="5"/>
  <c r="U528" i="5"/>
  <c r="V528" i="5"/>
  <c r="M529" i="5"/>
  <c r="Q529" i="5"/>
  <c r="R529" i="5"/>
  <c r="S529" i="5"/>
  <c r="T529" i="5"/>
  <c r="U529" i="5"/>
  <c r="V529" i="5"/>
  <c r="M530" i="5"/>
  <c r="Q530" i="5"/>
  <c r="R530" i="5"/>
  <c r="S530" i="5"/>
  <c r="T530" i="5"/>
  <c r="U530" i="5"/>
  <c r="V530" i="5"/>
  <c r="M531" i="5"/>
  <c r="Q531" i="5"/>
  <c r="R531" i="5"/>
  <c r="S531" i="5"/>
  <c r="T531" i="5"/>
  <c r="U531" i="5"/>
  <c r="V531" i="5"/>
  <c r="M532" i="5"/>
  <c r="Q532" i="5"/>
  <c r="R532" i="5"/>
  <c r="S532" i="5"/>
  <c r="T532" i="5"/>
  <c r="U532" i="5"/>
  <c r="V532" i="5"/>
  <c r="M533" i="5"/>
  <c r="Q533" i="5"/>
  <c r="R533" i="5"/>
  <c r="S533" i="5"/>
  <c r="T533" i="5"/>
  <c r="U533" i="5"/>
  <c r="V533" i="5"/>
  <c r="M534" i="5"/>
  <c r="Q534" i="5"/>
  <c r="R534" i="5"/>
  <c r="S534" i="5"/>
  <c r="T534" i="5"/>
  <c r="U534" i="5"/>
  <c r="V534" i="5"/>
  <c r="M535" i="5"/>
  <c r="Q535" i="5"/>
  <c r="R535" i="5"/>
  <c r="S535" i="5"/>
  <c r="T535" i="5"/>
  <c r="U535" i="5"/>
  <c r="V535" i="5"/>
  <c r="M536" i="5"/>
  <c r="Q536" i="5"/>
  <c r="R536" i="5"/>
  <c r="S536" i="5"/>
  <c r="T536" i="5"/>
  <c r="U536" i="5"/>
  <c r="V536" i="5"/>
  <c r="M537" i="5"/>
  <c r="Q537" i="5"/>
  <c r="R537" i="5"/>
  <c r="S537" i="5"/>
  <c r="T537" i="5"/>
  <c r="U537" i="5"/>
  <c r="V537" i="5"/>
  <c r="M538" i="5"/>
  <c r="Q538" i="5"/>
  <c r="R538" i="5"/>
  <c r="S538" i="5"/>
  <c r="T538" i="5"/>
  <c r="U538" i="5"/>
  <c r="V538" i="5"/>
  <c r="M539" i="5"/>
  <c r="Q539" i="5"/>
  <c r="R539" i="5"/>
  <c r="S539" i="5"/>
  <c r="T539" i="5"/>
  <c r="U539" i="5"/>
  <c r="V539" i="5"/>
  <c r="M540" i="5"/>
  <c r="Q540" i="5"/>
  <c r="R540" i="5"/>
  <c r="S540" i="5"/>
  <c r="T540" i="5"/>
  <c r="U540" i="5"/>
  <c r="V540" i="5"/>
  <c r="M541" i="5"/>
  <c r="Q541" i="5"/>
  <c r="R541" i="5"/>
  <c r="S541" i="5"/>
  <c r="T541" i="5"/>
  <c r="U541" i="5"/>
  <c r="V541" i="5"/>
  <c r="M542" i="5"/>
  <c r="Q542" i="5"/>
  <c r="R542" i="5"/>
  <c r="S542" i="5"/>
  <c r="T542" i="5"/>
  <c r="U542" i="5"/>
  <c r="V542" i="5"/>
  <c r="M543" i="5"/>
  <c r="Q543" i="5"/>
  <c r="R543" i="5"/>
  <c r="S543" i="5"/>
  <c r="T543" i="5"/>
  <c r="U543" i="5"/>
  <c r="V543" i="5"/>
  <c r="M544" i="5"/>
  <c r="Q544" i="5"/>
  <c r="R544" i="5"/>
  <c r="S544" i="5"/>
  <c r="T544" i="5"/>
  <c r="U544" i="5"/>
  <c r="V544" i="5"/>
  <c r="M545" i="5"/>
  <c r="Q545" i="5"/>
  <c r="R545" i="5"/>
  <c r="S545" i="5"/>
  <c r="T545" i="5"/>
  <c r="U545" i="5"/>
  <c r="V545" i="5"/>
  <c r="M546" i="5"/>
  <c r="Q546" i="5"/>
  <c r="R546" i="5"/>
  <c r="S546" i="5"/>
  <c r="T546" i="5"/>
  <c r="U546" i="5"/>
  <c r="V546" i="5"/>
  <c r="M547" i="5"/>
  <c r="Q547" i="5"/>
  <c r="R547" i="5"/>
  <c r="S547" i="5"/>
  <c r="T547" i="5"/>
  <c r="U547" i="5"/>
  <c r="V547" i="5"/>
  <c r="M548" i="5"/>
  <c r="Q548" i="5"/>
  <c r="R548" i="5"/>
  <c r="S548" i="5"/>
  <c r="T548" i="5"/>
  <c r="U548" i="5"/>
  <c r="V548" i="5"/>
  <c r="M549" i="5"/>
  <c r="Q549" i="5"/>
  <c r="R549" i="5"/>
  <c r="S549" i="5"/>
  <c r="T549" i="5"/>
  <c r="U549" i="5"/>
  <c r="V549" i="5"/>
  <c r="M550" i="5"/>
  <c r="Q550" i="5"/>
  <c r="R550" i="5"/>
  <c r="S550" i="5"/>
  <c r="T550" i="5"/>
  <c r="U550" i="5"/>
  <c r="V550" i="5"/>
  <c r="M551" i="5"/>
  <c r="Q551" i="5"/>
  <c r="R551" i="5"/>
  <c r="S551" i="5"/>
  <c r="T551" i="5"/>
  <c r="U551" i="5"/>
  <c r="V551" i="5"/>
  <c r="M552" i="5"/>
  <c r="Q552" i="5"/>
  <c r="R552" i="5"/>
  <c r="S552" i="5"/>
  <c r="T552" i="5"/>
  <c r="U552" i="5"/>
  <c r="V552" i="5"/>
  <c r="M553" i="5"/>
  <c r="Q553" i="5"/>
  <c r="R553" i="5"/>
  <c r="S553" i="5"/>
  <c r="T553" i="5"/>
  <c r="U553" i="5"/>
  <c r="V553" i="5"/>
  <c r="M554" i="5"/>
  <c r="Q554" i="5"/>
  <c r="R554" i="5"/>
  <c r="S554" i="5"/>
  <c r="T554" i="5"/>
  <c r="U554" i="5"/>
  <c r="V554" i="5"/>
  <c r="M555" i="5"/>
  <c r="Q555" i="5"/>
  <c r="R555" i="5"/>
  <c r="S555" i="5"/>
  <c r="T555" i="5"/>
  <c r="U555" i="5"/>
  <c r="V555" i="5"/>
  <c r="M556" i="5"/>
  <c r="Q556" i="5"/>
  <c r="R556" i="5"/>
  <c r="S556" i="5"/>
  <c r="T556" i="5"/>
  <c r="U556" i="5"/>
  <c r="V556" i="5"/>
  <c r="M557" i="5"/>
  <c r="Q557" i="5"/>
  <c r="R557" i="5"/>
  <c r="S557" i="5"/>
  <c r="T557" i="5"/>
  <c r="U557" i="5"/>
  <c r="V557" i="5"/>
  <c r="M558" i="5"/>
  <c r="Q558" i="5"/>
  <c r="R558" i="5"/>
  <c r="S558" i="5"/>
  <c r="T558" i="5"/>
  <c r="U558" i="5"/>
  <c r="V558" i="5"/>
  <c r="M559" i="5"/>
  <c r="Q559" i="5"/>
  <c r="R559" i="5"/>
  <c r="S559" i="5"/>
  <c r="T559" i="5"/>
  <c r="U559" i="5"/>
  <c r="V559" i="5"/>
  <c r="M560" i="5"/>
  <c r="Q560" i="5"/>
  <c r="R560" i="5"/>
  <c r="S560" i="5"/>
  <c r="T560" i="5"/>
  <c r="U560" i="5"/>
  <c r="V560" i="5"/>
  <c r="M561" i="5"/>
  <c r="Q561" i="5"/>
  <c r="R561" i="5"/>
  <c r="S561" i="5"/>
  <c r="T561" i="5"/>
  <c r="U561" i="5"/>
  <c r="V561" i="5"/>
  <c r="M562" i="5"/>
  <c r="Q562" i="5"/>
  <c r="R562" i="5"/>
  <c r="S562" i="5"/>
  <c r="T562" i="5"/>
  <c r="U562" i="5"/>
  <c r="V562" i="5"/>
  <c r="M563" i="5"/>
  <c r="Q563" i="5"/>
  <c r="R563" i="5"/>
  <c r="S563" i="5"/>
  <c r="T563" i="5"/>
  <c r="U563" i="5"/>
  <c r="V563" i="5"/>
  <c r="M564" i="5"/>
  <c r="Q564" i="5"/>
  <c r="R564" i="5"/>
  <c r="S564" i="5"/>
  <c r="T564" i="5"/>
  <c r="U564" i="5"/>
  <c r="V564" i="5"/>
  <c r="M565" i="5"/>
  <c r="Q565" i="5"/>
  <c r="R565" i="5"/>
  <c r="S565" i="5"/>
  <c r="T565" i="5"/>
  <c r="U565" i="5"/>
  <c r="V565" i="5"/>
  <c r="M566" i="5"/>
  <c r="Q566" i="5"/>
  <c r="R566" i="5"/>
  <c r="S566" i="5"/>
  <c r="T566" i="5"/>
  <c r="U566" i="5"/>
  <c r="V566" i="5"/>
  <c r="M567" i="5"/>
  <c r="Q567" i="5"/>
  <c r="R567" i="5"/>
  <c r="S567" i="5"/>
  <c r="T567" i="5"/>
  <c r="U567" i="5"/>
  <c r="V567" i="5"/>
  <c r="M568" i="5"/>
  <c r="Q568" i="5"/>
  <c r="R568" i="5"/>
  <c r="S568" i="5"/>
  <c r="T568" i="5"/>
  <c r="U568" i="5"/>
  <c r="V568" i="5"/>
  <c r="M569" i="5"/>
  <c r="Q569" i="5"/>
  <c r="R569" i="5"/>
  <c r="S569" i="5"/>
  <c r="T569" i="5"/>
  <c r="U569" i="5"/>
  <c r="V569" i="5"/>
  <c r="M570" i="5"/>
  <c r="Q570" i="5"/>
  <c r="R570" i="5"/>
  <c r="S570" i="5"/>
  <c r="T570" i="5"/>
  <c r="U570" i="5"/>
  <c r="V570" i="5"/>
  <c r="M571" i="5"/>
  <c r="Q571" i="5"/>
  <c r="R571" i="5"/>
  <c r="S571" i="5"/>
  <c r="T571" i="5"/>
  <c r="U571" i="5"/>
  <c r="V571" i="5"/>
  <c r="M572" i="5"/>
  <c r="Q572" i="5"/>
  <c r="R572" i="5"/>
  <c r="S572" i="5"/>
  <c r="T572" i="5"/>
  <c r="U572" i="5"/>
  <c r="V572" i="5"/>
  <c r="M573" i="5"/>
  <c r="Q573" i="5"/>
  <c r="R573" i="5"/>
  <c r="S573" i="5"/>
  <c r="T573" i="5"/>
  <c r="U573" i="5"/>
  <c r="V573" i="5"/>
  <c r="M574" i="5"/>
  <c r="Q574" i="5"/>
  <c r="R574" i="5"/>
  <c r="S574" i="5"/>
  <c r="T574" i="5"/>
  <c r="U574" i="5"/>
  <c r="V574" i="5"/>
  <c r="M575" i="5"/>
  <c r="Q575" i="5"/>
  <c r="R575" i="5"/>
  <c r="S575" i="5"/>
  <c r="T575" i="5"/>
  <c r="U575" i="5"/>
  <c r="V575" i="5"/>
  <c r="M576" i="5"/>
  <c r="Q576" i="5"/>
  <c r="R576" i="5"/>
  <c r="S576" i="5"/>
  <c r="T576" i="5"/>
  <c r="U576" i="5"/>
  <c r="V576" i="5"/>
  <c r="M577" i="5"/>
  <c r="Q577" i="5"/>
  <c r="R577" i="5"/>
  <c r="S577" i="5"/>
  <c r="T577" i="5"/>
  <c r="U577" i="5"/>
  <c r="V577" i="5"/>
  <c r="M578" i="5"/>
  <c r="Q578" i="5"/>
  <c r="R578" i="5"/>
  <c r="S578" i="5"/>
  <c r="T578" i="5"/>
  <c r="U578" i="5"/>
  <c r="V578" i="5"/>
  <c r="M579" i="5"/>
  <c r="Q579" i="5"/>
  <c r="R579" i="5"/>
  <c r="S579" i="5"/>
  <c r="T579" i="5"/>
  <c r="U579" i="5"/>
  <c r="V579" i="5"/>
  <c r="M580" i="5"/>
  <c r="Q580" i="5"/>
  <c r="R580" i="5"/>
  <c r="S580" i="5"/>
  <c r="T580" i="5"/>
  <c r="U580" i="5"/>
  <c r="V580" i="5"/>
  <c r="M581" i="5"/>
  <c r="Q581" i="5"/>
  <c r="R581" i="5"/>
  <c r="S581" i="5"/>
  <c r="T581" i="5"/>
  <c r="U581" i="5"/>
  <c r="V581" i="5"/>
  <c r="M582" i="5"/>
  <c r="Q582" i="5"/>
  <c r="R582" i="5"/>
  <c r="S582" i="5"/>
  <c r="T582" i="5"/>
  <c r="U582" i="5"/>
  <c r="V582" i="5"/>
  <c r="M583" i="5"/>
  <c r="Q583" i="5"/>
  <c r="R583" i="5"/>
  <c r="S583" i="5"/>
  <c r="T583" i="5"/>
  <c r="U583" i="5"/>
  <c r="V583" i="5"/>
  <c r="M584" i="5"/>
  <c r="Q584" i="5"/>
  <c r="R584" i="5"/>
  <c r="S584" i="5"/>
  <c r="T584" i="5"/>
  <c r="U584" i="5"/>
  <c r="V584" i="5"/>
  <c r="M585" i="5"/>
  <c r="Q585" i="5"/>
  <c r="R585" i="5"/>
  <c r="S585" i="5"/>
  <c r="T585" i="5"/>
  <c r="U585" i="5"/>
  <c r="V585" i="5"/>
  <c r="M586" i="5"/>
  <c r="Q586" i="5"/>
  <c r="R586" i="5"/>
  <c r="S586" i="5"/>
  <c r="T586" i="5"/>
  <c r="U586" i="5"/>
  <c r="V586" i="5"/>
  <c r="M587" i="5"/>
  <c r="Q587" i="5"/>
  <c r="R587" i="5"/>
  <c r="S587" i="5"/>
  <c r="T587" i="5"/>
  <c r="U587" i="5"/>
  <c r="V587" i="5"/>
  <c r="M588" i="5"/>
  <c r="Q588" i="5"/>
  <c r="R588" i="5"/>
  <c r="S588" i="5"/>
  <c r="T588" i="5"/>
  <c r="U588" i="5"/>
  <c r="V588" i="5"/>
  <c r="M589" i="5"/>
  <c r="Q589" i="5"/>
  <c r="R589" i="5"/>
  <c r="S589" i="5"/>
  <c r="T589" i="5"/>
  <c r="U589" i="5"/>
  <c r="V589" i="5"/>
  <c r="M590" i="5"/>
  <c r="Q590" i="5"/>
  <c r="R590" i="5"/>
  <c r="S590" i="5"/>
  <c r="T590" i="5"/>
  <c r="U590" i="5"/>
  <c r="V590" i="5"/>
  <c r="M591" i="5"/>
  <c r="Q591" i="5"/>
  <c r="R591" i="5"/>
  <c r="S591" i="5"/>
  <c r="T591" i="5"/>
  <c r="U591" i="5"/>
  <c r="V591" i="5"/>
  <c r="M592" i="5"/>
  <c r="Q592" i="5"/>
  <c r="R592" i="5"/>
  <c r="S592" i="5"/>
  <c r="T592" i="5"/>
  <c r="U592" i="5"/>
  <c r="V592" i="5"/>
  <c r="M593" i="5"/>
  <c r="Q593" i="5"/>
  <c r="R593" i="5"/>
  <c r="S593" i="5"/>
  <c r="T593" i="5"/>
  <c r="U593" i="5"/>
  <c r="V593" i="5"/>
  <c r="M594" i="5"/>
  <c r="Q594" i="5"/>
  <c r="R594" i="5"/>
  <c r="S594" i="5"/>
  <c r="T594" i="5"/>
  <c r="U594" i="5"/>
  <c r="V594" i="5"/>
  <c r="M595" i="5"/>
  <c r="Q595" i="5"/>
  <c r="R595" i="5"/>
  <c r="S595" i="5"/>
  <c r="T595" i="5"/>
  <c r="U595" i="5"/>
  <c r="V595" i="5"/>
  <c r="M596" i="5"/>
  <c r="Q596" i="5"/>
  <c r="R596" i="5"/>
  <c r="S596" i="5"/>
  <c r="T596" i="5"/>
  <c r="U596" i="5"/>
  <c r="V596" i="5"/>
  <c r="M597" i="5"/>
  <c r="Q597" i="5"/>
  <c r="R597" i="5"/>
  <c r="S597" i="5"/>
  <c r="T597" i="5"/>
  <c r="U597" i="5"/>
  <c r="V597" i="5"/>
  <c r="M598" i="5"/>
  <c r="Q598" i="5"/>
  <c r="R598" i="5"/>
  <c r="S598" i="5"/>
  <c r="T598" i="5"/>
  <c r="U598" i="5"/>
  <c r="V598" i="5"/>
  <c r="M599" i="5"/>
  <c r="Q599" i="5"/>
  <c r="R599" i="5"/>
  <c r="S599" i="5"/>
  <c r="T599" i="5"/>
  <c r="U599" i="5"/>
  <c r="V599" i="5"/>
  <c r="M600" i="5"/>
  <c r="Q600" i="5"/>
  <c r="R600" i="5"/>
  <c r="S600" i="5"/>
  <c r="T600" i="5"/>
  <c r="U600" i="5"/>
  <c r="V600" i="5"/>
  <c r="M601" i="5"/>
  <c r="Q601" i="5"/>
  <c r="R601" i="5"/>
  <c r="S601" i="5"/>
  <c r="T601" i="5"/>
  <c r="U601" i="5"/>
  <c r="V601" i="5"/>
  <c r="M602" i="5"/>
  <c r="Q602" i="5"/>
  <c r="R602" i="5"/>
  <c r="S602" i="5"/>
  <c r="T602" i="5"/>
  <c r="U602" i="5"/>
  <c r="V602" i="5"/>
  <c r="M603" i="5"/>
  <c r="Q603" i="5"/>
  <c r="R603" i="5"/>
  <c r="S603" i="5"/>
  <c r="T603" i="5"/>
  <c r="U603" i="5"/>
  <c r="V603" i="5"/>
  <c r="M604" i="5"/>
  <c r="Q604" i="5"/>
  <c r="R604" i="5"/>
  <c r="S604" i="5"/>
  <c r="T604" i="5"/>
  <c r="U604" i="5"/>
  <c r="V604" i="5"/>
  <c r="M605" i="5"/>
  <c r="Q605" i="5"/>
  <c r="R605" i="5"/>
  <c r="S605" i="5"/>
  <c r="T605" i="5"/>
  <c r="U605" i="5"/>
  <c r="V605" i="5"/>
  <c r="M606" i="5"/>
  <c r="Q606" i="5"/>
  <c r="R606" i="5"/>
  <c r="S606" i="5"/>
  <c r="T606" i="5"/>
  <c r="U606" i="5"/>
  <c r="V606" i="5"/>
  <c r="M607" i="5"/>
  <c r="Q607" i="5"/>
  <c r="R607" i="5"/>
  <c r="S607" i="5"/>
  <c r="T607" i="5"/>
  <c r="U607" i="5"/>
  <c r="V607" i="5"/>
  <c r="M608" i="5"/>
  <c r="Q608" i="5"/>
  <c r="R608" i="5"/>
  <c r="S608" i="5"/>
  <c r="T608" i="5"/>
  <c r="U608" i="5"/>
  <c r="V608" i="5"/>
  <c r="M609" i="5"/>
  <c r="Q609" i="5"/>
  <c r="R609" i="5"/>
  <c r="S609" i="5"/>
  <c r="T609" i="5"/>
  <c r="U609" i="5"/>
  <c r="V609" i="5"/>
  <c r="M610" i="5"/>
  <c r="Q610" i="5"/>
  <c r="R610" i="5"/>
  <c r="S610" i="5"/>
  <c r="T610" i="5"/>
  <c r="U610" i="5"/>
  <c r="V610" i="5"/>
  <c r="M611" i="5"/>
  <c r="Q611" i="5"/>
  <c r="R611" i="5"/>
  <c r="S611" i="5"/>
  <c r="T611" i="5"/>
  <c r="U611" i="5"/>
  <c r="V611" i="5"/>
  <c r="M612" i="5"/>
  <c r="Q612" i="5"/>
  <c r="R612" i="5"/>
  <c r="S612" i="5"/>
  <c r="T612" i="5"/>
  <c r="U612" i="5"/>
  <c r="V612" i="5"/>
  <c r="M613" i="5"/>
  <c r="Q613" i="5"/>
  <c r="R613" i="5"/>
  <c r="S613" i="5"/>
  <c r="T613" i="5"/>
  <c r="U613" i="5"/>
  <c r="V613" i="5"/>
  <c r="M614" i="5"/>
  <c r="Q614" i="5"/>
  <c r="R614" i="5"/>
  <c r="S614" i="5"/>
  <c r="T614" i="5"/>
  <c r="U614" i="5"/>
  <c r="V614" i="5"/>
  <c r="M615" i="5"/>
  <c r="Q615" i="5"/>
  <c r="R615" i="5"/>
  <c r="S615" i="5"/>
  <c r="T615" i="5"/>
  <c r="U615" i="5"/>
  <c r="V615" i="5"/>
  <c r="M616" i="5"/>
  <c r="Q616" i="5"/>
  <c r="R616" i="5"/>
  <c r="S616" i="5"/>
  <c r="T616" i="5"/>
  <c r="U616" i="5"/>
  <c r="V616" i="5"/>
  <c r="M617" i="5"/>
  <c r="Q617" i="5"/>
  <c r="R617" i="5"/>
  <c r="S617" i="5"/>
  <c r="T617" i="5"/>
  <c r="U617" i="5"/>
  <c r="V617" i="5"/>
  <c r="M618" i="5"/>
  <c r="Q618" i="5"/>
  <c r="R618" i="5"/>
  <c r="S618" i="5"/>
  <c r="T618" i="5"/>
  <c r="U618" i="5"/>
  <c r="V618" i="5"/>
  <c r="M619" i="5"/>
  <c r="Q619" i="5"/>
  <c r="R619" i="5"/>
  <c r="S619" i="5"/>
  <c r="T619" i="5"/>
  <c r="U619" i="5"/>
  <c r="V619" i="5"/>
  <c r="M620" i="5"/>
  <c r="Q620" i="5"/>
  <c r="R620" i="5"/>
  <c r="S620" i="5"/>
  <c r="T620" i="5"/>
  <c r="U620" i="5"/>
  <c r="V620" i="5"/>
  <c r="M621" i="5"/>
  <c r="Q621" i="5"/>
  <c r="R621" i="5"/>
  <c r="S621" i="5"/>
  <c r="T621" i="5"/>
  <c r="U621" i="5"/>
  <c r="V621" i="5"/>
  <c r="M622" i="5"/>
  <c r="Q622" i="5"/>
  <c r="R622" i="5"/>
  <c r="S622" i="5"/>
  <c r="T622" i="5"/>
  <c r="U622" i="5"/>
  <c r="V622" i="5"/>
  <c r="M623" i="5"/>
  <c r="Q623" i="5"/>
  <c r="R623" i="5"/>
  <c r="S623" i="5"/>
  <c r="T623" i="5"/>
  <c r="U623" i="5"/>
  <c r="V623" i="5"/>
  <c r="M624" i="5"/>
  <c r="Q624" i="5"/>
  <c r="R624" i="5"/>
  <c r="S624" i="5"/>
  <c r="T624" i="5"/>
  <c r="U624" i="5"/>
  <c r="V624" i="5"/>
  <c r="M625" i="5"/>
  <c r="Q625" i="5"/>
  <c r="R625" i="5"/>
  <c r="S625" i="5"/>
  <c r="T625" i="5"/>
  <c r="U625" i="5"/>
  <c r="V625" i="5"/>
  <c r="M626" i="5"/>
  <c r="Q626" i="5"/>
  <c r="R626" i="5"/>
  <c r="S626" i="5"/>
  <c r="T626" i="5"/>
  <c r="U626" i="5"/>
  <c r="V626" i="5"/>
  <c r="M627" i="5"/>
  <c r="Q627" i="5"/>
  <c r="R627" i="5"/>
  <c r="S627" i="5"/>
  <c r="T627" i="5"/>
  <c r="U627" i="5"/>
  <c r="V627" i="5"/>
  <c r="M628" i="5"/>
  <c r="Q628" i="5"/>
  <c r="R628" i="5"/>
  <c r="S628" i="5"/>
  <c r="T628" i="5"/>
  <c r="U628" i="5"/>
  <c r="V628" i="5"/>
  <c r="M629" i="5"/>
  <c r="Q629" i="5"/>
  <c r="R629" i="5"/>
  <c r="S629" i="5"/>
  <c r="T629" i="5"/>
  <c r="U629" i="5"/>
  <c r="V629" i="5"/>
  <c r="M630" i="5"/>
  <c r="Q630" i="5"/>
  <c r="R630" i="5"/>
  <c r="S630" i="5"/>
  <c r="T630" i="5"/>
  <c r="U630" i="5"/>
  <c r="V630" i="5"/>
  <c r="M631" i="5"/>
  <c r="Q631" i="5"/>
  <c r="R631" i="5"/>
  <c r="S631" i="5"/>
  <c r="T631" i="5"/>
  <c r="U631" i="5"/>
  <c r="V631" i="5"/>
  <c r="M632" i="5"/>
  <c r="Q632" i="5"/>
  <c r="R632" i="5"/>
  <c r="S632" i="5"/>
  <c r="T632" i="5"/>
  <c r="U632" i="5"/>
  <c r="V632" i="5"/>
  <c r="M633" i="5"/>
  <c r="Q633" i="5"/>
  <c r="R633" i="5"/>
  <c r="S633" i="5"/>
  <c r="T633" i="5"/>
  <c r="U633" i="5"/>
  <c r="V633" i="5"/>
  <c r="M634" i="5"/>
  <c r="Q634" i="5"/>
  <c r="R634" i="5"/>
  <c r="S634" i="5"/>
  <c r="T634" i="5"/>
  <c r="U634" i="5"/>
  <c r="V634" i="5"/>
  <c r="M635" i="5"/>
  <c r="Q635" i="5"/>
  <c r="R635" i="5"/>
  <c r="S635" i="5"/>
  <c r="T635" i="5"/>
  <c r="U635" i="5"/>
  <c r="V635" i="5"/>
  <c r="M636" i="5"/>
  <c r="Q636" i="5"/>
  <c r="R636" i="5"/>
  <c r="S636" i="5"/>
  <c r="T636" i="5"/>
  <c r="U636" i="5"/>
  <c r="V636" i="5"/>
  <c r="M637" i="5"/>
  <c r="Q637" i="5"/>
  <c r="R637" i="5"/>
  <c r="S637" i="5"/>
  <c r="T637" i="5"/>
  <c r="U637" i="5"/>
  <c r="V637" i="5"/>
  <c r="M638" i="5"/>
  <c r="Q638" i="5"/>
  <c r="R638" i="5"/>
  <c r="S638" i="5"/>
  <c r="T638" i="5"/>
  <c r="U638" i="5"/>
  <c r="V638" i="5"/>
  <c r="M639" i="5"/>
  <c r="Q639" i="5"/>
  <c r="R639" i="5"/>
  <c r="S639" i="5"/>
  <c r="T639" i="5"/>
  <c r="U639" i="5"/>
  <c r="V639" i="5"/>
  <c r="M640" i="5"/>
  <c r="Q640" i="5"/>
  <c r="R640" i="5"/>
  <c r="S640" i="5"/>
  <c r="T640" i="5"/>
  <c r="U640" i="5"/>
  <c r="V640" i="5"/>
  <c r="M641" i="5"/>
  <c r="Q641" i="5"/>
  <c r="R641" i="5"/>
  <c r="S641" i="5"/>
  <c r="T641" i="5"/>
  <c r="U641" i="5"/>
  <c r="V641" i="5"/>
  <c r="M642" i="5"/>
  <c r="Q642" i="5"/>
  <c r="R642" i="5"/>
  <c r="S642" i="5"/>
  <c r="T642" i="5"/>
  <c r="U642" i="5"/>
  <c r="V642" i="5"/>
  <c r="M643" i="5"/>
  <c r="Q643" i="5"/>
  <c r="R643" i="5"/>
  <c r="S643" i="5"/>
  <c r="T643" i="5"/>
  <c r="U643" i="5"/>
  <c r="V643" i="5"/>
  <c r="M644" i="5"/>
  <c r="Q644" i="5"/>
  <c r="R644" i="5"/>
  <c r="S644" i="5"/>
  <c r="T644" i="5"/>
  <c r="U644" i="5"/>
  <c r="V644" i="5"/>
  <c r="M645" i="5"/>
  <c r="Q645" i="5"/>
  <c r="R645" i="5"/>
  <c r="S645" i="5"/>
  <c r="T645" i="5"/>
  <c r="U645" i="5"/>
  <c r="V645" i="5"/>
  <c r="M646" i="5"/>
  <c r="Q646" i="5"/>
  <c r="R646" i="5"/>
  <c r="S646" i="5"/>
  <c r="T646" i="5"/>
  <c r="U646" i="5"/>
  <c r="V646" i="5"/>
  <c r="M647" i="5"/>
  <c r="Q647" i="5"/>
  <c r="R647" i="5"/>
  <c r="S647" i="5"/>
  <c r="T647" i="5"/>
  <c r="U647" i="5"/>
  <c r="V647" i="5"/>
  <c r="M648" i="5"/>
  <c r="Q648" i="5"/>
  <c r="R648" i="5"/>
  <c r="S648" i="5"/>
  <c r="T648" i="5"/>
  <c r="U648" i="5"/>
  <c r="V648" i="5"/>
  <c r="M649" i="5"/>
  <c r="Q649" i="5"/>
  <c r="R649" i="5"/>
  <c r="S649" i="5"/>
  <c r="T649" i="5"/>
  <c r="U649" i="5"/>
  <c r="V649" i="5"/>
  <c r="M650" i="5"/>
  <c r="Q650" i="5"/>
  <c r="R650" i="5"/>
  <c r="S650" i="5"/>
  <c r="T650" i="5"/>
  <c r="U650" i="5"/>
  <c r="V650" i="5"/>
  <c r="M651" i="5"/>
  <c r="Q651" i="5"/>
  <c r="R651" i="5"/>
  <c r="S651" i="5"/>
  <c r="T651" i="5"/>
  <c r="U651" i="5"/>
  <c r="V651" i="5"/>
  <c r="M652" i="5"/>
  <c r="Q652" i="5"/>
  <c r="R652" i="5"/>
  <c r="S652" i="5"/>
  <c r="T652" i="5"/>
  <c r="U652" i="5"/>
  <c r="V652" i="5"/>
  <c r="M653" i="5"/>
  <c r="Q653" i="5"/>
  <c r="R653" i="5"/>
  <c r="S653" i="5"/>
  <c r="T653" i="5"/>
  <c r="U653" i="5"/>
  <c r="V653" i="5"/>
  <c r="M654" i="5"/>
  <c r="Q654" i="5"/>
  <c r="R654" i="5"/>
  <c r="S654" i="5"/>
  <c r="T654" i="5"/>
  <c r="U654" i="5"/>
  <c r="V654" i="5"/>
  <c r="M655" i="5"/>
  <c r="Q655" i="5"/>
  <c r="R655" i="5"/>
  <c r="S655" i="5"/>
  <c r="T655" i="5"/>
  <c r="U655" i="5"/>
  <c r="V655" i="5"/>
  <c r="M656" i="5"/>
  <c r="Q656" i="5"/>
  <c r="R656" i="5"/>
  <c r="S656" i="5"/>
  <c r="T656" i="5"/>
  <c r="U656" i="5"/>
  <c r="V656" i="5"/>
  <c r="M657" i="5"/>
  <c r="Q657" i="5"/>
  <c r="R657" i="5"/>
  <c r="S657" i="5"/>
  <c r="T657" i="5"/>
  <c r="U657" i="5"/>
  <c r="V657" i="5"/>
  <c r="M658" i="5"/>
  <c r="Q658" i="5"/>
  <c r="R658" i="5"/>
  <c r="S658" i="5"/>
  <c r="T658" i="5"/>
  <c r="U658" i="5"/>
  <c r="V658" i="5"/>
  <c r="M659" i="5"/>
  <c r="Q659" i="5"/>
  <c r="R659" i="5"/>
  <c r="S659" i="5"/>
  <c r="T659" i="5"/>
  <c r="U659" i="5"/>
  <c r="V659" i="5"/>
  <c r="M660" i="5"/>
  <c r="Q660" i="5"/>
  <c r="R660" i="5"/>
  <c r="S660" i="5"/>
  <c r="T660" i="5"/>
  <c r="U660" i="5"/>
  <c r="V660" i="5"/>
  <c r="M661" i="5"/>
  <c r="Q661" i="5"/>
  <c r="R661" i="5"/>
  <c r="S661" i="5"/>
  <c r="T661" i="5"/>
  <c r="U661" i="5"/>
  <c r="V661" i="5"/>
  <c r="M662" i="5"/>
  <c r="Q662" i="5"/>
  <c r="R662" i="5"/>
  <c r="S662" i="5"/>
  <c r="T662" i="5"/>
  <c r="U662" i="5"/>
  <c r="V662" i="5"/>
  <c r="M663" i="5"/>
  <c r="Q663" i="5"/>
  <c r="R663" i="5"/>
  <c r="S663" i="5"/>
  <c r="T663" i="5"/>
  <c r="U663" i="5"/>
  <c r="V663" i="5"/>
  <c r="M664" i="5"/>
  <c r="Q664" i="5"/>
  <c r="R664" i="5"/>
  <c r="S664" i="5"/>
  <c r="T664" i="5"/>
  <c r="U664" i="5"/>
  <c r="V664" i="5"/>
  <c r="M665" i="5"/>
  <c r="Q665" i="5"/>
  <c r="R665" i="5"/>
  <c r="S665" i="5"/>
  <c r="T665" i="5"/>
  <c r="U665" i="5"/>
  <c r="V665" i="5"/>
  <c r="M666" i="5"/>
  <c r="Q666" i="5"/>
  <c r="R666" i="5"/>
  <c r="S666" i="5"/>
  <c r="T666" i="5"/>
  <c r="U666" i="5"/>
  <c r="V666" i="5"/>
  <c r="M667" i="5"/>
  <c r="Q667" i="5"/>
  <c r="R667" i="5"/>
  <c r="S667" i="5"/>
  <c r="T667" i="5"/>
  <c r="U667" i="5"/>
  <c r="V667" i="5"/>
  <c r="M668" i="5"/>
  <c r="Q668" i="5"/>
  <c r="R668" i="5"/>
  <c r="S668" i="5"/>
  <c r="T668" i="5"/>
  <c r="U668" i="5"/>
  <c r="V668" i="5"/>
  <c r="M669" i="5"/>
  <c r="Q669" i="5"/>
  <c r="R669" i="5"/>
  <c r="S669" i="5"/>
  <c r="T669" i="5"/>
  <c r="U669" i="5"/>
  <c r="V669" i="5"/>
  <c r="M670" i="5"/>
  <c r="Q670" i="5"/>
  <c r="R670" i="5"/>
  <c r="S670" i="5"/>
  <c r="T670" i="5"/>
  <c r="U670" i="5"/>
  <c r="V670" i="5"/>
  <c r="M671" i="5"/>
  <c r="Q671" i="5"/>
  <c r="R671" i="5"/>
  <c r="S671" i="5"/>
  <c r="T671" i="5"/>
  <c r="U671" i="5"/>
  <c r="V671" i="5"/>
  <c r="M672" i="5"/>
  <c r="Q672" i="5"/>
  <c r="R672" i="5"/>
  <c r="S672" i="5"/>
  <c r="T672" i="5"/>
  <c r="U672" i="5"/>
  <c r="V672" i="5"/>
  <c r="M673" i="5"/>
  <c r="Q673" i="5"/>
  <c r="R673" i="5"/>
  <c r="S673" i="5"/>
  <c r="T673" i="5"/>
  <c r="U673" i="5"/>
  <c r="V673" i="5"/>
  <c r="M674" i="5"/>
  <c r="Q674" i="5"/>
  <c r="R674" i="5"/>
  <c r="S674" i="5"/>
  <c r="T674" i="5"/>
  <c r="U674" i="5"/>
  <c r="V674" i="5"/>
  <c r="M675" i="5"/>
  <c r="Q675" i="5"/>
  <c r="R675" i="5"/>
  <c r="S675" i="5"/>
  <c r="T675" i="5"/>
  <c r="U675" i="5"/>
  <c r="V675" i="5"/>
  <c r="M676" i="5"/>
  <c r="Q676" i="5"/>
  <c r="R676" i="5"/>
  <c r="S676" i="5"/>
  <c r="T676" i="5"/>
  <c r="U676" i="5"/>
  <c r="V676" i="5"/>
  <c r="M677" i="5"/>
  <c r="Q677" i="5"/>
  <c r="R677" i="5"/>
  <c r="S677" i="5"/>
  <c r="T677" i="5"/>
  <c r="U677" i="5"/>
  <c r="V677" i="5"/>
  <c r="M678" i="5"/>
  <c r="Q678" i="5"/>
  <c r="R678" i="5"/>
  <c r="S678" i="5"/>
  <c r="T678" i="5"/>
  <c r="U678" i="5"/>
  <c r="V678" i="5"/>
  <c r="M679" i="5"/>
  <c r="Q679" i="5"/>
  <c r="R679" i="5"/>
  <c r="S679" i="5"/>
  <c r="T679" i="5"/>
  <c r="U679" i="5"/>
  <c r="V679" i="5"/>
  <c r="M680" i="5"/>
  <c r="Q680" i="5"/>
  <c r="R680" i="5"/>
  <c r="S680" i="5"/>
  <c r="T680" i="5"/>
  <c r="U680" i="5"/>
  <c r="V680" i="5"/>
  <c r="M681" i="5"/>
  <c r="Q681" i="5"/>
  <c r="R681" i="5"/>
  <c r="S681" i="5"/>
  <c r="T681" i="5"/>
  <c r="U681" i="5"/>
  <c r="V681" i="5"/>
  <c r="M682" i="5"/>
  <c r="Q682" i="5"/>
  <c r="R682" i="5"/>
  <c r="S682" i="5"/>
  <c r="T682" i="5"/>
  <c r="U682" i="5"/>
  <c r="V682" i="5"/>
  <c r="M683" i="5"/>
  <c r="Q683" i="5"/>
  <c r="R683" i="5"/>
  <c r="S683" i="5"/>
  <c r="T683" i="5"/>
  <c r="U683" i="5"/>
  <c r="V683" i="5"/>
  <c r="M684" i="5"/>
  <c r="Q684" i="5"/>
  <c r="R684" i="5"/>
  <c r="S684" i="5"/>
  <c r="T684" i="5"/>
  <c r="U684" i="5"/>
  <c r="V684" i="5"/>
  <c r="M685" i="5"/>
  <c r="Q685" i="5"/>
  <c r="R685" i="5"/>
  <c r="S685" i="5"/>
  <c r="T685" i="5"/>
  <c r="U685" i="5"/>
  <c r="V685" i="5"/>
  <c r="M686" i="5"/>
  <c r="Q686" i="5"/>
  <c r="R686" i="5"/>
  <c r="S686" i="5"/>
  <c r="T686" i="5"/>
  <c r="U686" i="5"/>
  <c r="V686" i="5"/>
  <c r="M687" i="5"/>
  <c r="Q687" i="5"/>
  <c r="R687" i="5"/>
  <c r="S687" i="5"/>
  <c r="T687" i="5"/>
  <c r="U687" i="5"/>
  <c r="V687" i="5"/>
  <c r="M688" i="5"/>
  <c r="Q688" i="5"/>
  <c r="R688" i="5"/>
  <c r="S688" i="5"/>
  <c r="T688" i="5"/>
  <c r="U688" i="5"/>
  <c r="V688" i="5"/>
  <c r="M689" i="5"/>
  <c r="Q689" i="5"/>
  <c r="R689" i="5"/>
  <c r="S689" i="5"/>
  <c r="T689" i="5"/>
  <c r="U689" i="5"/>
  <c r="V689" i="5"/>
  <c r="M690" i="5"/>
  <c r="Q690" i="5"/>
  <c r="R690" i="5"/>
  <c r="S690" i="5"/>
  <c r="T690" i="5"/>
  <c r="U690" i="5"/>
  <c r="V690" i="5"/>
  <c r="M691" i="5"/>
  <c r="Q691" i="5"/>
  <c r="R691" i="5"/>
  <c r="S691" i="5"/>
  <c r="T691" i="5"/>
  <c r="U691" i="5"/>
  <c r="V691" i="5"/>
  <c r="M692" i="5"/>
  <c r="Q692" i="5"/>
  <c r="R692" i="5"/>
  <c r="S692" i="5"/>
  <c r="T692" i="5"/>
  <c r="U692" i="5"/>
  <c r="V692" i="5"/>
  <c r="M693" i="5"/>
  <c r="Q693" i="5"/>
  <c r="R693" i="5"/>
  <c r="S693" i="5"/>
  <c r="T693" i="5"/>
  <c r="U693" i="5"/>
  <c r="V693" i="5"/>
  <c r="M694" i="5"/>
  <c r="Q694" i="5"/>
  <c r="R694" i="5"/>
  <c r="S694" i="5"/>
  <c r="T694" i="5"/>
  <c r="U694" i="5"/>
  <c r="V694" i="5"/>
  <c r="M695" i="5"/>
  <c r="Q695" i="5"/>
  <c r="R695" i="5"/>
  <c r="S695" i="5"/>
  <c r="T695" i="5"/>
  <c r="U695" i="5"/>
  <c r="V695" i="5"/>
  <c r="M696" i="5"/>
  <c r="Q696" i="5"/>
  <c r="R696" i="5"/>
  <c r="S696" i="5"/>
  <c r="T696" i="5"/>
  <c r="U696" i="5"/>
  <c r="V696" i="5"/>
  <c r="M697" i="5"/>
  <c r="Q697" i="5"/>
  <c r="R697" i="5"/>
  <c r="S697" i="5"/>
  <c r="T697" i="5"/>
  <c r="U697" i="5"/>
  <c r="V697" i="5"/>
  <c r="M698" i="5"/>
  <c r="Q698" i="5"/>
  <c r="R698" i="5"/>
  <c r="S698" i="5"/>
  <c r="T698" i="5"/>
  <c r="U698" i="5"/>
  <c r="V698" i="5"/>
  <c r="M699" i="5"/>
  <c r="Q699" i="5"/>
  <c r="R699" i="5"/>
  <c r="S699" i="5"/>
  <c r="T699" i="5"/>
  <c r="U699" i="5"/>
  <c r="V699" i="5"/>
  <c r="M700" i="5"/>
  <c r="Q700" i="5"/>
  <c r="R700" i="5"/>
  <c r="S700" i="5"/>
  <c r="T700" i="5"/>
  <c r="U700" i="5"/>
  <c r="V700" i="5"/>
  <c r="M701" i="5"/>
  <c r="Q701" i="5"/>
  <c r="R701" i="5"/>
  <c r="S701" i="5"/>
  <c r="T701" i="5"/>
  <c r="U701" i="5"/>
  <c r="V701" i="5"/>
  <c r="M702" i="5"/>
  <c r="Q702" i="5"/>
  <c r="R702" i="5"/>
  <c r="S702" i="5"/>
  <c r="T702" i="5"/>
  <c r="U702" i="5"/>
  <c r="V702" i="5"/>
  <c r="M703" i="5"/>
  <c r="Q703" i="5"/>
  <c r="R703" i="5"/>
  <c r="S703" i="5"/>
  <c r="T703" i="5"/>
  <c r="U703" i="5"/>
  <c r="V703" i="5"/>
  <c r="M704" i="5"/>
  <c r="Q704" i="5"/>
  <c r="R704" i="5"/>
  <c r="S704" i="5"/>
  <c r="T704" i="5"/>
  <c r="U704" i="5"/>
  <c r="V704" i="5"/>
  <c r="M705" i="5"/>
  <c r="Q705" i="5"/>
  <c r="R705" i="5"/>
  <c r="S705" i="5"/>
  <c r="T705" i="5"/>
  <c r="U705" i="5"/>
  <c r="V705" i="5"/>
  <c r="M706" i="5"/>
  <c r="Q706" i="5"/>
  <c r="R706" i="5"/>
  <c r="S706" i="5"/>
  <c r="T706" i="5"/>
  <c r="U706" i="5"/>
  <c r="V706" i="5"/>
  <c r="M707" i="5"/>
  <c r="Q707" i="5"/>
  <c r="R707" i="5"/>
  <c r="S707" i="5"/>
  <c r="T707" i="5"/>
  <c r="U707" i="5"/>
  <c r="V707" i="5"/>
  <c r="M708" i="5"/>
  <c r="Q708" i="5"/>
  <c r="R708" i="5"/>
  <c r="S708" i="5"/>
  <c r="T708" i="5"/>
  <c r="U708" i="5"/>
  <c r="V708" i="5"/>
  <c r="M709" i="5"/>
  <c r="Q709" i="5"/>
  <c r="R709" i="5"/>
  <c r="S709" i="5"/>
  <c r="T709" i="5"/>
  <c r="U709" i="5"/>
  <c r="V709" i="5"/>
  <c r="M710" i="5"/>
  <c r="Q710" i="5"/>
  <c r="R710" i="5"/>
  <c r="S710" i="5"/>
  <c r="T710" i="5"/>
  <c r="U710" i="5"/>
  <c r="V710" i="5"/>
  <c r="M711" i="5"/>
  <c r="Q711" i="5"/>
  <c r="R711" i="5"/>
  <c r="S711" i="5"/>
  <c r="T711" i="5"/>
  <c r="U711" i="5"/>
  <c r="V711" i="5"/>
  <c r="M712" i="5"/>
  <c r="Q712" i="5"/>
  <c r="R712" i="5"/>
  <c r="S712" i="5"/>
  <c r="T712" i="5"/>
  <c r="U712" i="5"/>
  <c r="V712" i="5"/>
  <c r="M713" i="5"/>
  <c r="Q713" i="5"/>
  <c r="R713" i="5"/>
  <c r="S713" i="5"/>
  <c r="T713" i="5"/>
  <c r="U713" i="5"/>
  <c r="V713" i="5"/>
  <c r="M714" i="5"/>
  <c r="Q714" i="5"/>
  <c r="R714" i="5"/>
  <c r="S714" i="5"/>
  <c r="T714" i="5"/>
  <c r="U714" i="5"/>
  <c r="V714" i="5"/>
  <c r="M715" i="5"/>
  <c r="Q715" i="5"/>
  <c r="R715" i="5"/>
  <c r="S715" i="5"/>
  <c r="T715" i="5"/>
  <c r="U715" i="5"/>
  <c r="V715" i="5"/>
  <c r="M716" i="5"/>
  <c r="Q716" i="5"/>
  <c r="R716" i="5"/>
  <c r="S716" i="5"/>
  <c r="T716" i="5"/>
  <c r="U716" i="5"/>
  <c r="V716" i="5"/>
  <c r="M717" i="5"/>
  <c r="Q717" i="5"/>
  <c r="R717" i="5"/>
  <c r="S717" i="5"/>
  <c r="T717" i="5"/>
  <c r="U717" i="5"/>
  <c r="V717" i="5"/>
  <c r="M718" i="5"/>
  <c r="Q718" i="5"/>
  <c r="R718" i="5"/>
  <c r="S718" i="5"/>
  <c r="T718" i="5"/>
  <c r="U718" i="5"/>
  <c r="V718" i="5"/>
  <c r="M719" i="5"/>
  <c r="Q719" i="5"/>
  <c r="R719" i="5"/>
  <c r="S719" i="5"/>
  <c r="T719" i="5"/>
  <c r="U719" i="5"/>
  <c r="V719" i="5"/>
  <c r="M720" i="5"/>
  <c r="Q720" i="5"/>
  <c r="R720" i="5"/>
  <c r="S720" i="5"/>
  <c r="T720" i="5"/>
  <c r="U720" i="5"/>
  <c r="V720" i="5"/>
  <c r="M721" i="5"/>
  <c r="Q721" i="5"/>
  <c r="R721" i="5"/>
  <c r="S721" i="5"/>
  <c r="T721" i="5"/>
  <c r="U721" i="5"/>
  <c r="V721" i="5"/>
  <c r="M722" i="5"/>
  <c r="Q722" i="5"/>
  <c r="R722" i="5"/>
  <c r="S722" i="5"/>
  <c r="T722" i="5"/>
  <c r="U722" i="5"/>
  <c r="V722" i="5"/>
  <c r="M723" i="5"/>
  <c r="Q723" i="5"/>
  <c r="R723" i="5"/>
  <c r="S723" i="5"/>
  <c r="T723" i="5"/>
  <c r="U723" i="5"/>
  <c r="V723" i="5"/>
  <c r="M724" i="5"/>
  <c r="Q724" i="5"/>
  <c r="R724" i="5"/>
  <c r="S724" i="5"/>
  <c r="T724" i="5"/>
  <c r="U724" i="5"/>
  <c r="V724" i="5"/>
  <c r="M725" i="5"/>
  <c r="Q725" i="5"/>
  <c r="R725" i="5"/>
  <c r="S725" i="5"/>
  <c r="T725" i="5"/>
  <c r="U725" i="5"/>
  <c r="V725" i="5"/>
  <c r="M726" i="5"/>
  <c r="Q726" i="5"/>
  <c r="R726" i="5"/>
  <c r="S726" i="5"/>
  <c r="T726" i="5"/>
  <c r="U726" i="5"/>
  <c r="V726" i="5"/>
  <c r="M727" i="5"/>
  <c r="Q727" i="5"/>
  <c r="R727" i="5"/>
  <c r="S727" i="5"/>
  <c r="T727" i="5"/>
  <c r="U727" i="5"/>
  <c r="V727" i="5"/>
  <c r="M728" i="5"/>
  <c r="Q728" i="5"/>
  <c r="R728" i="5"/>
  <c r="S728" i="5"/>
  <c r="T728" i="5"/>
  <c r="U728" i="5"/>
  <c r="V728" i="5"/>
  <c r="M729" i="5"/>
  <c r="Q729" i="5"/>
  <c r="R729" i="5"/>
  <c r="S729" i="5"/>
  <c r="T729" i="5"/>
  <c r="U729" i="5"/>
  <c r="V729" i="5"/>
  <c r="M730" i="5"/>
  <c r="Q730" i="5"/>
  <c r="R730" i="5"/>
  <c r="S730" i="5"/>
  <c r="T730" i="5"/>
  <c r="U730" i="5"/>
  <c r="V730" i="5"/>
  <c r="M731" i="5"/>
  <c r="Q731" i="5"/>
  <c r="R731" i="5"/>
  <c r="S731" i="5"/>
  <c r="T731" i="5"/>
  <c r="U731" i="5"/>
  <c r="V731" i="5"/>
  <c r="M732" i="5"/>
  <c r="Q732" i="5"/>
  <c r="R732" i="5"/>
  <c r="S732" i="5"/>
  <c r="T732" i="5"/>
  <c r="U732" i="5"/>
  <c r="V732" i="5"/>
  <c r="M733" i="5"/>
  <c r="Q733" i="5"/>
  <c r="R733" i="5"/>
  <c r="S733" i="5"/>
  <c r="T733" i="5"/>
  <c r="U733" i="5"/>
  <c r="V733" i="5"/>
  <c r="M734" i="5"/>
  <c r="Q734" i="5"/>
  <c r="R734" i="5"/>
  <c r="S734" i="5"/>
  <c r="T734" i="5"/>
  <c r="U734" i="5"/>
  <c r="V734" i="5"/>
  <c r="M735" i="5"/>
  <c r="Q735" i="5"/>
  <c r="R735" i="5"/>
  <c r="S735" i="5"/>
  <c r="T735" i="5"/>
  <c r="U735" i="5"/>
  <c r="V735" i="5"/>
  <c r="M736" i="5"/>
  <c r="Q736" i="5"/>
  <c r="R736" i="5"/>
  <c r="S736" i="5"/>
  <c r="T736" i="5"/>
  <c r="U736" i="5"/>
  <c r="V736" i="5"/>
  <c r="M737" i="5"/>
  <c r="Q737" i="5"/>
  <c r="R737" i="5"/>
  <c r="S737" i="5"/>
  <c r="T737" i="5"/>
  <c r="U737" i="5"/>
  <c r="V737" i="5"/>
  <c r="M738" i="5"/>
  <c r="Q738" i="5"/>
  <c r="R738" i="5"/>
  <c r="S738" i="5"/>
  <c r="T738" i="5"/>
  <c r="U738" i="5"/>
  <c r="V738" i="5"/>
  <c r="M739" i="5"/>
  <c r="Q739" i="5"/>
  <c r="R739" i="5"/>
  <c r="S739" i="5"/>
  <c r="T739" i="5"/>
  <c r="U739" i="5"/>
  <c r="V739" i="5"/>
  <c r="M740" i="5"/>
  <c r="Q740" i="5"/>
  <c r="R740" i="5"/>
  <c r="S740" i="5"/>
  <c r="T740" i="5"/>
  <c r="U740" i="5"/>
  <c r="V740" i="5"/>
  <c r="M741" i="5"/>
  <c r="Q741" i="5"/>
  <c r="R741" i="5"/>
  <c r="S741" i="5"/>
  <c r="T741" i="5"/>
  <c r="U741" i="5"/>
  <c r="V741" i="5"/>
  <c r="M742" i="5"/>
  <c r="Q742" i="5"/>
  <c r="R742" i="5"/>
  <c r="S742" i="5"/>
  <c r="T742" i="5"/>
  <c r="U742" i="5"/>
  <c r="V742" i="5"/>
  <c r="M743" i="5"/>
  <c r="Q743" i="5"/>
  <c r="R743" i="5"/>
  <c r="S743" i="5"/>
  <c r="T743" i="5"/>
  <c r="U743" i="5"/>
  <c r="V743" i="5"/>
  <c r="M744" i="5"/>
  <c r="Q744" i="5"/>
  <c r="R744" i="5"/>
  <c r="S744" i="5"/>
  <c r="T744" i="5"/>
  <c r="U744" i="5"/>
  <c r="V744" i="5"/>
  <c r="M745" i="5"/>
  <c r="Q745" i="5"/>
  <c r="R745" i="5"/>
  <c r="S745" i="5"/>
  <c r="T745" i="5"/>
  <c r="U745" i="5"/>
  <c r="V745" i="5"/>
  <c r="M746" i="5"/>
  <c r="Q746" i="5"/>
  <c r="R746" i="5"/>
  <c r="S746" i="5"/>
  <c r="T746" i="5"/>
  <c r="U746" i="5"/>
  <c r="V746" i="5"/>
  <c r="M747" i="5"/>
  <c r="Q747" i="5"/>
  <c r="R747" i="5"/>
  <c r="S747" i="5"/>
  <c r="T747" i="5"/>
  <c r="U747" i="5"/>
  <c r="V747" i="5"/>
  <c r="M748" i="5"/>
  <c r="Q748" i="5"/>
  <c r="R748" i="5"/>
  <c r="S748" i="5"/>
  <c r="T748" i="5"/>
  <c r="U748" i="5"/>
  <c r="V748" i="5"/>
  <c r="M749" i="5"/>
  <c r="Q749" i="5"/>
  <c r="R749" i="5"/>
  <c r="S749" i="5"/>
  <c r="T749" i="5"/>
  <c r="U749" i="5"/>
  <c r="V749" i="5"/>
  <c r="M750" i="5"/>
  <c r="Q750" i="5"/>
  <c r="R750" i="5"/>
  <c r="S750" i="5"/>
  <c r="T750" i="5"/>
  <c r="U750" i="5"/>
  <c r="V750" i="5"/>
  <c r="M751" i="5"/>
  <c r="Q751" i="5"/>
  <c r="R751" i="5"/>
  <c r="S751" i="5"/>
  <c r="T751" i="5"/>
  <c r="U751" i="5"/>
  <c r="V751" i="5"/>
  <c r="M752" i="5"/>
  <c r="Q752" i="5"/>
  <c r="R752" i="5"/>
  <c r="S752" i="5"/>
  <c r="T752" i="5"/>
  <c r="U752" i="5"/>
  <c r="V752" i="5"/>
  <c r="M753" i="5"/>
  <c r="Q753" i="5"/>
  <c r="R753" i="5"/>
  <c r="S753" i="5"/>
  <c r="T753" i="5"/>
  <c r="U753" i="5"/>
  <c r="V753" i="5"/>
  <c r="M754" i="5"/>
  <c r="Q754" i="5"/>
  <c r="R754" i="5"/>
  <c r="S754" i="5"/>
  <c r="T754" i="5"/>
  <c r="U754" i="5"/>
  <c r="V754" i="5"/>
  <c r="M755" i="5"/>
  <c r="Q755" i="5"/>
  <c r="R755" i="5"/>
  <c r="S755" i="5"/>
  <c r="T755" i="5"/>
  <c r="U755" i="5"/>
  <c r="V755" i="5"/>
  <c r="M756" i="5"/>
  <c r="Q756" i="5"/>
  <c r="R756" i="5"/>
  <c r="S756" i="5"/>
  <c r="T756" i="5"/>
  <c r="U756" i="5"/>
  <c r="V756" i="5"/>
  <c r="M757" i="5"/>
  <c r="Q757" i="5"/>
  <c r="R757" i="5"/>
  <c r="S757" i="5"/>
  <c r="T757" i="5"/>
  <c r="U757" i="5"/>
  <c r="V757" i="5"/>
  <c r="M758" i="5"/>
  <c r="Q758" i="5"/>
  <c r="R758" i="5"/>
  <c r="S758" i="5"/>
  <c r="T758" i="5"/>
  <c r="U758" i="5"/>
  <c r="V758" i="5"/>
  <c r="M759" i="5"/>
  <c r="Q759" i="5"/>
  <c r="R759" i="5"/>
  <c r="S759" i="5"/>
  <c r="T759" i="5"/>
  <c r="U759" i="5"/>
  <c r="V759" i="5"/>
  <c r="M760" i="5"/>
  <c r="Q760" i="5"/>
  <c r="R760" i="5"/>
  <c r="S760" i="5"/>
  <c r="T760" i="5"/>
  <c r="U760" i="5"/>
  <c r="V760" i="5"/>
  <c r="M761" i="5"/>
  <c r="Q761" i="5"/>
  <c r="R761" i="5"/>
  <c r="S761" i="5"/>
  <c r="T761" i="5"/>
  <c r="U761" i="5"/>
  <c r="V761" i="5"/>
  <c r="M762" i="5"/>
  <c r="Q762" i="5"/>
  <c r="R762" i="5"/>
  <c r="S762" i="5"/>
  <c r="T762" i="5"/>
  <c r="U762" i="5"/>
  <c r="V762" i="5"/>
  <c r="M763" i="5"/>
  <c r="Q763" i="5"/>
  <c r="R763" i="5"/>
  <c r="S763" i="5"/>
  <c r="T763" i="5"/>
  <c r="U763" i="5"/>
  <c r="V763" i="5"/>
  <c r="M764" i="5"/>
  <c r="Q764" i="5"/>
  <c r="R764" i="5"/>
  <c r="S764" i="5"/>
  <c r="T764" i="5"/>
  <c r="U764" i="5"/>
  <c r="V764" i="5"/>
  <c r="M765" i="5"/>
  <c r="Q765" i="5"/>
  <c r="R765" i="5"/>
  <c r="S765" i="5"/>
  <c r="T765" i="5"/>
  <c r="U765" i="5"/>
  <c r="V765" i="5"/>
  <c r="M766" i="5"/>
  <c r="Q766" i="5"/>
  <c r="R766" i="5"/>
  <c r="S766" i="5"/>
  <c r="T766" i="5"/>
  <c r="U766" i="5"/>
  <c r="V766" i="5"/>
  <c r="M767" i="5"/>
  <c r="Q767" i="5"/>
  <c r="R767" i="5"/>
  <c r="S767" i="5"/>
  <c r="T767" i="5"/>
  <c r="U767" i="5"/>
  <c r="V767" i="5"/>
  <c r="M768" i="5"/>
  <c r="Q768" i="5"/>
  <c r="R768" i="5"/>
  <c r="S768" i="5"/>
  <c r="T768" i="5"/>
  <c r="U768" i="5"/>
  <c r="V768" i="5"/>
  <c r="M769" i="5"/>
  <c r="Q769" i="5"/>
  <c r="R769" i="5"/>
  <c r="S769" i="5"/>
  <c r="T769" i="5"/>
  <c r="U769" i="5"/>
  <c r="V769" i="5"/>
  <c r="M770" i="5"/>
  <c r="Q770" i="5"/>
  <c r="R770" i="5"/>
  <c r="S770" i="5"/>
  <c r="T770" i="5"/>
  <c r="U770" i="5"/>
  <c r="V770" i="5"/>
  <c r="M771" i="5"/>
  <c r="Q771" i="5"/>
  <c r="R771" i="5"/>
  <c r="S771" i="5"/>
  <c r="T771" i="5"/>
  <c r="U771" i="5"/>
  <c r="V771" i="5"/>
  <c r="M772" i="5"/>
  <c r="Q772" i="5"/>
  <c r="R772" i="5"/>
  <c r="S772" i="5"/>
  <c r="T772" i="5"/>
  <c r="U772" i="5"/>
  <c r="V772" i="5"/>
  <c r="M773" i="5"/>
  <c r="Q773" i="5"/>
  <c r="R773" i="5"/>
  <c r="S773" i="5"/>
  <c r="T773" i="5"/>
  <c r="U773" i="5"/>
  <c r="V773" i="5"/>
  <c r="M774" i="5"/>
  <c r="Q774" i="5"/>
  <c r="R774" i="5"/>
  <c r="S774" i="5"/>
  <c r="T774" i="5"/>
  <c r="U774" i="5"/>
  <c r="V774" i="5"/>
  <c r="M775" i="5"/>
  <c r="Q775" i="5"/>
  <c r="R775" i="5"/>
  <c r="S775" i="5"/>
  <c r="T775" i="5"/>
  <c r="U775" i="5"/>
  <c r="V775" i="5"/>
  <c r="M776" i="5"/>
  <c r="Q776" i="5"/>
  <c r="R776" i="5"/>
  <c r="S776" i="5"/>
  <c r="T776" i="5"/>
  <c r="U776" i="5"/>
  <c r="V776" i="5"/>
  <c r="M777" i="5"/>
  <c r="Q777" i="5"/>
  <c r="R777" i="5"/>
  <c r="S777" i="5"/>
  <c r="T777" i="5"/>
  <c r="U777" i="5"/>
  <c r="V777" i="5"/>
  <c r="M778" i="5"/>
  <c r="Q778" i="5"/>
  <c r="R778" i="5"/>
  <c r="S778" i="5"/>
  <c r="T778" i="5"/>
  <c r="U778" i="5"/>
  <c r="V778" i="5"/>
  <c r="M779" i="5"/>
  <c r="Q779" i="5"/>
  <c r="R779" i="5"/>
  <c r="S779" i="5"/>
  <c r="T779" i="5"/>
  <c r="U779" i="5"/>
  <c r="V779" i="5"/>
  <c r="M780" i="5"/>
  <c r="Q780" i="5"/>
  <c r="R780" i="5"/>
  <c r="S780" i="5"/>
  <c r="T780" i="5"/>
  <c r="U780" i="5"/>
  <c r="V780" i="5"/>
  <c r="M781" i="5"/>
  <c r="Q781" i="5"/>
  <c r="R781" i="5"/>
  <c r="S781" i="5"/>
  <c r="T781" i="5"/>
  <c r="U781" i="5"/>
  <c r="V781" i="5"/>
  <c r="M782" i="5"/>
  <c r="Q782" i="5"/>
  <c r="R782" i="5"/>
  <c r="S782" i="5"/>
  <c r="T782" i="5"/>
  <c r="U782" i="5"/>
  <c r="V782" i="5"/>
  <c r="M783" i="5"/>
  <c r="Q783" i="5"/>
  <c r="R783" i="5"/>
  <c r="S783" i="5"/>
  <c r="T783" i="5"/>
  <c r="U783" i="5"/>
  <c r="V783" i="5"/>
  <c r="M784" i="5"/>
  <c r="Q784" i="5"/>
  <c r="R784" i="5"/>
  <c r="S784" i="5"/>
  <c r="T784" i="5"/>
  <c r="U784" i="5"/>
  <c r="V784" i="5"/>
  <c r="M785" i="5"/>
  <c r="Q785" i="5"/>
  <c r="R785" i="5"/>
  <c r="S785" i="5"/>
  <c r="T785" i="5"/>
  <c r="U785" i="5"/>
  <c r="V785" i="5"/>
  <c r="M786" i="5"/>
  <c r="Q786" i="5"/>
  <c r="R786" i="5"/>
  <c r="S786" i="5"/>
  <c r="T786" i="5"/>
  <c r="U786" i="5"/>
  <c r="V786" i="5"/>
  <c r="M787" i="5"/>
  <c r="Q787" i="5"/>
  <c r="R787" i="5"/>
  <c r="S787" i="5"/>
  <c r="T787" i="5"/>
  <c r="U787" i="5"/>
  <c r="V787" i="5"/>
  <c r="M788" i="5"/>
  <c r="Q788" i="5"/>
  <c r="R788" i="5"/>
  <c r="S788" i="5"/>
  <c r="T788" i="5"/>
  <c r="U788" i="5"/>
  <c r="V788" i="5"/>
  <c r="M789" i="5"/>
  <c r="Q789" i="5"/>
  <c r="R789" i="5"/>
  <c r="S789" i="5"/>
  <c r="T789" i="5"/>
  <c r="U789" i="5"/>
  <c r="V789" i="5"/>
  <c r="M790" i="5"/>
  <c r="Q790" i="5"/>
  <c r="R790" i="5"/>
  <c r="S790" i="5"/>
  <c r="T790" i="5"/>
  <c r="U790" i="5"/>
  <c r="V790" i="5"/>
  <c r="M791" i="5"/>
  <c r="Q791" i="5"/>
  <c r="R791" i="5"/>
  <c r="S791" i="5"/>
  <c r="T791" i="5"/>
  <c r="U791" i="5"/>
  <c r="V791" i="5"/>
  <c r="M792" i="5"/>
  <c r="Q792" i="5"/>
  <c r="R792" i="5"/>
  <c r="S792" i="5"/>
  <c r="T792" i="5"/>
  <c r="U792" i="5"/>
  <c r="V792" i="5"/>
  <c r="M793" i="5"/>
  <c r="Q793" i="5"/>
  <c r="R793" i="5"/>
  <c r="S793" i="5"/>
  <c r="T793" i="5"/>
  <c r="U793" i="5"/>
  <c r="V793" i="5"/>
  <c r="M794" i="5"/>
  <c r="Q794" i="5"/>
  <c r="R794" i="5"/>
  <c r="S794" i="5"/>
  <c r="T794" i="5"/>
  <c r="U794" i="5"/>
  <c r="V794" i="5"/>
  <c r="M795" i="5"/>
  <c r="Q795" i="5"/>
  <c r="R795" i="5"/>
  <c r="S795" i="5"/>
  <c r="T795" i="5"/>
  <c r="U795" i="5"/>
  <c r="V795" i="5"/>
  <c r="M796" i="5"/>
  <c r="Q796" i="5"/>
  <c r="R796" i="5"/>
  <c r="S796" i="5"/>
  <c r="T796" i="5"/>
  <c r="U796" i="5"/>
  <c r="V796" i="5"/>
  <c r="M797" i="5"/>
  <c r="Q797" i="5"/>
  <c r="R797" i="5"/>
  <c r="S797" i="5"/>
  <c r="T797" i="5"/>
  <c r="U797" i="5"/>
  <c r="V797" i="5"/>
  <c r="M798" i="5"/>
  <c r="Q798" i="5"/>
  <c r="R798" i="5"/>
  <c r="S798" i="5"/>
  <c r="T798" i="5"/>
  <c r="U798" i="5"/>
  <c r="V798" i="5"/>
  <c r="M799" i="5"/>
  <c r="Q799" i="5"/>
  <c r="R799" i="5"/>
  <c r="S799" i="5"/>
  <c r="T799" i="5"/>
  <c r="U799" i="5"/>
  <c r="V799" i="5"/>
  <c r="M800" i="5"/>
  <c r="Q800" i="5"/>
  <c r="R800" i="5"/>
  <c r="S800" i="5"/>
  <c r="T800" i="5"/>
  <c r="U800" i="5"/>
  <c r="V800" i="5"/>
  <c r="M801" i="5"/>
  <c r="Q801" i="5"/>
  <c r="R801" i="5"/>
  <c r="S801" i="5"/>
  <c r="T801" i="5"/>
  <c r="U801" i="5"/>
  <c r="V801" i="5"/>
  <c r="M802" i="5"/>
  <c r="Q802" i="5"/>
  <c r="R802" i="5"/>
  <c r="S802" i="5"/>
  <c r="T802" i="5"/>
  <c r="U802" i="5"/>
  <c r="V802" i="5"/>
  <c r="M803" i="5"/>
  <c r="Q803" i="5"/>
  <c r="R803" i="5"/>
  <c r="S803" i="5"/>
  <c r="T803" i="5"/>
  <c r="U803" i="5"/>
  <c r="V803" i="5"/>
  <c r="M804" i="5"/>
  <c r="Q804" i="5"/>
  <c r="R804" i="5"/>
  <c r="S804" i="5"/>
  <c r="T804" i="5"/>
  <c r="U804" i="5"/>
  <c r="V804" i="5"/>
  <c r="M805" i="5"/>
  <c r="Q805" i="5"/>
  <c r="R805" i="5"/>
  <c r="S805" i="5"/>
  <c r="T805" i="5"/>
  <c r="U805" i="5"/>
  <c r="V805" i="5"/>
  <c r="M806" i="5"/>
  <c r="Q806" i="5"/>
  <c r="R806" i="5"/>
  <c r="S806" i="5"/>
  <c r="T806" i="5"/>
  <c r="U806" i="5"/>
  <c r="V806" i="5"/>
  <c r="M807" i="5"/>
  <c r="Q807" i="5"/>
  <c r="R807" i="5"/>
  <c r="S807" i="5"/>
  <c r="T807" i="5"/>
  <c r="U807" i="5"/>
  <c r="V807" i="5"/>
  <c r="M808" i="5"/>
  <c r="Q808" i="5"/>
  <c r="R808" i="5"/>
  <c r="S808" i="5"/>
  <c r="T808" i="5"/>
  <c r="U808" i="5"/>
  <c r="V808" i="5"/>
  <c r="M809" i="5"/>
  <c r="Q809" i="5"/>
  <c r="R809" i="5"/>
  <c r="S809" i="5"/>
  <c r="T809" i="5"/>
  <c r="U809" i="5"/>
  <c r="V809" i="5"/>
  <c r="M810" i="5"/>
  <c r="Q810" i="5"/>
  <c r="R810" i="5"/>
  <c r="S810" i="5"/>
  <c r="T810" i="5"/>
  <c r="U810" i="5"/>
  <c r="V810" i="5"/>
  <c r="M811" i="5"/>
  <c r="Q811" i="5"/>
  <c r="R811" i="5"/>
  <c r="S811" i="5"/>
  <c r="T811" i="5"/>
  <c r="U811" i="5"/>
  <c r="V811" i="5"/>
  <c r="M812" i="5"/>
  <c r="Q812" i="5"/>
  <c r="R812" i="5"/>
  <c r="S812" i="5"/>
  <c r="T812" i="5"/>
  <c r="U812" i="5"/>
  <c r="V812" i="5"/>
  <c r="M813" i="5"/>
  <c r="Q813" i="5"/>
  <c r="R813" i="5"/>
  <c r="S813" i="5"/>
  <c r="T813" i="5"/>
  <c r="U813" i="5"/>
  <c r="V813" i="5"/>
  <c r="M814" i="5"/>
  <c r="Q814" i="5"/>
  <c r="R814" i="5"/>
  <c r="S814" i="5"/>
  <c r="T814" i="5"/>
  <c r="U814" i="5"/>
  <c r="V814" i="5"/>
  <c r="M815" i="5"/>
  <c r="Q815" i="5"/>
  <c r="R815" i="5"/>
  <c r="S815" i="5"/>
  <c r="T815" i="5"/>
  <c r="U815" i="5"/>
  <c r="V815" i="5"/>
  <c r="M816" i="5"/>
  <c r="Q816" i="5"/>
  <c r="R816" i="5"/>
  <c r="S816" i="5"/>
  <c r="T816" i="5"/>
  <c r="U816" i="5"/>
  <c r="V816" i="5"/>
  <c r="M817" i="5"/>
  <c r="Q817" i="5"/>
  <c r="R817" i="5"/>
  <c r="S817" i="5"/>
  <c r="T817" i="5"/>
  <c r="U817" i="5"/>
  <c r="V817" i="5"/>
  <c r="M818" i="5"/>
  <c r="Q818" i="5"/>
  <c r="R818" i="5"/>
  <c r="S818" i="5"/>
  <c r="T818" i="5"/>
  <c r="U818" i="5"/>
  <c r="V818" i="5"/>
  <c r="M819" i="5"/>
  <c r="Q819" i="5"/>
  <c r="R819" i="5"/>
  <c r="S819" i="5"/>
  <c r="T819" i="5"/>
  <c r="U819" i="5"/>
  <c r="V819" i="5"/>
  <c r="M820" i="5"/>
  <c r="Q820" i="5"/>
  <c r="R820" i="5"/>
  <c r="S820" i="5"/>
  <c r="T820" i="5"/>
  <c r="U820" i="5"/>
  <c r="V820" i="5"/>
  <c r="M821" i="5"/>
  <c r="Q821" i="5"/>
  <c r="R821" i="5"/>
  <c r="S821" i="5"/>
  <c r="T821" i="5"/>
  <c r="U821" i="5"/>
  <c r="V821" i="5"/>
  <c r="M822" i="5"/>
  <c r="Q822" i="5"/>
  <c r="R822" i="5"/>
  <c r="S822" i="5"/>
  <c r="T822" i="5"/>
  <c r="U822" i="5"/>
  <c r="V822" i="5"/>
  <c r="M823" i="5"/>
  <c r="Q823" i="5"/>
  <c r="R823" i="5"/>
  <c r="S823" i="5"/>
  <c r="T823" i="5"/>
  <c r="U823" i="5"/>
  <c r="V823" i="5"/>
  <c r="M824" i="5"/>
  <c r="Q824" i="5"/>
  <c r="R824" i="5"/>
  <c r="S824" i="5"/>
  <c r="T824" i="5"/>
  <c r="U824" i="5"/>
  <c r="V824" i="5"/>
  <c r="M825" i="5"/>
  <c r="Q825" i="5"/>
  <c r="R825" i="5"/>
  <c r="S825" i="5"/>
  <c r="T825" i="5"/>
  <c r="U825" i="5"/>
  <c r="V825" i="5"/>
  <c r="M826" i="5"/>
  <c r="Q826" i="5"/>
  <c r="R826" i="5"/>
  <c r="S826" i="5"/>
  <c r="T826" i="5"/>
  <c r="U826" i="5"/>
  <c r="V826" i="5"/>
  <c r="M827" i="5"/>
  <c r="Q827" i="5"/>
  <c r="R827" i="5"/>
  <c r="S827" i="5"/>
  <c r="T827" i="5"/>
  <c r="U827" i="5"/>
  <c r="V827" i="5"/>
  <c r="M828" i="5"/>
  <c r="Q828" i="5"/>
  <c r="R828" i="5"/>
  <c r="S828" i="5"/>
  <c r="T828" i="5"/>
  <c r="U828" i="5"/>
  <c r="V828" i="5"/>
  <c r="M829" i="5"/>
  <c r="Q829" i="5"/>
  <c r="R829" i="5"/>
  <c r="S829" i="5"/>
  <c r="T829" i="5"/>
  <c r="U829" i="5"/>
  <c r="V829" i="5"/>
  <c r="M830" i="5"/>
  <c r="Q830" i="5"/>
  <c r="R830" i="5"/>
  <c r="S830" i="5"/>
  <c r="T830" i="5"/>
  <c r="U830" i="5"/>
  <c r="V830" i="5"/>
  <c r="M831" i="5"/>
  <c r="Q831" i="5"/>
  <c r="R831" i="5"/>
  <c r="S831" i="5"/>
  <c r="T831" i="5"/>
  <c r="U831" i="5"/>
  <c r="V831" i="5"/>
  <c r="M832" i="5"/>
  <c r="Q832" i="5"/>
  <c r="R832" i="5"/>
  <c r="S832" i="5"/>
  <c r="T832" i="5"/>
  <c r="U832" i="5"/>
  <c r="V832" i="5"/>
  <c r="M833" i="5"/>
  <c r="Q833" i="5"/>
  <c r="R833" i="5"/>
  <c r="S833" i="5"/>
  <c r="T833" i="5"/>
  <c r="U833" i="5"/>
  <c r="V833" i="5"/>
  <c r="M834" i="5"/>
  <c r="Q834" i="5"/>
  <c r="R834" i="5"/>
  <c r="S834" i="5"/>
  <c r="T834" i="5"/>
  <c r="U834" i="5"/>
  <c r="V834" i="5"/>
  <c r="M835" i="5"/>
  <c r="Q835" i="5"/>
  <c r="R835" i="5"/>
  <c r="S835" i="5"/>
  <c r="T835" i="5"/>
  <c r="U835" i="5"/>
  <c r="V835" i="5"/>
  <c r="M836" i="5"/>
  <c r="Q836" i="5"/>
  <c r="R836" i="5"/>
  <c r="S836" i="5"/>
  <c r="T836" i="5"/>
  <c r="U836" i="5"/>
  <c r="V836" i="5"/>
  <c r="M837" i="5"/>
  <c r="Q837" i="5"/>
  <c r="R837" i="5"/>
  <c r="S837" i="5"/>
  <c r="T837" i="5"/>
  <c r="U837" i="5"/>
  <c r="V837" i="5"/>
  <c r="M838" i="5"/>
  <c r="Q838" i="5"/>
  <c r="R838" i="5"/>
  <c r="S838" i="5"/>
  <c r="T838" i="5"/>
  <c r="U838" i="5"/>
  <c r="V838" i="5"/>
  <c r="M839" i="5"/>
  <c r="Q839" i="5"/>
  <c r="R839" i="5"/>
  <c r="S839" i="5"/>
  <c r="T839" i="5"/>
  <c r="U839" i="5"/>
  <c r="V839" i="5"/>
  <c r="M840" i="5"/>
  <c r="Q840" i="5"/>
  <c r="R840" i="5"/>
  <c r="S840" i="5"/>
  <c r="T840" i="5"/>
  <c r="U840" i="5"/>
  <c r="V840" i="5"/>
  <c r="M841" i="5"/>
  <c r="Q841" i="5"/>
  <c r="R841" i="5"/>
  <c r="S841" i="5"/>
  <c r="T841" i="5"/>
  <c r="U841" i="5"/>
  <c r="V841" i="5"/>
  <c r="M842" i="5"/>
  <c r="Q842" i="5"/>
  <c r="R842" i="5"/>
  <c r="S842" i="5"/>
  <c r="T842" i="5"/>
  <c r="U842" i="5"/>
  <c r="V842" i="5"/>
  <c r="M843" i="5"/>
  <c r="Q843" i="5"/>
  <c r="R843" i="5"/>
  <c r="S843" i="5"/>
  <c r="T843" i="5"/>
  <c r="U843" i="5"/>
  <c r="V843" i="5"/>
  <c r="M844" i="5"/>
  <c r="Q844" i="5"/>
  <c r="R844" i="5"/>
  <c r="S844" i="5"/>
  <c r="T844" i="5"/>
  <c r="U844" i="5"/>
  <c r="V844" i="5"/>
  <c r="M845" i="5"/>
  <c r="Q845" i="5"/>
  <c r="R845" i="5"/>
  <c r="S845" i="5"/>
  <c r="T845" i="5"/>
  <c r="U845" i="5"/>
  <c r="V845" i="5"/>
  <c r="M846" i="5"/>
  <c r="Q846" i="5"/>
  <c r="R846" i="5"/>
  <c r="S846" i="5"/>
  <c r="T846" i="5"/>
  <c r="U846" i="5"/>
  <c r="V846" i="5"/>
  <c r="M847" i="5"/>
  <c r="Q847" i="5"/>
  <c r="R847" i="5"/>
  <c r="S847" i="5"/>
  <c r="T847" i="5"/>
  <c r="U847" i="5"/>
  <c r="V847" i="5"/>
  <c r="M848" i="5"/>
  <c r="Q848" i="5"/>
  <c r="R848" i="5"/>
  <c r="S848" i="5"/>
  <c r="T848" i="5"/>
  <c r="U848" i="5"/>
  <c r="V848" i="5"/>
  <c r="M849" i="5"/>
  <c r="Q849" i="5"/>
  <c r="R849" i="5"/>
  <c r="S849" i="5"/>
  <c r="T849" i="5"/>
  <c r="U849" i="5"/>
  <c r="V849" i="5"/>
  <c r="M850" i="5"/>
  <c r="Q850" i="5"/>
  <c r="R850" i="5"/>
  <c r="S850" i="5"/>
  <c r="T850" i="5"/>
  <c r="U850" i="5"/>
  <c r="V850" i="5"/>
  <c r="M851" i="5"/>
  <c r="Q851" i="5"/>
  <c r="R851" i="5"/>
  <c r="S851" i="5"/>
  <c r="T851" i="5"/>
  <c r="U851" i="5"/>
  <c r="V851" i="5"/>
  <c r="M852" i="5"/>
  <c r="Q852" i="5"/>
  <c r="R852" i="5"/>
  <c r="S852" i="5"/>
  <c r="T852" i="5"/>
  <c r="U852" i="5"/>
  <c r="V852" i="5"/>
  <c r="M853" i="5"/>
  <c r="Q853" i="5"/>
  <c r="R853" i="5"/>
  <c r="S853" i="5"/>
  <c r="T853" i="5"/>
  <c r="U853" i="5"/>
  <c r="V853" i="5"/>
  <c r="M854" i="5"/>
  <c r="Q854" i="5"/>
  <c r="R854" i="5"/>
  <c r="S854" i="5"/>
  <c r="T854" i="5"/>
  <c r="U854" i="5"/>
  <c r="V854" i="5"/>
  <c r="M855" i="5"/>
  <c r="Q855" i="5"/>
  <c r="R855" i="5"/>
  <c r="S855" i="5"/>
  <c r="T855" i="5"/>
  <c r="U855" i="5"/>
  <c r="V855" i="5"/>
  <c r="M856" i="5"/>
  <c r="Q856" i="5"/>
  <c r="R856" i="5"/>
  <c r="S856" i="5"/>
  <c r="T856" i="5"/>
  <c r="U856" i="5"/>
  <c r="V856" i="5"/>
  <c r="M857" i="5"/>
  <c r="Q857" i="5"/>
  <c r="R857" i="5"/>
  <c r="S857" i="5"/>
  <c r="T857" i="5"/>
  <c r="U857" i="5"/>
  <c r="V857" i="5"/>
  <c r="M858" i="5"/>
  <c r="Q858" i="5"/>
  <c r="R858" i="5"/>
  <c r="S858" i="5"/>
  <c r="T858" i="5"/>
  <c r="U858" i="5"/>
  <c r="V858" i="5"/>
  <c r="M859" i="5"/>
  <c r="Q859" i="5"/>
  <c r="R859" i="5"/>
  <c r="S859" i="5"/>
  <c r="T859" i="5"/>
  <c r="U859" i="5"/>
  <c r="V859" i="5"/>
  <c r="M860" i="5"/>
  <c r="Q860" i="5"/>
  <c r="R860" i="5"/>
  <c r="S860" i="5"/>
  <c r="T860" i="5"/>
  <c r="U860" i="5"/>
  <c r="V860" i="5"/>
  <c r="M861" i="5"/>
  <c r="Q861" i="5"/>
  <c r="R861" i="5"/>
  <c r="S861" i="5"/>
  <c r="T861" i="5"/>
  <c r="U861" i="5"/>
  <c r="V861" i="5"/>
  <c r="M862" i="5"/>
  <c r="Q862" i="5"/>
  <c r="R862" i="5"/>
  <c r="S862" i="5"/>
  <c r="T862" i="5"/>
  <c r="U862" i="5"/>
  <c r="V862" i="5"/>
  <c r="M863" i="5"/>
  <c r="Q863" i="5"/>
  <c r="R863" i="5"/>
  <c r="S863" i="5"/>
  <c r="T863" i="5"/>
  <c r="U863" i="5"/>
  <c r="V863" i="5"/>
  <c r="M864" i="5"/>
  <c r="Q864" i="5"/>
  <c r="R864" i="5"/>
  <c r="S864" i="5"/>
  <c r="T864" i="5"/>
  <c r="U864" i="5"/>
  <c r="V864" i="5"/>
  <c r="M865" i="5"/>
  <c r="Q865" i="5"/>
  <c r="R865" i="5"/>
  <c r="S865" i="5"/>
  <c r="T865" i="5"/>
  <c r="U865" i="5"/>
  <c r="V865" i="5"/>
  <c r="M866" i="5"/>
  <c r="Q866" i="5"/>
  <c r="R866" i="5"/>
  <c r="S866" i="5"/>
  <c r="T866" i="5"/>
  <c r="U866" i="5"/>
  <c r="V866" i="5"/>
  <c r="M867" i="5"/>
  <c r="Q867" i="5"/>
  <c r="R867" i="5"/>
  <c r="S867" i="5"/>
  <c r="T867" i="5"/>
  <c r="U867" i="5"/>
  <c r="V867" i="5"/>
  <c r="M868" i="5"/>
  <c r="Q868" i="5"/>
  <c r="R868" i="5"/>
  <c r="S868" i="5"/>
  <c r="T868" i="5"/>
  <c r="U868" i="5"/>
  <c r="V868" i="5"/>
  <c r="M869" i="5"/>
  <c r="Q869" i="5"/>
  <c r="R869" i="5"/>
  <c r="S869" i="5"/>
  <c r="T869" i="5"/>
  <c r="U869" i="5"/>
  <c r="V869" i="5"/>
  <c r="M870" i="5"/>
  <c r="Q870" i="5"/>
  <c r="R870" i="5"/>
  <c r="S870" i="5"/>
  <c r="T870" i="5"/>
  <c r="U870" i="5"/>
  <c r="V870" i="5"/>
  <c r="M871" i="5"/>
  <c r="Q871" i="5"/>
  <c r="R871" i="5"/>
  <c r="S871" i="5"/>
  <c r="T871" i="5"/>
  <c r="U871" i="5"/>
  <c r="V871" i="5"/>
  <c r="M872" i="5"/>
  <c r="Q872" i="5"/>
  <c r="R872" i="5"/>
  <c r="S872" i="5"/>
  <c r="T872" i="5"/>
  <c r="U872" i="5"/>
  <c r="V872" i="5"/>
  <c r="M873" i="5"/>
  <c r="Q873" i="5"/>
  <c r="R873" i="5"/>
  <c r="S873" i="5"/>
  <c r="T873" i="5"/>
  <c r="U873" i="5"/>
  <c r="V873" i="5"/>
  <c r="M874" i="5"/>
  <c r="Q874" i="5"/>
  <c r="R874" i="5"/>
  <c r="S874" i="5"/>
  <c r="T874" i="5"/>
  <c r="U874" i="5"/>
  <c r="V874" i="5"/>
  <c r="M875" i="5"/>
  <c r="Q875" i="5"/>
  <c r="R875" i="5"/>
  <c r="S875" i="5"/>
  <c r="T875" i="5"/>
  <c r="U875" i="5"/>
  <c r="V875" i="5"/>
  <c r="M876" i="5"/>
  <c r="Q876" i="5"/>
  <c r="R876" i="5"/>
  <c r="S876" i="5"/>
  <c r="T876" i="5"/>
  <c r="U876" i="5"/>
  <c r="V876" i="5"/>
  <c r="M877" i="5"/>
  <c r="Q877" i="5"/>
  <c r="R877" i="5"/>
  <c r="S877" i="5"/>
  <c r="T877" i="5"/>
  <c r="U877" i="5"/>
  <c r="V877" i="5"/>
  <c r="M878" i="5"/>
  <c r="Q878" i="5"/>
  <c r="R878" i="5"/>
  <c r="S878" i="5"/>
  <c r="T878" i="5"/>
  <c r="U878" i="5"/>
  <c r="V878" i="5"/>
  <c r="M879" i="5"/>
  <c r="Q879" i="5"/>
  <c r="R879" i="5"/>
  <c r="S879" i="5"/>
  <c r="T879" i="5"/>
  <c r="U879" i="5"/>
  <c r="V879" i="5"/>
  <c r="M880" i="5"/>
  <c r="Q880" i="5"/>
  <c r="R880" i="5"/>
  <c r="S880" i="5"/>
  <c r="T880" i="5"/>
  <c r="U880" i="5"/>
  <c r="V880" i="5"/>
  <c r="M881" i="5"/>
  <c r="Q881" i="5"/>
  <c r="R881" i="5"/>
  <c r="S881" i="5"/>
  <c r="T881" i="5"/>
  <c r="U881" i="5"/>
  <c r="V881" i="5"/>
  <c r="M882" i="5"/>
  <c r="Q882" i="5"/>
  <c r="R882" i="5"/>
  <c r="S882" i="5"/>
  <c r="T882" i="5"/>
  <c r="U882" i="5"/>
  <c r="V882" i="5"/>
  <c r="M883" i="5"/>
  <c r="Q883" i="5"/>
  <c r="R883" i="5"/>
  <c r="S883" i="5"/>
  <c r="T883" i="5"/>
  <c r="U883" i="5"/>
  <c r="V883" i="5"/>
  <c r="M884" i="5"/>
  <c r="Q884" i="5"/>
  <c r="R884" i="5"/>
  <c r="S884" i="5"/>
  <c r="T884" i="5"/>
  <c r="U884" i="5"/>
  <c r="V884" i="5"/>
  <c r="M885" i="5"/>
  <c r="Q885" i="5"/>
  <c r="R885" i="5"/>
  <c r="S885" i="5"/>
  <c r="T885" i="5"/>
  <c r="U885" i="5"/>
  <c r="V885" i="5"/>
  <c r="M886" i="5"/>
  <c r="Q886" i="5"/>
  <c r="R886" i="5"/>
  <c r="S886" i="5"/>
  <c r="T886" i="5"/>
  <c r="U886" i="5"/>
  <c r="V886" i="5"/>
  <c r="M887" i="5"/>
  <c r="Q887" i="5"/>
  <c r="R887" i="5"/>
  <c r="S887" i="5"/>
  <c r="T887" i="5"/>
  <c r="U887" i="5"/>
  <c r="V887" i="5"/>
  <c r="M888" i="5"/>
  <c r="Q888" i="5"/>
  <c r="R888" i="5"/>
  <c r="S888" i="5"/>
  <c r="T888" i="5"/>
  <c r="U888" i="5"/>
  <c r="V888" i="5"/>
  <c r="M889" i="5"/>
  <c r="Q889" i="5"/>
  <c r="R889" i="5"/>
  <c r="S889" i="5"/>
  <c r="T889" i="5"/>
  <c r="U889" i="5"/>
  <c r="V889" i="5"/>
  <c r="M890" i="5"/>
  <c r="Q890" i="5"/>
  <c r="R890" i="5"/>
  <c r="S890" i="5"/>
  <c r="T890" i="5"/>
  <c r="U890" i="5"/>
  <c r="V890" i="5"/>
  <c r="M891" i="5"/>
  <c r="Q891" i="5"/>
  <c r="R891" i="5"/>
  <c r="S891" i="5"/>
  <c r="T891" i="5"/>
  <c r="U891" i="5"/>
  <c r="V891" i="5"/>
  <c r="M892" i="5"/>
  <c r="Q892" i="5"/>
  <c r="R892" i="5"/>
  <c r="S892" i="5"/>
  <c r="T892" i="5"/>
  <c r="U892" i="5"/>
  <c r="V892" i="5"/>
  <c r="M893" i="5"/>
  <c r="Q893" i="5"/>
  <c r="R893" i="5"/>
  <c r="S893" i="5"/>
  <c r="T893" i="5"/>
  <c r="U893" i="5"/>
  <c r="V893" i="5"/>
  <c r="M894" i="5"/>
  <c r="Q894" i="5"/>
  <c r="R894" i="5"/>
  <c r="S894" i="5"/>
  <c r="T894" i="5"/>
  <c r="U894" i="5"/>
  <c r="V894" i="5"/>
  <c r="M895" i="5"/>
  <c r="Q895" i="5"/>
  <c r="R895" i="5"/>
  <c r="S895" i="5"/>
  <c r="T895" i="5"/>
  <c r="U895" i="5"/>
  <c r="V895" i="5"/>
  <c r="M896" i="5"/>
  <c r="Q896" i="5"/>
  <c r="R896" i="5"/>
  <c r="S896" i="5"/>
  <c r="T896" i="5"/>
  <c r="U896" i="5"/>
  <c r="V896" i="5"/>
  <c r="M897" i="5"/>
  <c r="Q897" i="5"/>
  <c r="R897" i="5"/>
  <c r="S897" i="5"/>
  <c r="T897" i="5"/>
  <c r="U897" i="5"/>
  <c r="V897" i="5"/>
  <c r="M898" i="5"/>
  <c r="Q898" i="5"/>
  <c r="R898" i="5"/>
  <c r="S898" i="5"/>
  <c r="T898" i="5"/>
  <c r="U898" i="5"/>
  <c r="V898" i="5"/>
  <c r="M899" i="5"/>
  <c r="Q899" i="5"/>
  <c r="R899" i="5"/>
  <c r="S899" i="5"/>
  <c r="T899" i="5"/>
  <c r="U899" i="5"/>
  <c r="V899" i="5"/>
  <c r="M900" i="5"/>
  <c r="Q900" i="5"/>
  <c r="R900" i="5"/>
  <c r="S900" i="5"/>
  <c r="T900" i="5"/>
  <c r="U900" i="5"/>
  <c r="V900" i="5"/>
  <c r="M901" i="5"/>
  <c r="Q901" i="5"/>
  <c r="R901" i="5"/>
  <c r="S901" i="5"/>
  <c r="T901" i="5"/>
  <c r="U901" i="5"/>
  <c r="V901" i="5"/>
  <c r="M902" i="5"/>
  <c r="Q902" i="5"/>
  <c r="R902" i="5"/>
  <c r="S902" i="5"/>
  <c r="T902" i="5"/>
  <c r="U902" i="5"/>
  <c r="V902" i="5"/>
  <c r="M903" i="5"/>
  <c r="Q903" i="5"/>
  <c r="R903" i="5"/>
  <c r="S903" i="5"/>
  <c r="T903" i="5"/>
  <c r="U903" i="5"/>
  <c r="V903" i="5"/>
  <c r="M904" i="5"/>
  <c r="Q904" i="5"/>
  <c r="R904" i="5"/>
  <c r="S904" i="5"/>
  <c r="T904" i="5"/>
  <c r="U904" i="5"/>
  <c r="V904" i="5"/>
  <c r="M905" i="5"/>
  <c r="Q905" i="5"/>
  <c r="R905" i="5"/>
  <c r="S905" i="5"/>
  <c r="T905" i="5"/>
  <c r="U905" i="5"/>
  <c r="V905" i="5"/>
  <c r="M906" i="5"/>
  <c r="Q906" i="5"/>
  <c r="R906" i="5"/>
  <c r="S906" i="5"/>
  <c r="T906" i="5"/>
  <c r="U906" i="5"/>
  <c r="V906" i="5"/>
  <c r="M907" i="5"/>
  <c r="Q907" i="5"/>
  <c r="R907" i="5"/>
  <c r="S907" i="5"/>
  <c r="T907" i="5"/>
  <c r="U907" i="5"/>
  <c r="V907" i="5"/>
  <c r="M908" i="5"/>
  <c r="Q908" i="5"/>
  <c r="R908" i="5"/>
  <c r="S908" i="5"/>
  <c r="T908" i="5"/>
  <c r="U908" i="5"/>
  <c r="V908" i="5"/>
  <c r="M909" i="5"/>
  <c r="Q909" i="5"/>
  <c r="R909" i="5"/>
  <c r="S909" i="5"/>
  <c r="T909" i="5"/>
  <c r="U909" i="5"/>
  <c r="V909" i="5"/>
  <c r="M910" i="5"/>
  <c r="Q910" i="5"/>
  <c r="R910" i="5"/>
  <c r="S910" i="5"/>
  <c r="T910" i="5"/>
  <c r="U910" i="5"/>
  <c r="V910" i="5"/>
  <c r="M911" i="5"/>
  <c r="Q911" i="5"/>
  <c r="R911" i="5"/>
  <c r="S911" i="5"/>
  <c r="T911" i="5"/>
  <c r="U911" i="5"/>
  <c r="V911" i="5"/>
  <c r="M912" i="5"/>
  <c r="Q912" i="5"/>
  <c r="R912" i="5"/>
  <c r="S912" i="5"/>
  <c r="T912" i="5"/>
  <c r="U912" i="5"/>
  <c r="V912" i="5"/>
  <c r="M913" i="5"/>
  <c r="Q913" i="5"/>
  <c r="R913" i="5"/>
  <c r="S913" i="5"/>
  <c r="T913" i="5"/>
  <c r="U913" i="5"/>
  <c r="V913" i="5"/>
  <c r="M914" i="5"/>
  <c r="Q914" i="5"/>
  <c r="R914" i="5"/>
  <c r="S914" i="5"/>
  <c r="T914" i="5"/>
  <c r="U914" i="5"/>
  <c r="V914" i="5"/>
  <c r="M915" i="5"/>
  <c r="Q915" i="5"/>
  <c r="R915" i="5"/>
  <c r="S915" i="5"/>
  <c r="T915" i="5"/>
  <c r="U915" i="5"/>
  <c r="V915" i="5"/>
  <c r="M916" i="5"/>
  <c r="Q916" i="5"/>
  <c r="R916" i="5"/>
  <c r="S916" i="5"/>
  <c r="T916" i="5"/>
  <c r="U916" i="5"/>
  <c r="V916" i="5"/>
  <c r="M917" i="5"/>
  <c r="Q917" i="5"/>
  <c r="R917" i="5"/>
  <c r="S917" i="5"/>
  <c r="T917" i="5"/>
  <c r="U917" i="5"/>
  <c r="V917" i="5"/>
  <c r="M918" i="5"/>
  <c r="Q918" i="5"/>
  <c r="R918" i="5"/>
  <c r="S918" i="5"/>
  <c r="T918" i="5"/>
  <c r="U918" i="5"/>
  <c r="V918" i="5"/>
  <c r="M919" i="5"/>
  <c r="Q919" i="5"/>
  <c r="R919" i="5"/>
  <c r="S919" i="5"/>
  <c r="T919" i="5"/>
  <c r="U919" i="5"/>
  <c r="V919" i="5"/>
  <c r="M920" i="5"/>
  <c r="Q920" i="5"/>
  <c r="R920" i="5"/>
  <c r="S920" i="5"/>
  <c r="T920" i="5"/>
  <c r="U920" i="5"/>
  <c r="V920" i="5"/>
  <c r="M921" i="5"/>
  <c r="Q921" i="5"/>
  <c r="R921" i="5"/>
  <c r="S921" i="5"/>
  <c r="T921" i="5"/>
  <c r="U921" i="5"/>
  <c r="V921" i="5"/>
  <c r="M922" i="5"/>
  <c r="Q922" i="5"/>
  <c r="R922" i="5"/>
  <c r="S922" i="5"/>
  <c r="T922" i="5"/>
  <c r="U922" i="5"/>
  <c r="V922" i="5"/>
  <c r="M923" i="5"/>
  <c r="Q923" i="5"/>
  <c r="R923" i="5"/>
  <c r="S923" i="5"/>
  <c r="T923" i="5"/>
  <c r="U923" i="5"/>
  <c r="V923" i="5"/>
  <c r="M924" i="5"/>
  <c r="Q924" i="5"/>
  <c r="R924" i="5"/>
  <c r="S924" i="5"/>
  <c r="T924" i="5"/>
  <c r="U924" i="5"/>
  <c r="V924" i="5"/>
  <c r="M925" i="5"/>
  <c r="Q925" i="5"/>
  <c r="R925" i="5"/>
  <c r="S925" i="5"/>
  <c r="T925" i="5"/>
  <c r="U925" i="5"/>
  <c r="V925" i="5"/>
  <c r="M926" i="5"/>
  <c r="Q926" i="5"/>
  <c r="R926" i="5"/>
  <c r="S926" i="5"/>
  <c r="T926" i="5"/>
  <c r="U926" i="5"/>
  <c r="V926" i="5"/>
  <c r="M927" i="5"/>
  <c r="Q927" i="5"/>
  <c r="R927" i="5"/>
  <c r="S927" i="5"/>
  <c r="T927" i="5"/>
  <c r="U927" i="5"/>
  <c r="V927" i="5"/>
  <c r="M928" i="5"/>
  <c r="Q928" i="5"/>
  <c r="R928" i="5"/>
  <c r="S928" i="5"/>
  <c r="T928" i="5"/>
  <c r="U928" i="5"/>
  <c r="V928" i="5"/>
  <c r="M929" i="5"/>
  <c r="Q929" i="5"/>
  <c r="R929" i="5"/>
  <c r="S929" i="5"/>
  <c r="T929" i="5"/>
  <c r="U929" i="5"/>
  <c r="V929" i="5"/>
  <c r="M930" i="5"/>
  <c r="Q930" i="5"/>
  <c r="R930" i="5"/>
  <c r="S930" i="5"/>
  <c r="T930" i="5"/>
  <c r="U930" i="5"/>
  <c r="V930" i="5"/>
  <c r="M931" i="5"/>
  <c r="Q931" i="5"/>
  <c r="R931" i="5"/>
  <c r="S931" i="5"/>
  <c r="T931" i="5"/>
  <c r="U931" i="5"/>
  <c r="V931" i="5"/>
  <c r="M932" i="5"/>
  <c r="Q932" i="5"/>
  <c r="R932" i="5"/>
  <c r="S932" i="5"/>
  <c r="T932" i="5"/>
  <c r="U932" i="5"/>
  <c r="V932" i="5"/>
  <c r="M933" i="5"/>
  <c r="Q933" i="5"/>
  <c r="R933" i="5"/>
  <c r="S933" i="5"/>
  <c r="T933" i="5"/>
  <c r="U933" i="5"/>
  <c r="V933" i="5"/>
  <c r="M934" i="5"/>
  <c r="Q934" i="5"/>
  <c r="R934" i="5"/>
  <c r="S934" i="5"/>
  <c r="T934" i="5"/>
  <c r="U934" i="5"/>
  <c r="V934" i="5"/>
  <c r="M935" i="5"/>
  <c r="Q935" i="5"/>
  <c r="R935" i="5"/>
  <c r="S935" i="5"/>
  <c r="T935" i="5"/>
  <c r="U935" i="5"/>
  <c r="V935" i="5"/>
  <c r="M936" i="5"/>
  <c r="Q936" i="5"/>
  <c r="R936" i="5"/>
  <c r="S936" i="5"/>
  <c r="T936" i="5"/>
  <c r="U936" i="5"/>
  <c r="V936" i="5"/>
  <c r="M937" i="5"/>
  <c r="Q937" i="5"/>
  <c r="R937" i="5"/>
  <c r="S937" i="5"/>
  <c r="T937" i="5"/>
  <c r="U937" i="5"/>
  <c r="V937" i="5"/>
  <c r="M938" i="5"/>
  <c r="Q938" i="5"/>
  <c r="R938" i="5"/>
  <c r="S938" i="5"/>
  <c r="T938" i="5"/>
  <c r="U938" i="5"/>
  <c r="V938" i="5"/>
  <c r="M939" i="5"/>
  <c r="Q939" i="5"/>
  <c r="R939" i="5"/>
  <c r="S939" i="5"/>
  <c r="T939" i="5"/>
  <c r="U939" i="5"/>
  <c r="V939" i="5"/>
  <c r="M940" i="5"/>
  <c r="Q940" i="5"/>
  <c r="R940" i="5"/>
  <c r="S940" i="5"/>
  <c r="T940" i="5"/>
  <c r="U940" i="5"/>
  <c r="V940" i="5"/>
  <c r="M941" i="5"/>
  <c r="Q941" i="5"/>
  <c r="R941" i="5"/>
  <c r="S941" i="5"/>
  <c r="T941" i="5"/>
  <c r="U941" i="5"/>
  <c r="V941" i="5"/>
  <c r="M942" i="5"/>
  <c r="Q942" i="5"/>
  <c r="R942" i="5"/>
  <c r="S942" i="5"/>
  <c r="T942" i="5"/>
  <c r="U942" i="5"/>
  <c r="V942" i="5"/>
  <c r="M943" i="5"/>
  <c r="Q943" i="5"/>
  <c r="R943" i="5"/>
  <c r="S943" i="5"/>
  <c r="T943" i="5"/>
  <c r="U943" i="5"/>
  <c r="V943" i="5"/>
  <c r="M944" i="5"/>
  <c r="Q944" i="5"/>
  <c r="R944" i="5"/>
  <c r="S944" i="5"/>
  <c r="T944" i="5"/>
  <c r="U944" i="5"/>
  <c r="V944" i="5"/>
  <c r="M945" i="5"/>
  <c r="Q945" i="5"/>
  <c r="R945" i="5"/>
  <c r="S945" i="5"/>
  <c r="T945" i="5"/>
  <c r="U945" i="5"/>
  <c r="V945" i="5"/>
  <c r="M946" i="5"/>
  <c r="Q946" i="5"/>
  <c r="R946" i="5"/>
  <c r="S946" i="5"/>
  <c r="T946" i="5"/>
  <c r="U946" i="5"/>
  <c r="V946" i="5"/>
  <c r="M947" i="5"/>
  <c r="Q947" i="5"/>
  <c r="R947" i="5"/>
  <c r="S947" i="5"/>
  <c r="T947" i="5"/>
  <c r="U947" i="5"/>
  <c r="V947" i="5"/>
  <c r="M948" i="5"/>
  <c r="Q948" i="5"/>
  <c r="R948" i="5"/>
  <c r="S948" i="5"/>
  <c r="T948" i="5"/>
  <c r="U948" i="5"/>
  <c r="V948" i="5"/>
  <c r="M949" i="5"/>
  <c r="Q949" i="5"/>
  <c r="R949" i="5"/>
  <c r="S949" i="5"/>
  <c r="T949" i="5"/>
  <c r="U949" i="5"/>
  <c r="V949" i="5"/>
  <c r="M950" i="5"/>
  <c r="Q950" i="5"/>
  <c r="R950" i="5"/>
  <c r="S950" i="5"/>
  <c r="T950" i="5"/>
  <c r="U950" i="5"/>
  <c r="V950" i="5"/>
  <c r="M951" i="5"/>
  <c r="Q951" i="5"/>
  <c r="R951" i="5"/>
  <c r="S951" i="5"/>
  <c r="T951" i="5"/>
  <c r="U951" i="5"/>
  <c r="V951" i="5"/>
  <c r="M952" i="5"/>
  <c r="Q952" i="5"/>
  <c r="R952" i="5"/>
  <c r="S952" i="5"/>
  <c r="T952" i="5"/>
  <c r="U952" i="5"/>
  <c r="V952" i="5"/>
  <c r="M953" i="5"/>
  <c r="Q953" i="5"/>
  <c r="R953" i="5"/>
  <c r="S953" i="5"/>
  <c r="T953" i="5"/>
  <c r="U953" i="5"/>
  <c r="V953" i="5"/>
  <c r="M954" i="5"/>
  <c r="Q954" i="5"/>
  <c r="R954" i="5"/>
  <c r="S954" i="5"/>
  <c r="T954" i="5"/>
  <c r="U954" i="5"/>
  <c r="V954" i="5"/>
  <c r="M955" i="5"/>
  <c r="Q955" i="5"/>
  <c r="R955" i="5"/>
  <c r="S955" i="5"/>
  <c r="T955" i="5"/>
  <c r="U955" i="5"/>
  <c r="V955" i="5"/>
  <c r="M956" i="5"/>
  <c r="Q956" i="5"/>
  <c r="R956" i="5"/>
  <c r="S956" i="5"/>
  <c r="T956" i="5"/>
  <c r="U956" i="5"/>
  <c r="V956" i="5"/>
  <c r="M957" i="5"/>
  <c r="Q957" i="5"/>
  <c r="R957" i="5"/>
  <c r="S957" i="5"/>
  <c r="T957" i="5"/>
  <c r="U957" i="5"/>
  <c r="V957" i="5"/>
  <c r="M958" i="5"/>
  <c r="Q958" i="5"/>
  <c r="R958" i="5"/>
  <c r="S958" i="5"/>
  <c r="T958" i="5"/>
  <c r="U958" i="5"/>
  <c r="V958" i="5"/>
  <c r="M959" i="5"/>
  <c r="Q959" i="5"/>
  <c r="R959" i="5"/>
  <c r="S959" i="5"/>
  <c r="T959" i="5"/>
  <c r="U959" i="5"/>
  <c r="V959" i="5"/>
  <c r="M960" i="5"/>
  <c r="Q960" i="5"/>
  <c r="R960" i="5"/>
  <c r="S960" i="5"/>
  <c r="T960" i="5"/>
  <c r="U960" i="5"/>
  <c r="V960" i="5"/>
  <c r="M961" i="5"/>
  <c r="Q961" i="5"/>
  <c r="R961" i="5"/>
  <c r="S961" i="5"/>
  <c r="T961" i="5"/>
  <c r="U961" i="5"/>
  <c r="V961" i="5"/>
  <c r="M962" i="5"/>
  <c r="Q962" i="5"/>
  <c r="R962" i="5"/>
  <c r="S962" i="5"/>
  <c r="T962" i="5"/>
  <c r="U962" i="5"/>
  <c r="V962" i="5"/>
  <c r="M963" i="5"/>
  <c r="Q963" i="5"/>
  <c r="R963" i="5"/>
  <c r="S963" i="5"/>
  <c r="T963" i="5"/>
  <c r="U963" i="5"/>
  <c r="V963" i="5"/>
  <c r="M964" i="5"/>
  <c r="Q964" i="5"/>
  <c r="R964" i="5"/>
  <c r="S964" i="5"/>
  <c r="T964" i="5"/>
  <c r="U964" i="5"/>
  <c r="V964" i="5"/>
  <c r="M965" i="5"/>
  <c r="Q965" i="5"/>
  <c r="R965" i="5"/>
  <c r="S965" i="5"/>
  <c r="T965" i="5"/>
  <c r="U965" i="5"/>
  <c r="V965" i="5"/>
  <c r="M966" i="5"/>
  <c r="Q966" i="5"/>
  <c r="R966" i="5"/>
  <c r="S966" i="5"/>
  <c r="T966" i="5"/>
  <c r="U966" i="5"/>
  <c r="V966" i="5"/>
  <c r="M967" i="5"/>
  <c r="Q967" i="5"/>
  <c r="R967" i="5"/>
  <c r="S967" i="5"/>
  <c r="T967" i="5"/>
  <c r="U967" i="5"/>
  <c r="V967" i="5"/>
  <c r="M968" i="5"/>
  <c r="Q968" i="5"/>
  <c r="R968" i="5"/>
  <c r="S968" i="5"/>
  <c r="T968" i="5"/>
  <c r="U968" i="5"/>
  <c r="V968" i="5"/>
  <c r="M969" i="5"/>
  <c r="Q969" i="5"/>
  <c r="R969" i="5"/>
  <c r="S969" i="5"/>
  <c r="T969" i="5"/>
  <c r="U969" i="5"/>
  <c r="V969" i="5"/>
  <c r="M970" i="5"/>
  <c r="Q970" i="5"/>
  <c r="R970" i="5"/>
  <c r="S970" i="5"/>
  <c r="T970" i="5"/>
  <c r="U970" i="5"/>
  <c r="V970" i="5"/>
  <c r="M971" i="5"/>
  <c r="Q971" i="5"/>
  <c r="R971" i="5"/>
  <c r="S971" i="5"/>
  <c r="T971" i="5"/>
  <c r="U971" i="5"/>
  <c r="V971" i="5"/>
  <c r="M972" i="5"/>
  <c r="Q972" i="5"/>
  <c r="R972" i="5"/>
  <c r="S972" i="5"/>
  <c r="T972" i="5"/>
  <c r="U972" i="5"/>
  <c r="V972" i="5"/>
  <c r="M973" i="5"/>
  <c r="Q973" i="5"/>
  <c r="R973" i="5"/>
  <c r="S973" i="5"/>
  <c r="T973" i="5"/>
  <c r="U973" i="5"/>
  <c r="V973" i="5"/>
  <c r="M974" i="5"/>
  <c r="Q974" i="5"/>
  <c r="R974" i="5"/>
  <c r="S974" i="5"/>
  <c r="T974" i="5"/>
  <c r="U974" i="5"/>
  <c r="V974" i="5"/>
  <c r="M975" i="5"/>
  <c r="Q975" i="5"/>
  <c r="R975" i="5"/>
  <c r="S975" i="5"/>
  <c r="T975" i="5"/>
  <c r="U975" i="5"/>
  <c r="V975" i="5"/>
  <c r="M976" i="5"/>
  <c r="Q976" i="5"/>
  <c r="R976" i="5"/>
  <c r="S976" i="5"/>
  <c r="T976" i="5"/>
  <c r="U976" i="5"/>
  <c r="V976" i="5"/>
  <c r="M977" i="5"/>
  <c r="Q977" i="5"/>
  <c r="R977" i="5"/>
  <c r="S977" i="5"/>
  <c r="T977" i="5"/>
  <c r="U977" i="5"/>
  <c r="V977" i="5"/>
  <c r="M978" i="5"/>
  <c r="Q978" i="5"/>
  <c r="R978" i="5"/>
  <c r="S978" i="5"/>
  <c r="T978" i="5"/>
  <c r="U978" i="5"/>
  <c r="V978" i="5"/>
  <c r="M979" i="5"/>
  <c r="Q979" i="5"/>
  <c r="R979" i="5"/>
  <c r="S979" i="5"/>
  <c r="T979" i="5"/>
  <c r="U979" i="5"/>
  <c r="V979" i="5"/>
  <c r="M980" i="5"/>
  <c r="Q980" i="5"/>
  <c r="R980" i="5"/>
  <c r="S980" i="5"/>
  <c r="T980" i="5"/>
  <c r="U980" i="5"/>
  <c r="V980" i="5"/>
  <c r="M981" i="5"/>
  <c r="Q981" i="5"/>
  <c r="R981" i="5"/>
  <c r="S981" i="5"/>
  <c r="T981" i="5"/>
  <c r="U981" i="5"/>
  <c r="V981" i="5"/>
  <c r="M982" i="5"/>
  <c r="Q982" i="5"/>
  <c r="R982" i="5"/>
  <c r="S982" i="5"/>
  <c r="T982" i="5"/>
  <c r="U982" i="5"/>
  <c r="V982" i="5"/>
  <c r="M983" i="5"/>
  <c r="Q983" i="5"/>
  <c r="R983" i="5"/>
  <c r="S983" i="5"/>
  <c r="T983" i="5"/>
  <c r="U983" i="5"/>
  <c r="V983" i="5"/>
  <c r="M984" i="5"/>
  <c r="Q984" i="5"/>
  <c r="R984" i="5"/>
  <c r="S984" i="5"/>
  <c r="T984" i="5"/>
  <c r="U984" i="5"/>
  <c r="V984" i="5"/>
  <c r="M985" i="5"/>
  <c r="Q985" i="5"/>
  <c r="R985" i="5"/>
  <c r="S985" i="5"/>
  <c r="T985" i="5"/>
  <c r="U985" i="5"/>
  <c r="V985" i="5"/>
  <c r="M986" i="5"/>
  <c r="Q986" i="5"/>
  <c r="R986" i="5"/>
  <c r="S986" i="5"/>
  <c r="T986" i="5"/>
  <c r="U986" i="5"/>
  <c r="V986" i="5"/>
  <c r="M987" i="5"/>
  <c r="Q987" i="5"/>
  <c r="R987" i="5"/>
  <c r="S987" i="5"/>
  <c r="T987" i="5"/>
  <c r="U987" i="5"/>
  <c r="V987" i="5"/>
  <c r="M988" i="5"/>
  <c r="Q988" i="5"/>
  <c r="R988" i="5"/>
  <c r="S988" i="5"/>
  <c r="T988" i="5"/>
  <c r="U988" i="5"/>
  <c r="V988" i="5"/>
  <c r="M989" i="5"/>
  <c r="Q989" i="5"/>
  <c r="R989" i="5"/>
  <c r="S989" i="5"/>
  <c r="T989" i="5"/>
  <c r="U989" i="5"/>
  <c r="V989" i="5"/>
  <c r="M990" i="5"/>
  <c r="Q990" i="5"/>
  <c r="R990" i="5"/>
  <c r="S990" i="5"/>
  <c r="T990" i="5"/>
  <c r="U990" i="5"/>
  <c r="V990" i="5"/>
  <c r="M991" i="5"/>
  <c r="Q991" i="5"/>
  <c r="R991" i="5"/>
  <c r="S991" i="5"/>
  <c r="T991" i="5"/>
  <c r="U991" i="5"/>
  <c r="V991" i="5"/>
  <c r="M992" i="5"/>
  <c r="Q992" i="5"/>
  <c r="R992" i="5"/>
  <c r="S992" i="5"/>
  <c r="T992" i="5"/>
  <c r="U992" i="5"/>
  <c r="V992" i="5"/>
  <c r="M993" i="5"/>
  <c r="Q993" i="5"/>
  <c r="R993" i="5"/>
  <c r="S993" i="5"/>
  <c r="T993" i="5"/>
  <c r="U993" i="5"/>
  <c r="V993" i="5"/>
  <c r="M994" i="5"/>
  <c r="Q994" i="5"/>
  <c r="R994" i="5"/>
  <c r="S994" i="5"/>
  <c r="T994" i="5"/>
  <c r="U994" i="5"/>
  <c r="V994" i="5"/>
  <c r="M995" i="5"/>
  <c r="Q995" i="5"/>
  <c r="R995" i="5"/>
  <c r="S995" i="5"/>
  <c r="T995" i="5"/>
  <c r="U995" i="5"/>
  <c r="V995" i="5"/>
  <c r="M996" i="5"/>
  <c r="Q996" i="5"/>
  <c r="R996" i="5"/>
  <c r="S996" i="5"/>
  <c r="T996" i="5"/>
  <c r="U996" i="5"/>
  <c r="V996" i="5"/>
  <c r="M997" i="5"/>
  <c r="Q997" i="5"/>
  <c r="R997" i="5"/>
  <c r="S997" i="5"/>
  <c r="T997" i="5"/>
  <c r="U997" i="5"/>
  <c r="V997" i="5"/>
  <c r="M998" i="5"/>
  <c r="Q998" i="5"/>
  <c r="R998" i="5"/>
  <c r="S998" i="5"/>
  <c r="T998" i="5"/>
  <c r="U998" i="5"/>
  <c r="V998" i="5"/>
  <c r="M999" i="5"/>
  <c r="Q999" i="5"/>
  <c r="R999" i="5"/>
  <c r="S999" i="5"/>
  <c r="T999" i="5"/>
  <c r="U999" i="5"/>
  <c r="V999" i="5"/>
  <c r="M1000" i="5"/>
  <c r="Q1000" i="5"/>
  <c r="R1000" i="5"/>
  <c r="S1000" i="5"/>
  <c r="T1000" i="5"/>
  <c r="U1000" i="5"/>
  <c r="V1000" i="5"/>
  <c r="M1001" i="5"/>
  <c r="Q1001" i="5"/>
  <c r="R1001" i="5"/>
  <c r="S1001" i="5"/>
  <c r="T1001" i="5"/>
  <c r="U1001" i="5"/>
  <c r="V1001" i="5"/>
  <c r="M1002" i="5"/>
  <c r="Q1002" i="5"/>
  <c r="R1002" i="5"/>
  <c r="S1002" i="5"/>
  <c r="T1002" i="5"/>
  <c r="U1002" i="5"/>
  <c r="V1002" i="5"/>
  <c r="M1003" i="5"/>
  <c r="Q1003" i="5"/>
  <c r="R1003" i="5"/>
  <c r="S1003" i="5"/>
  <c r="T1003" i="5"/>
  <c r="U1003" i="5"/>
  <c r="V1003" i="5"/>
  <c r="M1004" i="5"/>
  <c r="Q1004" i="5"/>
  <c r="R1004" i="5"/>
  <c r="S1004" i="5"/>
  <c r="T1004" i="5"/>
  <c r="U1004" i="5"/>
  <c r="V1004" i="5"/>
  <c r="M1005" i="5"/>
  <c r="Q1005" i="5"/>
  <c r="R1005" i="5"/>
  <c r="S1005" i="5"/>
  <c r="T1005" i="5"/>
  <c r="U1005" i="5"/>
  <c r="V1005" i="5"/>
  <c r="M1006" i="5"/>
  <c r="Q1006" i="5"/>
  <c r="R1006" i="5"/>
  <c r="S1006" i="5"/>
  <c r="T1006" i="5"/>
  <c r="U1006" i="5"/>
  <c r="V1006" i="5"/>
  <c r="M1007" i="5"/>
  <c r="Q1007" i="5"/>
  <c r="R1007" i="5"/>
  <c r="S1007" i="5"/>
  <c r="T1007" i="5"/>
  <c r="U1007" i="5"/>
  <c r="V1007" i="5"/>
  <c r="M1008" i="5"/>
  <c r="Q1008" i="5"/>
  <c r="R1008" i="5"/>
  <c r="S1008" i="5"/>
  <c r="T1008" i="5"/>
  <c r="U1008" i="5"/>
  <c r="V1008" i="5"/>
  <c r="M1009" i="5"/>
  <c r="Q1009" i="5"/>
  <c r="R1009" i="5"/>
  <c r="S1009" i="5"/>
  <c r="T1009" i="5"/>
  <c r="U1009" i="5"/>
  <c r="V1009" i="5"/>
  <c r="M1010" i="5"/>
  <c r="Q1010" i="5"/>
  <c r="R1010" i="5"/>
  <c r="S1010" i="5"/>
  <c r="T1010" i="5"/>
  <c r="U1010" i="5"/>
  <c r="V1010" i="5"/>
  <c r="M1011" i="5"/>
  <c r="Q1011" i="5"/>
  <c r="R1011" i="5"/>
  <c r="S1011" i="5"/>
  <c r="T1011" i="5"/>
  <c r="U1011" i="5"/>
  <c r="V1011" i="5"/>
  <c r="M1012" i="5"/>
  <c r="Q1012" i="5"/>
  <c r="R1012" i="5"/>
  <c r="S1012" i="5"/>
  <c r="T1012" i="5"/>
  <c r="U1012" i="5"/>
  <c r="V1012" i="5"/>
  <c r="M1013" i="5"/>
  <c r="Q1013" i="5"/>
  <c r="R1013" i="5"/>
  <c r="S1013" i="5"/>
  <c r="T1013" i="5"/>
  <c r="U1013" i="5"/>
  <c r="V1013" i="5"/>
  <c r="M1014" i="5"/>
  <c r="Q1014" i="5"/>
  <c r="R1014" i="5"/>
  <c r="S1014" i="5"/>
  <c r="T1014" i="5"/>
  <c r="U1014" i="5"/>
  <c r="V1014" i="5"/>
  <c r="M1015" i="5"/>
  <c r="Q1015" i="5"/>
  <c r="R1015" i="5"/>
  <c r="S1015" i="5"/>
  <c r="T1015" i="5"/>
  <c r="U1015" i="5"/>
  <c r="V1015" i="5"/>
  <c r="M1016" i="5"/>
  <c r="Q1016" i="5"/>
  <c r="R1016" i="5"/>
  <c r="S1016" i="5"/>
  <c r="T1016" i="5"/>
  <c r="U1016" i="5"/>
  <c r="V1016" i="5"/>
  <c r="M1017" i="5"/>
  <c r="Q1017" i="5"/>
  <c r="R1017" i="5"/>
  <c r="S1017" i="5"/>
  <c r="T1017" i="5"/>
  <c r="U1017" i="5"/>
  <c r="V1017" i="5"/>
  <c r="M1018" i="5"/>
  <c r="Q1018" i="5"/>
  <c r="R1018" i="5"/>
  <c r="S1018" i="5"/>
  <c r="T1018" i="5"/>
  <c r="U1018" i="5"/>
  <c r="V1018" i="5"/>
  <c r="M1019" i="5"/>
  <c r="Q1019" i="5"/>
  <c r="R1019" i="5"/>
  <c r="S1019" i="5"/>
  <c r="T1019" i="5"/>
  <c r="U1019" i="5"/>
  <c r="V1019" i="5"/>
  <c r="M1020" i="5"/>
  <c r="Q1020" i="5"/>
  <c r="R1020" i="5"/>
  <c r="S1020" i="5"/>
  <c r="T1020" i="5"/>
  <c r="U1020" i="5"/>
  <c r="V1020" i="5"/>
  <c r="M1021" i="5"/>
  <c r="Q1021" i="5"/>
  <c r="R1021" i="5"/>
  <c r="S1021" i="5"/>
  <c r="T1021" i="5"/>
  <c r="U1021" i="5"/>
  <c r="V1021" i="5"/>
  <c r="M1022" i="5"/>
  <c r="Q1022" i="5"/>
  <c r="R1022" i="5"/>
  <c r="S1022" i="5"/>
  <c r="T1022" i="5"/>
  <c r="U1022" i="5"/>
  <c r="V1022" i="5"/>
  <c r="M1023" i="5"/>
  <c r="Q1023" i="5"/>
  <c r="R1023" i="5"/>
  <c r="S1023" i="5"/>
  <c r="T1023" i="5"/>
  <c r="U1023" i="5"/>
  <c r="V1023" i="5"/>
  <c r="M1024" i="5"/>
  <c r="Q1024" i="5"/>
  <c r="R1024" i="5"/>
  <c r="S1024" i="5"/>
  <c r="T1024" i="5"/>
  <c r="U1024" i="5"/>
  <c r="V1024" i="5"/>
  <c r="M1025" i="5"/>
  <c r="Q1025" i="5"/>
  <c r="R1025" i="5"/>
  <c r="S1025" i="5"/>
  <c r="T1025" i="5"/>
  <c r="U1025" i="5"/>
  <c r="V1025" i="5"/>
  <c r="M1026" i="5"/>
  <c r="Q1026" i="5"/>
  <c r="R1026" i="5"/>
  <c r="S1026" i="5"/>
  <c r="T1026" i="5"/>
  <c r="U1026" i="5"/>
  <c r="V1026" i="5"/>
  <c r="M1027" i="5"/>
  <c r="Q1027" i="5"/>
  <c r="R1027" i="5"/>
  <c r="S1027" i="5"/>
  <c r="T1027" i="5"/>
  <c r="U1027" i="5"/>
  <c r="V1027" i="5"/>
  <c r="M1028" i="5"/>
  <c r="Q1028" i="5"/>
  <c r="R1028" i="5"/>
  <c r="S1028" i="5"/>
  <c r="T1028" i="5"/>
  <c r="U1028" i="5"/>
  <c r="V1028" i="5"/>
  <c r="M1029" i="5"/>
  <c r="Q1029" i="5"/>
  <c r="R1029" i="5"/>
  <c r="S1029" i="5"/>
  <c r="T1029" i="5"/>
  <c r="U1029" i="5"/>
  <c r="V1029" i="5"/>
  <c r="M1030" i="5"/>
  <c r="Q1030" i="5"/>
  <c r="R1030" i="5"/>
  <c r="S1030" i="5"/>
  <c r="T1030" i="5"/>
  <c r="U1030" i="5"/>
  <c r="V1030" i="5"/>
  <c r="M1031" i="5"/>
  <c r="Q1031" i="5"/>
  <c r="R1031" i="5"/>
  <c r="S1031" i="5"/>
  <c r="T1031" i="5"/>
  <c r="U1031" i="5"/>
  <c r="V1031" i="5"/>
  <c r="M1032" i="5"/>
  <c r="Q1032" i="5"/>
  <c r="R1032" i="5"/>
  <c r="S1032" i="5"/>
  <c r="T1032" i="5"/>
  <c r="U1032" i="5"/>
  <c r="V1032" i="5"/>
  <c r="M1033" i="5"/>
  <c r="Q1033" i="5"/>
  <c r="R1033" i="5"/>
  <c r="S1033" i="5"/>
  <c r="T1033" i="5"/>
  <c r="U1033" i="5"/>
  <c r="V1033" i="5"/>
  <c r="M1034" i="5"/>
  <c r="Q1034" i="5"/>
  <c r="R1034" i="5"/>
  <c r="S1034" i="5"/>
  <c r="T1034" i="5"/>
  <c r="U1034" i="5"/>
  <c r="V1034" i="5"/>
  <c r="M1035" i="5"/>
  <c r="Q1035" i="5"/>
  <c r="R1035" i="5"/>
  <c r="S1035" i="5"/>
  <c r="T1035" i="5"/>
  <c r="U1035" i="5"/>
  <c r="V1035" i="5"/>
  <c r="M1036" i="5"/>
  <c r="Q1036" i="5"/>
  <c r="R1036" i="5"/>
  <c r="S1036" i="5"/>
  <c r="T1036" i="5"/>
  <c r="U1036" i="5"/>
  <c r="V1036" i="5"/>
  <c r="M1037" i="5"/>
  <c r="Q1037" i="5"/>
  <c r="R1037" i="5"/>
  <c r="S1037" i="5"/>
  <c r="T1037" i="5"/>
  <c r="U1037" i="5"/>
  <c r="V1037" i="5"/>
  <c r="M1038" i="5"/>
  <c r="Q1038" i="5"/>
  <c r="R1038" i="5"/>
  <c r="S1038" i="5"/>
  <c r="T1038" i="5"/>
  <c r="U1038" i="5"/>
  <c r="V1038" i="5"/>
  <c r="M1039" i="5"/>
  <c r="Q1039" i="5"/>
  <c r="R1039" i="5"/>
  <c r="S1039" i="5"/>
  <c r="T1039" i="5"/>
  <c r="U1039" i="5"/>
  <c r="V1039" i="5"/>
  <c r="M1040" i="5"/>
  <c r="Q1040" i="5"/>
  <c r="R1040" i="5"/>
  <c r="S1040" i="5"/>
  <c r="T1040" i="5"/>
  <c r="U1040" i="5"/>
  <c r="V1040" i="5"/>
  <c r="M1041" i="5"/>
  <c r="Q1041" i="5"/>
  <c r="R1041" i="5"/>
  <c r="S1041" i="5"/>
  <c r="T1041" i="5"/>
  <c r="U1041" i="5"/>
  <c r="V1041" i="5"/>
  <c r="M1042" i="5"/>
  <c r="Q1042" i="5"/>
  <c r="R1042" i="5"/>
  <c r="S1042" i="5"/>
  <c r="T1042" i="5"/>
  <c r="U1042" i="5"/>
  <c r="V1042" i="5"/>
  <c r="M1043" i="5"/>
  <c r="Q1043" i="5"/>
  <c r="R1043" i="5"/>
  <c r="S1043" i="5"/>
  <c r="T1043" i="5"/>
  <c r="U1043" i="5"/>
  <c r="V1043" i="5"/>
  <c r="M1044" i="5"/>
  <c r="Q1044" i="5"/>
  <c r="R1044" i="5"/>
  <c r="S1044" i="5"/>
  <c r="T1044" i="5"/>
  <c r="U1044" i="5"/>
  <c r="V1044" i="5"/>
  <c r="M1045" i="5"/>
  <c r="Q1045" i="5"/>
  <c r="R1045" i="5"/>
  <c r="S1045" i="5"/>
  <c r="T1045" i="5"/>
  <c r="U1045" i="5"/>
  <c r="V1045" i="5"/>
  <c r="M1046" i="5"/>
  <c r="Q1046" i="5"/>
  <c r="R1046" i="5"/>
  <c r="S1046" i="5"/>
  <c r="T1046" i="5"/>
  <c r="U1046" i="5"/>
  <c r="V1046" i="5"/>
  <c r="M1047" i="5"/>
  <c r="Q1047" i="5"/>
  <c r="R1047" i="5"/>
  <c r="S1047" i="5"/>
  <c r="T1047" i="5"/>
  <c r="U1047" i="5"/>
  <c r="V1047" i="5"/>
  <c r="M1048" i="5"/>
  <c r="Q1048" i="5"/>
  <c r="R1048" i="5"/>
  <c r="S1048" i="5"/>
  <c r="T1048" i="5"/>
  <c r="U1048" i="5"/>
  <c r="V1048" i="5"/>
  <c r="M1049" i="5"/>
  <c r="Q1049" i="5"/>
  <c r="R1049" i="5"/>
  <c r="S1049" i="5"/>
  <c r="T1049" i="5"/>
  <c r="U1049" i="5"/>
  <c r="V1049" i="5"/>
  <c r="M1050" i="5"/>
  <c r="Q1050" i="5"/>
  <c r="R1050" i="5"/>
  <c r="S1050" i="5"/>
  <c r="T1050" i="5"/>
  <c r="U1050" i="5"/>
  <c r="V1050" i="5"/>
  <c r="M1051" i="5"/>
  <c r="Q1051" i="5"/>
  <c r="R1051" i="5"/>
  <c r="S1051" i="5"/>
  <c r="T1051" i="5"/>
  <c r="U1051" i="5"/>
  <c r="V1051" i="5"/>
  <c r="M1052" i="5"/>
  <c r="Q1052" i="5"/>
  <c r="R1052" i="5"/>
  <c r="S1052" i="5"/>
  <c r="T1052" i="5"/>
  <c r="U1052" i="5"/>
  <c r="V1052" i="5"/>
  <c r="M1053" i="5"/>
  <c r="Q1053" i="5"/>
  <c r="R1053" i="5"/>
  <c r="S1053" i="5"/>
  <c r="T1053" i="5"/>
  <c r="U1053" i="5"/>
  <c r="V1053" i="5"/>
  <c r="M1054" i="5"/>
  <c r="Q1054" i="5"/>
  <c r="R1054" i="5"/>
  <c r="S1054" i="5"/>
  <c r="T1054" i="5"/>
  <c r="U1054" i="5"/>
  <c r="V1054" i="5"/>
  <c r="M1055" i="5"/>
  <c r="Q1055" i="5"/>
  <c r="R1055" i="5"/>
  <c r="S1055" i="5"/>
  <c r="T1055" i="5"/>
  <c r="U1055" i="5"/>
  <c r="V1055" i="5"/>
  <c r="M1056" i="5"/>
  <c r="Q1056" i="5"/>
  <c r="R1056" i="5"/>
  <c r="S1056" i="5"/>
  <c r="T1056" i="5"/>
  <c r="U1056" i="5"/>
  <c r="V1056" i="5"/>
  <c r="M1057" i="5"/>
  <c r="Q1057" i="5"/>
  <c r="R1057" i="5"/>
  <c r="S1057" i="5"/>
  <c r="T1057" i="5"/>
  <c r="U1057" i="5"/>
  <c r="V1057" i="5"/>
  <c r="M1058" i="5"/>
  <c r="Q1058" i="5"/>
  <c r="R1058" i="5"/>
  <c r="S1058" i="5"/>
  <c r="T1058" i="5"/>
  <c r="U1058" i="5"/>
  <c r="V1058" i="5"/>
  <c r="M1059" i="5"/>
  <c r="Q1059" i="5"/>
  <c r="R1059" i="5"/>
  <c r="S1059" i="5"/>
  <c r="T1059" i="5"/>
  <c r="U1059" i="5"/>
  <c r="V1059" i="5"/>
  <c r="M1060" i="5"/>
  <c r="Q1060" i="5"/>
  <c r="R1060" i="5"/>
  <c r="S1060" i="5"/>
  <c r="T1060" i="5"/>
  <c r="U1060" i="5"/>
  <c r="V1060" i="5"/>
  <c r="M1061" i="5"/>
  <c r="Q1061" i="5"/>
  <c r="R1061" i="5"/>
  <c r="S1061" i="5"/>
  <c r="T1061" i="5"/>
  <c r="U1061" i="5"/>
  <c r="V1061" i="5"/>
  <c r="M1062" i="5"/>
  <c r="Q1062" i="5"/>
  <c r="R1062" i="5"/>
  <c r="S1062" i="5"/>
  <c r="T1062" i="5"/>
  <c r="U1062" i="5"/>
  <c r="V1062" i="5"/>
  <c r="M1063" i="5"/>
  <c r="Q1063" i="5"/>
  <c r="R1063" i="5"/>
  <c r="S1063" i="5"/>
  <c r="T1063" i="5"/>
  <c r="U1063" i="5"/>
  <c r="V1063" i="5"/>
  <c r="M1064" i="5"/>
  <c r="Q1064" i="5"/>
  <c r="R1064" i="5"/>
  <c r="S1064" i="5"/>
  <c r="T1064" i="5"/>
  <c r="U1064" i="5"/>
  <c r="V1064" i="5"/>
  <c r="M1065" i="5"/>
  <c r="Q1065" i="5"/>
  <c r="R1065" i="5"/>
  <c r="S1065" i="5"/>
  <c r="T1065" i="5"/>
  <c r="U1065" i="5"/>
  <c r="V1065" i="5"/>
  <c r="M1066" i="5"/>
  <c r="Q1066" i="5"/>
  <c r="R1066" i="5"/>
  <c r="S1066" i="5"/>
  <c r="T1066" i="5"/>
  <c r="U1066" i="5"/>
  <c r="V1066" i="5"/>
  <c r="M1067" i="5"/>
  <c r="Q1067" i="5"/>
  <c r="R1067" i="5"/>
  <c r="S1067" i="5"/>
  <c r="T1067" i="5"/>
  <c r="U1067" i="5"/>
  <c r="V1067" i="5"/>
  <c r="M1068" i="5"/>
  <c r="Q1068" i="5"/>
  <c r="R1068" i="5"/>
  <c r="S1068" i="5"/>
  <c r="T1068" i="5"/>
  <c r="U1068" i="5"/>
  <c r="V1068" i="5"/>
  <c r="M1069" i="5"/>
  <c r="Q1069" i="5"/>
  <c r="R1069" i="5"/>
  <c r="S1069" i="5"/>
  <c r="T1069" i="5"/>
  <c r="U1069" i="5"/>
  <c r="V1069" i="5"/>
  <c r="M1070" i="5"/>
  <c r="Q1070" i="5"/>
  <c r="R1070" i="5"/>
  <c r="S1070" i="5"/>
  <c r="T1070" i="5"/>
  <c r="U1070" i="5"/>
  <c r="V1070" i="5"/>
  <c r="M1071" i="5"/>
  <c r="Q1071" i="5"/>
  <c r="R1071" i="5"/>
  <c r="S1071" i="5"/>
  <c r="T1071" i="5"/>
  <c r="U1071" i="5"/>
  <c r="V1071" i="5"/>
  <c r="M1072" i="5"/>
  <c r="Q1072" i="5"/>
  <c r="R1072" i="5"/>
  <c r="S1072" i="5"/>
  <c r="T1072" i="5"/>
  <c r="U1072" i="5"/>
  <c r="V1072" i="5"/>
  <c r="M1073" i="5"/>
  <c r="Q1073" i="5"/>
  <c r="R1073" i="5"/>
  <c r="S1073" i="5"/>
  <c r="T1073" i="5"/>
  <c r="U1073" i="5"/>
  <c r="V1073" i="5"/>
  <c r="M1074" i="5"/>
  <c r="Q1074" i="5"/>
  <c r="R1074" i="5"/>
  <c r="S1074" i="5"/>
  <c r="T1074" i="5"/>
  <c r="U1074" i="5"/>
  <c r="V1074" i="5"/>
  <c r="M1075" i="5"/>
  <c r="Q1075" i="5"/>
  <c r="R1075" i="5"/>
  <c r="S1075" i="5"/>
  <c r="T1075" i="5"/>
  <c r="U1075" i="5"/>
  <c r="V1075" i="5"/>
  <c r="M1076" i="5"/>
  <c r="Q1076" i="5"/>
  <c r="R1076" i="5"/>
  <c r="S1076" i="5"/>
  <c r="T1076" i="5"/>
  <c r="U1076" i="5"/>
  <c r="V1076" i="5"/>
  <c r="M1077" i="5"/>
  <c r="Q1077" i="5"/>
  <c r="R1077" i="5"/>
  <c r="S1077" i="5"/>
  <c r="T1077" i="5"/>
  <c r="U1077" i="5"/>
  <c r="V1077" i="5"/>
  <c r="M1078" i="5"/>
  <c r="Q1078" i="5"/>
  <c r="R1078" i="5"/>
  <c r="S1078" i="5"/>
  <c r="T1078" i="5"/>
  <c r="U1078" i="5"/>
  <c r="V1078" i="5"/>
  <c r="M1079" i="5"/>
  <c r="Q1079" i="5"/>
  <c r="R1079" i="5"/>
  <c r="S1079" i="5"/>
  <c r="T1079" i="5"/>
  <c r="U1079" i="5"/>
  <c r="V1079" i="5"/>
  <c r="M1080" i="5"/>
  <c r="Q1080" i="5"/>
  <c r="R1080" i="5"/>
  <c r="S1080" i="5"/>
  <c r="T1080" i="5"/>
  <c r="U1080" i="5"/>
  <c r="V1080" i="5"/>
  <c r="M1081" i="5"/>
  <c r="Q1081" i="5"/>
  <c r="R1081" i="5"/>
  <c r="S1081" i="5"/>
  <c r="T1081" i="5"/>
  <c r="U1081" i="5"/>
  <c r="V1081" i="5"/>
  <c r="M1082" i="5"/>
  <c r="Q1082" i="5"/>
  <c r="R1082" i="5"/>
  <c r="S1082" i="5"/>
  <c r="T1082" i="5"/>
  <c r="U1082" i="5"/>
  <c r="V1082" i="5"/>
  <c r="M1083" i="5"/>
  <c r="Q1083" i="5"/>
  <c r="R1083" i="5"/>
  <c r="S1083" i="5"/>
  <c r="T1083" i="5"/>
  <c r="U1083" i="5"/>
  <c r="V1083" i="5"/>
  <c r="M1084" i="5"/>
  <c r="Q1084" i="5"/>
  <c r="R1084" i="5"/>
  <c r="S1084" i="5"/>
  <c r="T1084" i="5"/>
  <c r="U1084" i="5"/>
  <c r="V1084" i="5"/>
  <c r="M1085" i="5"/>
  <c r="Q1085" i="5"/>
  <c r="R1085" i="5"/>
  <c r="S1085" i="5"/>
  <c r="T1085" i="5"/>
  <c r="U1085" i="5"/>
  <c r="V1085" i="5"/>
  <c r="M1086" i="5"/>
  <c r="Q1086" i="5"/>
  <c r="R1086" i="5"/>
  <c r="S1086" i="5"/>
  <c r="T1086" i="5"/>
  <c r="U1086" i="5"/>
  <c r="V1086" i="5"/>
  <c r="M1087" i="5"/>
  <c r="Q1087" i="5"/>
  <c r="R1087" i="5"/>
  <c r="S1087" i="5"/>
  <c r="T1087" i="5"/>
  <c r="U1087" i="5"/>
  <c r="V1087" i="5"/>
  <c r="M1088" i="5"/>
  <c r="Q1088" i="5"/>
  <c r="R1088" i="5"/>
  <c r="S1088" i="5"/>
  <c r="T1088" i="5"/>
  <c r="U1088" i="5"/>
  <c r="V1088" i="5"/>
  <c r="M1089" i="5"/>
  <c r="Q1089" i="5"/>
  <c r="R1089" i="5"/>
  <c r="S1089" i="5"/>
  <c r="T1089" i="5"/>
  <c r="U1089" i="5"/>
  <c r="V1089" i="5"/>
  <c r="M1090" i="5"/>
  <c r="Q1090" i="5"/>
  <c r="R1090" i="5"/>
  <c r="S1090" i="5"/>
  <c r="T1090" i="5"/>
  <c r="U1090" i="5"/>
  <c r="V1090" i="5"/>
  <c r="M1091" i="5"/>
  <c r="Q1091" i="5"/>
  <c r="R1091" i="5"/>
  <c r="S1091" i="5"/>
  <c r="T1091" i="5"/>
  <c r="U1091" i="5"/>
  <c r="V1091" i="5"/>
  <c r="M1092" i="5"/>
  <c r="Q1092" i="5"/>
  <c r="R1092" i="5"/>
  <c r="S1092" i="5"/>
  <c r="T1092" i="5"/>
  <c r="U1092" i="5"/>
  <c r="V1092" i="5"/>
  <c r="M1093" i="5"/>
  <c r="Q1093" i="5"/>
  <c r="R1093" i="5"/>
  <c r="S1093" i="5"/>
  <c r="T1093" i="5"/>
  <c r="U1093" i="5"/>
  <c r="V1093" i="5"/>
  <c r="M1094" i="5"/>
  <c r="Q1094" i="5"/>
  <c r="R1094" i="5"/>
  <c r="S1094" i="5"/>
  <c r="T1094" i="5"/>
  <c r="U1094" i="5"/>
  <c r="V1094" i="5"/>
  <c r="M1095" i="5"/>
  <c r="Q1095" i="5"/>
  <c r="R1095" i="5"/>
  <c r="S1095" i="5"/>
  <c r="T1095" i="5"/>
  <c r="U1095" i="5"/>
  <c r="V1095" i="5"/>
  <c r="M1096" i="5"/>
  <c r="Q1096" i="5"/>
  <c r="R1096" i="5"/>
  <c r="S1096" i="5"/>
  <c r="T1096" i="5"/>
  <c r="U1096" i="5"/>
  <c r="V1096" i="5"/>
  <c r="M1097" i="5"/>
  <c r="Q1097" i="5"/>
  <c r="R1097" i="5"/>
  <c r="S1097" i="5"/>
  <c r="T1097" i="5"/>
  <c r="U1097" i="5"/>
  <c r="V1097" i="5"/>
  <c r="M1098" i="5"/>
  <c r="Q1098" i="5"/>
  <c r="R1098" i="5"/>
  <c r="S1098" i="5"/>
  <c r="T1098" i="5"/>
  <c r="U1098" i="5"/>
  <c r="V1098" i="5"/>
  <c r="M1099" i="5"/>
  <c r="Q1099" i="5"/>
  <c r="R1099" i="5"/>
  <c r="S1099" i="5"/>
  <c r="T1099" i="5"/>
  <c r="U1099" i="5"/>
  <c r="V1099" i="5"/>
  <c r="M1100" i="5"/>
  <c r="Q1100" i="5"/>
  <c r="R1100" i="5"/>
  <c r="S1100" i="5"/>
  <c r="T1100" i="5"/>
  <c r="U1100" i="5"/>
  <c r="V1100" i="5"/>
  <c r="M1101" i="5"/>
  <c r="Q1101" i="5"/>
  <c r="R1101" i="5"/>
  <c r="S1101" i="5"/>
  <c r="T1101" i="5"/>
  <c r="U1101" i="5"/>
  <c r="V1101" i="5"/>
  <c r="M1102" i="5"/>
  <c r="Q1102" i="5"/>
  <c r="R1102" i="5"/>
  <c r="S1102" i="5"/>
  <c r="T1102" i="5"/>
  <c r="U1102" i="5"/>
  <c r="V1102" i="5"/>
  <c r="W1102" i="5"/>
  <c r="X1102" i="5"/>
  <c r="W1101" i="5"/>
  <c r="X1101" i="5"/>
  <c r="W1100" i="5"/>
  <c r="X1100" i="5"/>
  <c r="W1099" i="5"/>
  <c r="X1099" i="5"/>
  <c r="W1098" i="5"/>
  <c r="X1098" i="5"/>
  <c r="W1097" i="5"/>
  <c r="X1097" i="5"/>
  <c r="W1096" i="5"/>
  <c r="X1096" i="5"/>
  <c r="W1095" i="5"/>
  <c r="X1095" i="5"/>
  <c r="W1094" i="5"/>
  <c r="X1094" i="5"/>
  <c r="W1093" i="5"/>
  <c r="X1093" i="5"/>
  <c r="W1092" i="5"/>
  <c r="X1092" i="5"/>
  <c r="W1091" i="5"/>
  <c r="X1091" i="5"/>
  <c r="W1090" i="5"/>
  <c r="X1090" i="5"/>
  <c r="W1089" i="5"/>
  <c r="X1089" i="5"/>
  <c r="W1088" i="5"/>
  <c r="X1088" i="5"/>
  <c r="W1087" i="5"/>
  <c r="X1087" i="5"/>
  <c r="W1086" i="5"/>
  <c r="X1086" i="5"/>
  <c r="W1085" i="5"/>
  <c r="X1085" i="5"/>
  <c r="W1084" i="5"/>
  <c r="X1084" i="5"/>
  <c r="W1083" i="5"/>
  <c r="X1083" i="5"/>
  <c r="W1082" i="5"/>
  <c r="X1082" i="5"/>
  <c r="W1081" i="5"/>
  <c r="X1081" i="5"/>
  <c r="W1080" i="5"/>
  <c r="X1080" i="5"/>
  <c r="W1079" i="5"/>
  <c r="X1079" i="5"/>
  <c r="W1078" i="5"/>
  <c r="X1078" i="5"/>
  <c r="W1077" i="5"/>
  <c r="X1077" i="5"/>
  <c r="W1076" i="5"/>
  <c r="X1076" i="5"/>
  <c r="W1075" i="5"/>
  <c r="X1075" i="5"/>
  <c r="W1074" i="5"/>
  <c r="X1074" i="5"/>
  <c r="W1073" i="5"/>
  <c r="X1073" i="5"/>
  <c r="W1072" i="5"/>
  <c r="X1072" i="5"/>
  <c r="W1071" i="5"/>
  <c r="X1071" i="5"/>
  <c r="W1070" i="5"/>
  <c r="X1070" i="5"/>
  <c r="W1069" i="5"/>
  <c r="X1069" i="5"/>
  <c r="W1068" i="5"/>
  <c r="X1068" i="5"/>
  <c r="W1067" i="5"/>
  <c r="X1067" i="5"/>
  <c r="W1066" i="5"/>
  <c r="X1066" i="5"/>
  <c r="W1065" i="5"/>
  <c r="X1065" i="5"/>
  <c r="W1064" i="5"/>
  <c r="X1064" i="5"/>
  <c r="W1063" i="5"/>
  <c r="X1063" i="5"/>
  <c r="W1062" i="5"/>
  <c r="X1062" i="5"/>
  <c r="W1061" i="5"/>
  <c r="X1061" i="5"/>
  <c r="W1060" i="5"/>
  <c r="X1060" i="5"/>
  <c r="W1059" i="5"/>
  <c r="X1059" i="5"/>
  <c r="W1058" i="5"/>
  <c r="X1058" i="5"/>
  <c r="W1057" i="5"/>
  <c r="X1057" i="5"/>
  <c r="W1056" i="5"/>
  <c r="X1056" i="5"/>
  <c r="W1055" i="5"/>
  <c r="X1055" i="5"/>
  <c r="W1054" i="5"/>
  <c r="X1054" i="5"/>
  <c r="W1053" i="5"/>
  <c r="X1053" i="5"/>
  <c r="W1052" i="5"/>
  <c r="X1052" i="5"/>
  <c r="W1051" i="5"/>
  <c r="X1051" i="5"/>
  <c r="W1050" i="5"/>
  <c r="X1050" i="5"/>
  <c r="W1049" i="5"/>
  <c r="X1049" i="5"/>
  <c r="W1048" i="5"/>
  <c r="X1048" i="5"/>
  <c r="W1047" i="5"/>
  <c r="X1047" i="5"/>
  <c r="W1046" i="5"/>
  <c r="X1046" i="5"/>
  <c r="W1045" i="5"/>
  <c r="X1045" i="5"/>
  <c r="W1044" i="5"/>
  <c r="X1044" i="5"/>
  <c r="W1043" i="5"/>
  <c r="X1043" i="5"/>
  <c r="W1042" i="5"/>
  <c r="X1042" i="5"/>
  <c r="W1041" i="5"/>
  <c r="X1041" i="5"/>
  <c r="W1040" i="5"/>
  <c r="X1040" i="5"/>
  <c r="W1039" i="5"/>
  <c r="X1039" i="5"/>
  <c r="W1038" i="5"/>
  <c r="X1038" i="5"/>
  <c r="W1037" i="5"/>
  <c r="X1037" i="5"/>
  <c r="W1036" i="5"/>
  <c r="X1036" i="5"/>
  <c r="W1035" i="5"/>
  <c r="X1035" i="5"/>
  <c r="W1034" i="5"/>
  <c r="X1034" i="5"/>
  <c r="W1033" i="5"/>
  <c r="X1033" i="5"/>
  <c r="W1032" i="5"/>
  <c r="X1032" i="5"/>
  <c r="W1031" i="5"/>
  <c r="X1031" i="5"/>
  <c r="W1030" i="5"/>
  <c r="X1030" i="5"/>
  <c r="W1029" i="5"/>
  <c r="X1029" i="5"/>
  <c r="W1028" i="5"/>
  <c r="X1028" i="5"/>
  <c r="W1027" i="5"/>
  <c r="X1027" i="5"/>
  <c r="W1026" i="5"/>
  <c r="X1026" i="5"/>
  <c r="W1025" i="5"/>
  <c r="X1025" i="5"/>
  <c r="W1024" i="5"/>
  <c r="X1024" i="5"/>
  <c r="W1023" i="5"/>
  <c r="X1023" i="5"/>
  <c r="W1022" i="5"/>
  <c r="X1022" i="5"/>
  <c r="W1021" i="5"/>
  <c r="X1021" i="5"/>
  <c r="W1020" i="5"/>
  <c r="X1020" i="5"/>
  <c r="W1019" i="5"/>
  <c r="X1019" i="5"/>
  <c r="W1018" i="5"/>
  <c r="X1018" i="5"/>
  <c r="W1017" i="5"/>
  <c r="X1017" i="5"/>
  <c r="W1016" i="5"/>
  <c r="X1016" i="5"/>
  <c r="W1015" i="5"/>
  <c r="X1015" i="5"/>
  <c r="W1014" i="5"/>
  <c r="X1014" i="5"/>
  <c r="W1013" i="5"/>
  <c r="X1013" i="5"/>
  <c r="W1012" i="5"/>
  <c r="X1012" i="5"/>
  <c r="W1011" i="5"/>
  <c r="X1011" i="5"/>
  <c r="W1010" i="5"/>
  <c r="X1010" i="5"/>
  <c r="W1009" i="5"/>
  <c r="X1009" i="5"/>
  <c r="W1008" i="5"/>
  <c r="X1008" i="5"/>
  <c r="W1007" i="5"/>
  <c r="X1007" i="5"/>
  <c r="W1006" i="5"/>
  <c r="X1006" i="5"/>
  <c r="W1005" i="5"/>
  <c r="X1005" i="5"/>
  <c r="W1004" i="5"/>
  <c r="X1004" i="5"/>
  <c r="W1003" i="5"/>
  <c r="X1003" i="5"/>
  <c r="W1002" i="5"/>
  <c r="X1002" i="5"/>
  <c r="W1001" i="5"/>
  <c r="X1001" i="5"/>
  <c r="W1000" i="5"/>
  <c r="X1000" i="5"/>
  <c r="W999" i="5"/>
  <c r="X999" i="5"/>
  <c r="W998" i="5"/>
  <c r="X998" i="5"/>
  <c r="W997" i="5"/>
  <c r="X997" i="5"/>
  <c r="W996" i="5"/>
  <c r="X996" i="5"/>
  <c r="W995" i="5"/>
  <c r="X995" i="5"/>
  <c r="W994" i="5"/>
  <c r="X994" i="5"/>
  <c r="W993" i="5"/>
  <c r="X993" i="5"/>
  <c r="W992" i="5"/>
  <c r="X992" i="5"/>
  <c r="W991" i="5"/>
  <c r="X991" i="5"/>
  <c r="W990" i="5"/>
  <c r="X990" i="5"/>
  <c r="W989" i="5"/>
  <c r="X989" i="5"/>
  <c r="W988" i="5"/>
  <c r="X988" i="5"/>
  <c r="W987" i="5"/>
  <c r="X987" i="5"/>
  <c r="W986" i="5"/>
  <c r="X986" i="5"/>
  <c r="W985" i="5"/>
  <c r="X985" i="5"/>
  <c r="W984" i="5"/>
  <c r="X984" i="5"/>
  <c r="W983" i="5"/>
  <c r="X983" i="5"/>
  <c r="W982" i="5"/>
  <c r="X982" i="5"/>
  <c r="W981" i="5"/>
  <c r="X981" i="5"/>
  <c r="W980" i="5"/>
  <c r="X980" i="5"/>
  <c r="W979" i="5"/>
  <c r="X979" i="5"/>
  <c r="W978" i="5"/>
  <c r="X978" i="5"/>
  <c r="W977" i="5"/>
  <c r="X977" i="5"/>
  <c r="W976" i="5"/>
  <c r="X976" i="5"/>
  <c r="W975" i="5"/>
  <c r="X975" i="5"/>
  <c r="W974" i="5"/>
  <c r="X974" i="5"/>
  <c r="W973" i="5"/>
  <c r="X973" i="5"/>
  <c r="W972" i="5"/>
  <c r="X972" i="5"/>
  <c r="W971" i="5"/>
  <c r="X971" i="5"/>
  <c r="W970" i="5"/>
  <c r="X970" i="5"/>
  <c r="W969" i="5"/>
  <c r="X969" i="5"/>
  <c r="W968" i="5"/>
  <c r="X968" i="5"/>
  <c r="W967" i="5"/>
  <c r="X967" i="5"/>
  <c r="W966" i="5"/>
  <c r="X966" i="5"/>
  <c r="W965" i="5"/>
  <c r="X965" i="5"/>
  <c r="W964" i="5"/>
  <c r="X964" i="5"/>
  <c r="W963" i="5"/>
  <c r="X963" i="5"/>
  <c r="W962" i="5"/>
  <c r="X962" i="5"/>
  <c r="W961" i="5"/>
  <c r="X961" i="5"/>
  <c r="W960" i="5"/>
  <c r="X960" i="5"/>
  <c r="W959" i="5"/>
  <c r="X959" i="5"/>
  <c r="W958" i="5"/>
  <c r="X958" i="5"/>
  <c r="W957" i="5"/>
  <c r="X957" i="5"/>
  <c r="W956" i="5"/>
  <c r="X956" i="5"/>
  <c r="W955" i="5"/>
  <c r="X955" i="5"/>
  <c r="W954" i="5"/>
  <c r="X954" i="5"/>
  <c r="W953" i="5"/>
  <c r="X953" i="5"/>
  <c r="W952" i="5"/>
  <c r="X952" i="5"/>
  <c r="W951" i="5"/>
  <c r="X951" i="5"/>
  <c r="W950" i="5"/>
  <c r="X950" i="5"/>
  <c r="W949" i="5"/>
  <c r="X949" i="5"/>
  <c r="W948" i="5"/>
  <c r="X948" i="5"/>
  <c r="W947" i="5"/>
  <c r="X947" i="5"/>
  <c r="W946" i="5"/>
  <c r="X946" i="5"/>
  <c r="W945" i="5"/>
  <c r="X945" i="5"/>
  <c r="W944" i="5"/>
  <c r="X944" i="5"/>
  <c r="W943" i="5"/>
  <c r="X943" i="5"/>
  <c r="W942" i="5"/>
  <c r="X942" i="5"/>
  <c r="W941" i="5"/>
  <c r="X941" i="5"/>
  <c r="W940" i="5"/>
  <c r="X940" i="5"/>
  <c r="W939" i="5"/>
  <c r="X939" i="5"/>
  <c r="W938" i="5"/>
  <c r="X938" i="5"/>
  <c r="W937" i="5"/>
  <c r="X937" i="5"/>
  <c r="W936" i="5"/>
  <c r="X936" i="5"/>
  <c r="W935" i="5"/>
  <c r="X935" i="5"/>
  <c r="W934" i="5"/>
  <c r="X934" i="5"/>
  <c r="W933" i="5"/>
  <c r="X933" i="5"/>
  <c r="W932" i="5"/>
  <c r="X932" i="5"/>
  <c r="W931" i="5"/>
  <c r="X931" i="5"/>
  <c r="W930" i="5"/>
  <c r="X930" i="5"/>
  <c r="W929" i="5"/>
  <c r="X929" i="5"/>
  <c r="W928" i="5"/>
  <c r="X928" i="5"/>
  <c r="W927" i="5"/>
  <c r="X927" i="5"/>
  <c r="W926" i="5"/>
  <c r="X926" i="5"/>
  <c r="W925" i="5"/>
  <c r="X925" i="5"/>
  <c r="W924" i="5"/>
  <c r="X924" i="5"/>
  <c r="W923" i="5"/>
  <c r="X923" i="5"/>
  <c r="W922" i="5"/>
  <c r="X922" i="5"/>
  <c r="W921" i="5"/>
  <c r="X921" i="5"/>
  <c r="W920" i="5"/>
  <c r="X920" i="5"/>
  <c r="W919" i="5"/>
  <c r="X919" i="5"/>
  <c r="W918" i="5"/>
  <c r="X918" i="5"/>
  <c r="W917" i="5"/>
  <c r="X917" i="5"/>
  <c r="W916" i="5"/>
  <c r="X916" i="5"/>
  <c r="W915" i="5"/>
  <c r="X915" i="5"/>
  <c r="W914" i="5"/>
  <c r="X914" i="5"/>
  <c r="W913" i="5"/>
  <c r="X913" i="5"/>
  <c r="W912" i="5"/>
  <c r="X912" i="5"/>
  <c r="W911" i="5"/>
  <c r="X911" i="5"/>
  <c r="W910" i="5"/>
  <c r="X910" i="5"/>
  <c r="W909" i="5"/>
  <c r="X909" i="5"/>
  <c r="W908" i="5"/>
  <c r="X908" i="5"/>
  <c r="W907" i="5"/>
  <c r="X907" i="5"/>
  <c r="W906" i="5"/>
  <c r="X906" i="5"/>
  <c r="W905" i="5"/>
  <c r="X905" i="5"/>
  <c r="W904" i="5"/>
  <c r="X904" i="5"/>
  <c r="W903" i="5"/>
  <c r="X903" i="5"/>
  <c r="W902" i="5"/>
  <c r="X902" i="5"/>
  <c r="W901" i="5"/>
  <c r="X901" i="5"/>
  <c r="W900" i="5"/>
  <c r="X900" i="5"/>
  <c r="W899" i="5"/>
  <c r="X899" i="5"/>
  <c r="W898" i="5"/>
  <c r="X898" i="5"/>
  <c r="W897" i="5"/>
  <c r="X897" i="5"/>
  <c r="W896" i="5"/>
  <c r="X896" i="5"/>
  <c r="W895" i="5"/>
  <c r="X895" i="5"/>
  <c r="W894" i="5"/>
  <c r="X894" i="5"/>
  <c r="W893" i="5"/>
  <c r="X893" i="5"/>
  <c r="W892" i="5"/>
  <c r="X892" i="5"/>
  <c r="W891" i="5"/>
  <c r="X891" i="5"/>
  <c r="W890" i="5"/>
  <c r="X890" i="5"/>
  <c r="W889" i="5"/>
  <c r="X889" i="5"/>
  <c r="W888" i="5"/>
  <c r="X888" i="5"/>
  <c r="W887" i="5"/>
  <c r="X887" i="5"/>
  <c r="W886" i="5"/>
  <c r="X886" i="5"/>
  <c r="W885" i="5"/>
  <c r="X885" i="5"/>
  <c r="W884" i="5"/>
  <c r="X884" i="5"/>
  <c r="W883" i="5"/>
  <c r="X883" i="5"/>
  <c r="W882" i="5"/>
  <c r="X882" i="5"/>
  <c r="W881" i="5"/>
  <c r="X881" i="5"/>
  <c r="W880" i="5"/>
  <c r="X880" i="5"/>
  <c r="W879" i="5"/>
  <c r="X879" i="5"/>
  <c r="W878" i="5"/>
  <c r="X878" i="5"/>
  <c r="W877" i="5"/>
  <c r="X877" i="5"/>
  <c r="W876" i="5"/>
  <c r="X876" i="5"/>
  <c r="W875" i="5"/>
  <c r="X875" i="5"/>
  <c r="W874" i="5"/>
  <c r="X874" i="5"/>
  <c r="W873" i="5"/>
  <c r="X873" i="5"/>
  <c r="W872" i="5"/>
  <c r="X872" i="5"/>
  <c r="W871" i="5"/>
  <c r="X871" i="5"/>
  <c r="W870" i="5"/>
  <c r="X870" i="5"/>
  <c r="W869" i="5"/>
  <c r="X869" i="5"/>
  <c r="W868" i="5"/>
  <c r="X868" i="5"/>
  <c r="W867" i="5"/>
  <c r="X867" i="5"/>
  <c r="W866" i="5"/>
  <c r="X866" i="5"/>
  <c r="W865" i="5"/>
  <c r="X865" i="5"/>
  <c r="W864" i="5"/>
  <c r="X864" i="5"/>
  <c r="W863" i="5"/>
  <c r="X863" i="5"/>
  <c r="W862" i="5"/>
  <c r="X862" i="5"/>
  <c r="W861" i="5"/>
  <c r="X861" i="5"/>
  <c r="W860" i="5"/>
  <c r="X860" i="5"/>
  <c r="W859" i="5"/>
  <c r="X859" i="5"/>
  <c r="W858" i="5"/>
  <c r="X858" i="5"/>
  <c r="W857" i="5"/>
  <c r="X857" i="5"/>
  <c r="W856" i="5"/>
  <c r="X856" i="5"/>
  <c r="W855" i="5"/>
  <c r="X855" i="5"/>
  <c r="W854" i="5"/>
  <c r="X854" i="5"/>
  <c r="W853" i="5"/>
  <c r="X853" i="5"/>
  <c r="W852" i="5"/>
  <c r="X852" i="5"/>
  <c r="W851" i="5"/>
  <c r="X851" i="5"/>
  <c r="W850" i="5"/>
  <c r="X850" i="5"/>
  <c r="W849" i="5"/>
  <c r="X849" i="5"/>
  <c r="W848" i="5"/>
  <c r="X848" i="5"/>
  <c r="W847" i="5"/>
  <c r="X847" i="5"/>
  <c r="W846" i="5"/>
  <c r="X846" i="5"/>
  <c r="W845" i="5"/>
  <c r="X845" i="5"/>
  <c r="W844" i="5"/>
  <c r="X844" i="5"/>
  <c r="W843" i="5"/>
  <c r="X843" i="5"/>
  <c r="W842" i="5"/>
  <c r="X842" i="5"/>
  <c r="W841" i="5"/>
  <c r="X841" i="5"/>
  <c r="W840" i="5"/>
  <c r="X840" i="5"/>
  <c r="W839" i="5"/>
  <c r="X839" i="5"/>
  <c r="W838" i="5"/>
  <c r="X838" i="5"/>
  <c r="W837" i="5"/>
  <c r="X837" i="5"/>
  <c r="W836" i="5"/>
  <c r="X836" i="5"/>
  <c r="W835" i="5"/>
  <c r="X835" i="5"/>
  <c r="W834" i="5"/>
  <c r="X834" i="5"/>
  <c r="W833" i="5"/>
  <c r="X833" i="5"/>
  <c r="W832" i="5"/>
  <c r="X832" i="5"/>
  <c r="W831" i="5"/>
  <c r="X831" i="5"/>
  <c r="W830" i="5"/>
  <c r="X830" i="5"/>
  <c r="W829" i="5"/>
  <c r="X829" i="5"/>
  <c r="W828" i="5"/>
  <c r="X828" i="5"/>
  <c r="W827" i="5"/>
  <c r="X827" i="5"/>
  <c r="W826" i="5"/>
  <c r="X826" i="5"/>
  <c r="W825" i="5"/>
  <c r="X825" i="5"/>
  <c r="W824" i="5"/>
  <c r="X824" i="5"/>
  <c r="W823" i="5"/>
  <c r="X823" i="5"/>
  <c r="W822" i="5"/>
  <c r="X822" i="5"/>
  <c r="W821" i="5"/>
  <c r="X821" i="5"/>
  <c r="W820" i="5"/>
  <c r="X820" i="5"/>
  <c r="W819" i="5"/>
  <c r="X819" i="5"/>
  <c r="W818" i="5"/>
  <c r="X818" i="5"/>
  <c r="W817" i="5"/>
  <c r="X817" i="5"/>
  <c r="W816" i="5"/>
  <c r="X816" i="5"/>
  <c r="W815" i="5"/>
  <c r="X815" i="5"/>
  <c r="W814" i="5"/>
  <c r="X814" i="5"/>
  <c r="W813" i="5"/>
  <c r="X813" i="5"/>
  <c r="W812" i="5"/>
  <c r="X812" i="5"/>
  <c r="W811" i="5"/>
  <c r="X811" i="5"/>
  <c r="W810" i="5"/>
  <c r="X810" i="5"/>
  <c r="W809" i="5"/>
  <c r="X809" i="5"/>
  <c r="W808" i="5"/>
  <c r="X808" i="5"/>
  <c r="W807" i="5"/>
  <c r="X807" i="5"/>
  <c r="W806" i="5"/>
  <c r="X806" i="5"/>
  <c r="W805" i="5"/>
  <c r="X805" i="5"/>
  <c r="W804" i="5"/>
  <c r="X804" i="5"/>
  <c r="W803" i="5"/>
  <c r="X803" i="5"/>
  <c r="W802" i="5"/>
  <c r="X802" i="5"/>
  <c r="W801" i="5"/>
  <c r="X801" i="5"/>
  <c r="W800" i="5"/>
  <c r="X800" i="5"/>
  <c r="W799" i="5"/>
  <c r="X799" i="5"/>
  <c r="W798" i="5"/>
  <c r="X798" i="5"/>
  <c r="W797" i="5"/>
  <c r="X797" i="5"/>
  <c r="W796" i="5"/>
  <c r="X796" i="5"/>
  <c r="W795" i="5"/>
  <c r="X795" i="5"/>
  <c r="W794" i="5"/>
  <c r="X794" i="5"/>
  <c r="W793" i="5"/>
  <c r="X793" i="5"/>
  <c r="W792" i="5"/>
  <c r="X792" i="5"/>
  <c r="W791" i="5"/>
  <c r="X791" i="5"/>
  <c r="W790" i="5"/>
  <c r="X790" i="5"/>
  <c r="W789" i="5"/>
  <c r="X789" i="5"/>
  <c r="W788" i="5"/>
  <c r="X788" i="5"/>
  <c r="W787" i="5"/>
  <c r="X787" i="5"/>
  <c r="W786" i="5"/>
  <c r="X786" i="5"/>
  <c r="W785" i="5"/>
  <c r="X785" i="5"/>
  <c r="W784" i="5"/>
  <c r="X784" i="5"/>
  <c r="W783" i="5"/>
  <c r="X783" i="5"/>
  <c r="W782" i="5"/>
  <c r="X782" i="5"/>
  <c r="W781" i="5"/>
  <c r="X781" i="5"/>
  <c r="W780" i="5"/>
  <c r="X780" i="5"/>
  <c r="W779" i="5"/>
  <c r="X779" i="5"/>
  <c r="W778" i="5"/>
  <c r="X778" i="5"/>
  <c r="W777" i="5"/>
  <c r="X777" i="5"/>
  <c r="W776" i="5"/>
  <c r="X776" i="5"/>
  <c r="W775" i="5"/>
  <c r="X775" i="5"/>
  <c r="W774" i="5"/>
  <c r="X774" i="5"/>
  <c r="W773" i="5"/>
  <c r="X773" i="5"/>
  <c r="W772" i="5"/>
  <c r="X772" i="5"/>
  <c r="W771" i="5"/>
  <c r="X771" i="5"/>
  <c r="W770" i="5"/>
  <c r="X770" i="5"/>
  <c r="W769" i="5"/>
  <c r="X769" i="5"/>
  <c r="W768" i="5"/>
  <c r="X768" i="5"/>
  <c r="W767" i="5"/>
  <c r="X767" i="5"/>
  <c r="W766" i="5"/>
  <c r="X766" i="5"/>
  <c r="W765" i="5"/>
  <c r="X765" i="5"/>
  <c r="W764" i="5"/>
  <c r="X764" i="5"/>
  <c r="W763" i="5"/>
  <c r="X763" i="5"/>
  <c r="W762" i="5"/>
  <c r="X762" i="5"/>
  <c r="W761" i="5"/>
  <c r="X761" i="5"/>
  <c r="W760" i="5"/>
  <c r="X760" i="5"/>
  <c r="W759" i="5"/>
  <c r="X759" i="5"/>
  <c r="W758" i="5"/>
  <c r="X758" i="5"/>
  <c r="W757" i="5"/>
  <c r="X757" i="5"/>
  <c r="W756" i="5"/>
  <c r="X756" i="5"/>
  <c r="W755" i="5"/>
  <c r="X755" i="5"/>
  <c r="W754" i="5"/>
  <c r="X754" i="5"/>
  <c r="W753" i="5"/>
  <c r="X753" i="5"/>
  <c r="W752" i="5"/>
  <c r="X752" i="5"/>
  <c r="W751" i="5"/>
  <c r="X751" i="5"/>
  <c r="W750" i="5"/>
  <c r="X750" i="5"/>
  <c r="W749" i="5"/>
  <c r="X749" i="5"/>
  <c r="W748" i="5"/>
  <c r="X748" i="5"/>
  <c r="W747" i="5"/>
  <c r="X747" i="5"/>
  <c r="W746" i="5"/>
  <c r="X746" i="5"/>
  <c r="W745" i="5"/>
  <c r="X745" i="5"/>
  <c r="W744" i="5"/>
  <c r="X744" i="5"/>
  <c r="W743" i="5"/>
  <c r="X743" i="5"/>
  <c r="W742" i="5"/>
  <c r="X742" i="5"/>
  <c r="W741" i="5"/>
  <c r="X741" i="5"/>
  <c r="W740" i="5"/>
  <c r="X740" i="5"/>
  <c r="W739" i="5"/>
  <c r="X739" i="5"/>
  <c r="W738" i="5"/>
  <c r="X738" i="5"/>
  <c r="W737" i="5"/>
  <c r="X737" i="5"/>
  <c r="W736" i="5"/>
  <c r="X736" i="5"/>
  <c r="W735" i="5"/>
  <c r="X735" i="5"/>
  <c r="W734" i="5"/>
  <c r="X734" i="5"/>
  <c r="W733" i="5"/>
  <c r="X733" i="5"/>
  <c r="W732" i="5"/>
  <c r="X732" i="5"/>
  <c r="W731" i="5"/>
  <c r="X731" i="5"/>
  <c r="W730" i="5"/>
  <c r="X730" i="5"/>
  <c r="W729" i="5"/>
  <c r="X729" i="5"/>
  <c r="W728" i="5"/>
  <c r="X728" i="5"/>
  <c r="W727" i="5"/>
  <c r="X727" i="5"/>
  <c r="W726" i="5"/>
  <c r="X726" i="5"/>
  <c r="W725" i="5"/>
  <c r="X725" i="5"/>
  <c r="W724" i="5"/>
  <c r="X724" i="5"/>
  <c r="W723" i="5"/>
  <c r="X723" i="5"/>
  <c r="W722" i="5"/>
  <c r="X722" i="5"/>
  <c r="W721" i="5"/>
  <c r="X721" i="5"/>
  <c r="W720" i="5"/>
  <c r="X720" i="5"/>
  <c r="W719" i="5"/>
  <c r="X719" i="5"/>
  <c r="W718" i="5"/>
  <c r="X718" i="5"/>
  <c r="W717" i="5"/>
  <c r="X717" i="5"/>
  <c r="W716" i="5"/>
  <c r="X716" i="5"/>
  <c r="W715" i="5"/>
  <c r="X715" i="5"/>
  <c r="W714" i="5"/>
  <c r="X714" i="5"/>
  <c r="W713" i="5"/>
  <c r="X713" i="5"/>
  <c r="W712" i="5"/>
  <c r="X712" i="5"/>
  <c r="W711" i="5"/>
  <c r="X711" i="5"/>
  <c r="W710" i="5"/>
  <c r="X710" i="5"/>
  <c r="W709" i="5"/>
  <c r="X709" i="5"/>
  <c r="W708" i="5"/>
  <c r="X708" i="5"/>
  <c r="W707" i="5"/>
  <c r="X707" i="5"/>
  <c r="W706" i="5"/>
  <c r="X706" i="5"/>
  <c r="W705" i="5"/>
  <c r="X705" i="5"/>
  <c r="W704" i="5"/>
  <c r="X704" i="5"/>
  <c r="W703" i="5"/>
  <c r="X703" i="5"/>
  <c r="W702" i="5"/>
  <c r="X702" i="5"/>
  <c r="W701" i="5"/>
  <c r="X701" i="5"/>
  <c r="W700" i="5"/>
  <c r="X700" i="5"/>
  <c r="W699" i="5"/>
  <c r="X699" i="5"/>
  <c r="W698" i="5"/>
  <c r="X698" i="5"/>
  <c r="W697" i="5"/>
  <c r="X697" i="5"/>
  <c r="W696" i="5"/>
  <c r="X696" i="5"/>
  <c r="W695" i="5"/>
  <c r="X695" i="5"/>
  <c r="W694" i="5"/>
  <c r="X694" i="5"/>
  <c r="W693" i="5"/>
  <c r="X693" i="5"/>
  <c r="W692" i="5"/>
  <c r="X692" i="5"/>
  <c r="W691" i="5"/>
  <c r="X691" i="5"/>
  <c r="W690" i="5"/>
  <c r="X690" i="5"/>
  <c r="W689" i="5"/>
  <c r="X689" i="5"/>
  <c r="W688" i="5"/>
  <c r="X688" i="5"/>
  <c r="W687" i="5"/>
  <c r="X687" i="5"/>
  <c r="W686" i="5"/>
  <c r="X686" i="5"/>
  <c r="W685" i="5"/>
  <c r="X685" i="5"/>
  <c r="W684" i="5"/>
  <c r="X684" i="5"/>
  <c r="W683" i="5"/>
  <c r="X683" i="5"/>
  <c r="W682" i="5"/>
  <c r="X682" i="5"/>
  <c r="W681" i="5"/>
  <c r="X681" i="5"/>
  <c r="W680" i="5"/>
  <c r="X680" i="5"/>
  <c r="W679" i="5"/>
  <c r="X679" i="5"/>
  <c r="W678" i="5"/>
  <c r="X678" i="5"/>
  <c r="W677" i="5"/>
  <c r="X677" i="5"/>
  <c r="W676" i="5"/>
  <c r="X676" i="5"/>
  <c r="W675" i="5"/>
  <c r="X675" i="5"/>
  <c r="W674" i="5"/>
  <c r="X674" i="5"/>
  <c r="W673" i="5"/>
  <c r="X673" i="5"/>
  <c r="W672" i="5"/>
  <c r="X672" i="5"/>
  <c r="W671" i="5"/>
  <c r="X671" i="5"/>
  <c r="W670" i="5"/>
  <c r="X670" i="5"/>
  <c r="W669" i="5"/>
  <c r="X669" i="5"/>
  <c r="W668" i="5"/>
  <c r="X668" i="5"/>
  <c r="W667" i="5"/>
  <c r="X667" i="5"/>
  <c r="W666" i="5"/>
  <c r="X666" i="5"/>
  <c r="W665" i="5"/>
  <c r="X665" i="5"/>
  <c r="W664" i="5"/>
  <c r="X664" i="5"/>
  <c r="W663" i="5"/>
  <c r="X663" i="5"/>
  <c r="W662" i="5"/>
  <c r="X662" i="5"/>
  <c r="W661" i="5"/>
  <c r="X661" i="5"/>
  <c r="W660" i="5"/>
  <c r="X660" i="5"/>
  <c r="W659" i="5"/>
  <c r="X659" i="5"/>
  <c r="W658" i="5"/>
  <c r="X658" i="5"/>
  <c r="W657" i="5"/>
  <c r="X657" i="5"/>
  <c r="W656" i="5"/>
  <c r="X656" i="5"/>
  <c r="W655" i="5"/>
  <c r="X655" i="5"/>
  <c r="W654" i="5"/>
  <c r="X654" i="5"/>
  <c r="W653" i="5"/>
  <c r="X653" i="5"/>
  <c r="W652" i="5"/>
  <c r="X652" i="5"/>
  <c r="W651" i="5"/>
  <c r="X651" i="5"/>
  <c r="W650" i="5"/>
  <c r="X650" i="5"/>
  <c r="W649" i="5"/>
  <c r="X649" i="5"/>
  <c r="W648" i="5"/>
  <c r="X648" i="5"/>
  <c r="W647" i="5"/>
  <c r="X647" i="5"/>
  <c r="W646" i="5"/>
  <c r="X646" i="5"/>
  <c r="W645" i="5"/>
  <c r="X645" i="5"/>
  <c r="W644" i="5"/>
  <c r="X644" i="5"/>
  <c r="W643" i="5"/>
  <c r="X643" i="5"/>
  <c r="W642" i="5"/>
  <c r="X642" i="5"/>
  <c r="W641" i="5"/>
  <c r="X641" i="5"/>
  <c r="W640" i="5"/>
  <c r="X640" i="5"/>
  <c r="W639" i="5"/>
  <c r="X639" i="5"/>
  <c r="W638" i="5"/>
  <c r="X638" i="5"/>
  <c r="W637" i="5"/>
  <c r="X637" i="5"/>
  <c r="W636" i="5"/>
  <c r="X636" i="5"/>
  <c r="W635" i="5"/>
  <c r="X635" i="5"/>
  <c r="W634" i="5"/>
  <c r="X634" i="5"/>
  <c r="W633" i="5"/>
  <c r="X633" i="5"/>
  <c r="W632" i="5"/>
  <c r="X632" i="5"/>
  <c r="W631" i="5"/>
  <c r="X631" i="5"/>
  <c r="W630" i="5"/>
  <c r="X630" i="5"/>
  <c r="W629" i="5"/>
  <c r="X629" i="5"/>
  <c r="W628" i="5"/>
  <c r="X628" i="5"/>
  <c r="W627" i="5"/>
  <c r="X627" i="5"/>
  <c r="W626" i="5"/>
  <c r="X626" i="5"/>
  <c r="W625" i="5"/>
  <c r="X625" i="5"/>
  <c r="W624" i="5"/>
  <c r="X624" i="5"/>
  <c r="W623" i="5"/>
  <c r="X623" i="5"/>
  <c r="W622" i="5"/>
  <c r="X622" i="5"/>
  <c r="W621" i="5"/>
  <c r="X621" i="5"/>
  <c r="W620" i="5"/>
  <c r="X620" i="5"/>
  <c r="W619" i="5"/>
  <c r="X619" i="5"/>
  <c r="W618" i="5"/>
  <c r="X618" i="5"/>
  <c r="W617" i="5"/>
  <c r="X617" i="5"/>
  <c r="W616" i="5"/>
  <c r="X616" i="5"/>
  <c r="W615" i="5"/>
  <c r="X615" i="5"/>
  <c r="W614" i="5"/>
  <c r="X614" i="5"/>
  <c r="W613" i="5"/>
  <c r="X613" i="5"/>
  <c r="W612" i="5"/>
  <c r="X612" i="5"/>
  <c r="W611" i="5"/>
  <c r="X611" i="5"/>
  <c r="W610" i="5"/>
  <c r="X610" i="5"/>
  <c r="W609" i="5"/>
  <c r="X609" i="5"/>
  <c r="W608" i="5"/>
  <c r="X608" i="5"/>
  <c r="W607" i="5"/>
  <c r="X607" i="5"/>
  <c r="W606" i="5"/>
  <c r="X606" i="5"/>
  <c r="W605" i="5"/>
  <c r="X605" i="5"/>
  <c r="W604" i="5"/>
  <c r="X604" i="5"/>
  <c r="W603" i="5"/>
  <c r="X603" i="5"/>
  <c r="W602" i="5"/>
  <c r="X602" i="5"/>
  <c r="W601" i="5"/>
  <c r="X601" i="5"/>
  <c r="W600" i="5"/>
  <c r="X600" i="5"/>
  <c r="W599" i="5"/>
  <c r="X599" i="5"/>
  <c r="W598" i="5"/>
  <c r="X598" i="5"/>
  <c r="W597" i="5"/>
  <c r="X597" i="5"/>
  <c r="W596" i="5"/>
  <c r="X596" i="5"/>
  <c r="W595" i="5"/>
  <c r="X595" i="5"/>
  <c r="W594" i="5"/>
  <c r="X594" i="5"/>
  <c r="W593" i="5"/>
  <c r="X593" i="5"/>
  <c r="W592" i="5"/>
  <c r="X592" i="5"/>
  <c r="W591" i="5"/>
  <c r="X591" i="5"/>
  <c r="W590" i="5"/>
  <c r="X590" i="5"/>
  <c r="W589" i="5"/>
  <c r="X589" i="5"/>
  <c r="W588" i="5"/>
  <c r="X588" i="5"/>
  <c r="W587" i="5"/>
  <c r="X587" i="5"/>
  <c r="W586" i="5"/>
  <c r="X586" i="5"/>
  <c r="W585" i="5"/>
  <c r="X585" i="5"/>
  <c r="W584" i="5"/>
  <c r="X584" i="5"/>
  <c r="W583" i="5"/>
  <c r="X583" i="5"/>
  <c r="W582" i="5"/>
  <c r="X582" i="5"/>
  <c r="W581" i="5"/>
  <c r="X581" i="5"/>
  <c r="W580" i="5"/>
  <c r="X580" i="5"/>
  <c r="W579" i="5"/>
  <c r="X579" i="5"/>
  <c r="W578" i="5"/>
  <c r="X578" i="5"/>
  <c r="W577" i="5"/>
  <c r="X577" i="5"/>
  <c r="W576" i="5"/>
  <c r="X576" i="5"/>
  <c r="W575" i="5"/>
  <c r="X575" i="5"/>
  <c r="W574" i="5"/>
  <c r="X574" i="5"/>
  <c r="W573" i="5"/>
  <c r="X573" i="5"/>
  <c r="W572" i="5"/>
  <c r="X572" i="5"/>
  <c r="W571" i="5"/>
  <c r="X571" i="5"/>
  <c r="W570" i="5"/>
  <c r="X570" i="5"/>
  <c r="W569" i="5"/>
  <c r="X569" i="5"/>
  <c r="W568" i="5"/>
  <c r="X568" i="5"/>
  <c r="W567" i="5"/>
  <c r="X567" i="5"/>
  <c r="W566" i="5"/>
  <c r="X566" i="5"/>
  <c r="W565" i="5"/>
  <c r="X565" i="5"/>
  <c r="W564" i="5"/>
  <c r="X564" i="5"/>
  <c r="W563" i="5"/>
  <c r="X563" i="5"/>
  <c r="W562" i="5"/>
  <c r="X562" i="5"/>
  <c r="W561" i="5"/>
  <c r="X561" i="5"/>
  <c r="W560" i="5"/>
  <c r="X560" i="5"/>
  <c r="W559" i="5"/>
  <c r="X559" i="5"/>
  <c r="W558" i="5"/>
  <c r="X558" i="5"/>
  <c r="W557" i="5"/>
  <c r="X557" i="5"/>
  <c r="W556" i="5"/>
  <c r="X556" i="5"/>
  <c r="W555" i="5"/>
  <c r="X555" i="5"/>
  <c r="W554" i="5"/>
  <c r="X554" i="5"/>
  <c r="W553" i="5"/>
  <c r="X553" i="5"/>
  <c r="W552" i="5"/>
  <c r="X552" i="5"/>
  <c r="W551" i="5"/>
  <c r="X551" i="5"/>
  <c r="W550" i="5"/>
  <c r="X550" i="5"/>
  <c r="W549" i="5"/>
  <c r="X549" i="5"/>
  <c r="W548" i="5"/>
  <c r="X548" i="5"/>
  <c r="W547" i="5"/>
  <c r="X547" i="5"/>
  <c r="W546" i="5"/>
  <c r="X546" i="5"/>
  <c r="W545" i="5"/>
  <c r="X545" i="5"/>
  <c r="W544" i="5"/>
  <c r="X544" i="5"/>
  <c r="W543" i="5"/>
  <c r="X543" i="5"/>
  <c r="W542" i="5"/>
  <c r="X542" i="5"/>
  <c r="W541" i="5"/>
  <c r="X541" i="5"/>
  <c r="W540" i="5"/>
  <c r="X540" i="5"/>
  <c r="W539" i="5"/>
  <c r="X539" i="5"/>
  <c r="W538" i="5"/>
  <c r="X538" i="5"/>
  <c r="W537" i="5"/>
  <c r="X537" i="5"/>
  <c r="W536" i="5"/>
  <c r="X536" i="5"/>
  <c r="W535" i="5"/>
  <c r="X535" i="5"/>
  <c r="W534" i="5"/>
  <c r="X534" i="5"/>
  <c r="W533" i="5"/>
  <c r="X533" i="5"/>
  <c r="W532" i="5"/>
  <c r="X532" i="5"/>
  <c r="W531" i="5"/>
  <c r="X531" i="5"/>
  <c r="W530" i="5"/>
  <c r="X530" i="5"/>
  <c r="W529" i="5"/>
  <c r="X529" i="5"/>
  <c r="W528" i="5"/>
  <c r="X528" i="5"/>
  <c r="W527" i="5"/>
  <c r="X527" i="5"/>
  <c r="W526" i="5"/>
  <c r="X526" i="5"/>
  <c r="W525" i="5"/>
  <c r="X525" i="5"/>
  <c r="W524" i="5"/>
  <c r="X524" i="5"/>
  <c r="W523" i="5"/>
  <c r="X523" i="5"/>
  <c r="W522" i="5"/>
  <c r="X522" i="5"/>
  <c r="W521" i="5"/>
  <c r="X521" i="5"/>
  <c r="W520" i="5"/>
  <c r="X520" i="5"/>
  <c r="W519" i="5"/>
  <c r="X519" i="5"/>
  <c r="W518" i="5"/>
  <c r="X518" i="5"/>
  <c r="W517" i="5"/>
  <c r="X517" i="5"/>
  <c r="W516" i="5"/>
  <c r="X516" i="5"/>
  <c r="W515" i="5"/>
  <c r="X515" i="5"/>
  <c r="W514" i="5"/>
  <c r="X514" i="5"/>
  <c r="W513" i="5"/>
  <c r="X513" i="5"/>
  <c r="W512" i="5"/>
  <c r="X512" i="5"/>
  <c r="W511" i="5"/>
  <c r="X511" i="5"/>
  <c r="W510" i="5"/>
  <c r="X510" i="5"/>
  <c r="W509" i="5"/>
  <c r="X509" i="5"/>
  <c r="W508" i="5"/>
  <c r="X508" i="5"/>
  <c r="W507" i="5"/>
  <c r="X507" i="5"/>
  <c r="W506" i="5"/>
  <c r="X506" i="5"/>
  <c r="W505" i="5"/>
  <c r="X505" i="5"/>
  <c r="W504" i="5"/>
  <c r="X504" i="5"/>
  <c r="W503" i="5"/>
  <c r="X503" i="5"/>
  <c r="W502" i="5"/>
  <c r="X502" i="5"/>
  <c r="W501" i="5"/>
  <c r="X501" i="5"/>
  <c r="W500" i="5"/>
  <c r="X500" i="5"/>
  <c r="W499" i="5"/>
  <c r="X499" i="5"/>
  <c r="W498" i="5"/>
  <c r="X498" i="5"/>
  <c r="W497" i="5"/>
  <c r="X497" i="5"/>
  <c r="W496" i="5"/>
  <c r="X496" i="5"/>
  <c r="W495" i="5"/>
  <c r="X495" i="5"/>
  <c r="W494" i="5"/>
  <c r="X494" i="5"/>
  <c r="W493" i="5"/>
  <c r="X493" i="5"/>
  <c r="W492" i="5"/>
  <c r="X492" i="5"/>
  <c r="W491" i="5"/>
  <c r="X491" i="5"/>
  <c r="W490" i="5"/>
  <c r="X490" i="5"/>
  <c r="W489" i="5"/>
  <c r="X489" i="5"/>
  <c r="W488" i="5"/>
  <c r="X488" i="5"/>
  <c r="W487" i="5"/>
  <c r="X487" i="5"/>
  <c r="W486" i="5"/>
  <c r="X486" i="5"/>
  <c r="W485" i="5"/>
  <c r="X485" i="5"/>
  <c r="W484" i="5"/>
  <c r="X484" i="5"/>
  <c r="W483" i="5"/>
  <c r="X483" i="5"/>
  <c r="W482" i="5"/>
  <c r="X482" i="5"/>
  <c r="W481" i="5"/>
  <c r="X481" i="5"/>
  <c r="W480" i="5"/>
  <c r="X480" i="5"/>
  <c r="W479" i="5"/>
  <c r="X479" i="5"/>
  <c r="W478" i="5"/>
  <c r="X478" i="5"/>
  <c r="W477" i="5"/>
  <c r="X477" i="5"/>
  <c r="W476" i="5"/>
  <c r="X476" i="5"/>
  <c r="W475" i="5"/>
  <c r="X475" i="5"/>
  <c r="W474" i="5"/>
  <c r="X474" i="5"/>
  <c r="W473" i="5"/>
  <c r="X473" i="5"/>
  <c r="W472" i="5"/>
  <c r="X472" i="5"/>
  <c r="W471" i="5"/>
  <c r="X471" i="5"/>
  <c r="W470" i="5"/>
  <c r="X470" i="5"/>
  <c r="W469" i="5"/>
  <c r="X469" i="5"/>
  <c r="W468" i="5"/>
  <c r="X468" i="5"/>
  <c r="W467" i="5"/>
  <c r="X467" i="5"/>
  <c r="W466" i="5"/>
  <c r="X466" i="5"/>
  <c r="W465" i="5"/>
  <c r="X465" i="5"/>
  <c r="W464" i="5"/>
  <c r="X464" i="5"/>
  <c r="W463" i="5"/>
  <c r="X463" i="5"/>
  <c r="W462" i="5"/>
  <c r="X462" i="5"/>
  <c r="W461" i="5"/>
  <c r="X461" i="5"/>
  <c r="W460" i="5"/>
  <c r="X460" i="5"/>
  <c r="W459" i="5"/>
  <c r="X459" i="5"/>
  <c r="W458" i="5"/>
  <c r="X458" i="5"/>
  <c r="W457" i="5"/>
  <c r="X457" i="5"/>
  <c r="W456" i="5"/>
  <c r="X456" i="5"/>
  <c r="W455" i="5"/>
  <c r="X455" i="5"/>
  <c r="W454" i="5"/>
  <c r="X454" i="5"/>
  <c r="W453" i="5"/>
  <c r="X453" i="5"/>
  <c r="W452" i="5"/>
  <c r="X452" i="5"/>
  <c r="W451" i="5"/>
  <c r="X451" i="5"/>
  <c r="W450" i="5"/>
  <c r="X450" i="5"/>
  <c r="W449" i="5"/>
  <c r="X449" i="5"/>
  <c r="W448" i="5"/>
  <c r="X448" i="5"/>
  <c r="W447" i="5"/>
  <c r="X447" i="5"/>
  <c r="W446" i="5"/>
  <c r="X446" i="5"/>
  <c r="W445" i="5"/>
  <c r="X445" i="5"/>
  <c r="W444" i="5"/>
  <c r="X444" i="5"/>
  <c r="W443" i="5"/>
  <c r="X443" i="5"/>
  <c r="W442" i="5"/>
  <c r="X442" i="5"/>
  <c r="W441" i="5"/>
  <c r="X441" i="5"/>
  <c r="W440" i="5"/>
  <c r="X440" i="5"/>
  <c r="W439" i="5"/>
  <c r="X439" i="5"/>
  <c r="W438" i="5"/>
  <c r="X438" i="5"/>
  <c r="W437" i="5"/>
  <c r="X437" i="5"/>
  <c r="W436" i="5"/>
  <c r="X436" i="5"/>
  <c r="W435" i="5"/>
  <c r="X435" i="5"/>
  <c r="W434" i="5"/>
  <c r="X434" i="5"/>
  <c r="W433" i="5"/>
  <c r="X433" i="5"/>
  <c r="W432" i="5"/>
  <c r="X432" i="5"/>
  <c r="W431" i="5"/>
  <c r="X431" i="5"/>
  <c r="W430" i="5"/>
  <c r="X430" i="5"/>
  <c r="W429" i="5"/>
  <c r="X429" i="5"/>
  <c r="W428" i="5"/>
  <c r="X428" i="5"/>
  <c r="W427" i="5"/>
  <c r="X427" i="5"/>
  <c r="W426" i="5"/>
  <c r="X426" i="5"/>
  <c r="W425" i="5"/>
  <c r="X425" i="5"/>
  <c r="W424" i="5"/>
  <c r="X424" i="5"/>
  <c r="W423" i="5"/>
  <c r="X423" i="5"/>
  <c r="W422" i="5"/>
  <c r="X422" i="5"/>
  <c r="W421" i="5"/>
  <c r="X421" i="5"/>
  <c r="W420" i="5"/>
  <c r="X420" i="5"/>
  <c r="W419" i="5"/>
  <c r="X419" i="5"/>
  <c r="W418" i="5"/>
  <c r="X418" i="5"/>
  <c r="W417" i="5"/>
  <c r="X417" i="5"/>
  <c r="W416" i="5"/>
  <c r="X416" i="5"/>
  <c r="W415" i="5"/>
  <c r="X415" i="5"/>
  <c r="W414" i="5"/>
  <c r="X414" i="5"/>
  <c r="W413" i="5"/>
  <c r="X413" i="5"/>
  <c r="W412" i="5"/>
  <c r="X412" i="5"/>
  <c r="W411" i="5"/>
  <c r="X411" i="5"/>
  <c r="W410" i="5"/>
  <c r="X410" i="5"/>
  <c r="W409" i="5"/>
  <c r="X409" i="5"/>
  <c r="W408" i="5"/>
  <c r="X408" i="5"/>
  <c r="W407" i="5"/>
  <c r="X407" i="5"/>
  <c r="W406" i="5"/>
  <c r="X406" i="5"/>
  <c r="W405" i="5"/>
  <c r="X405" i="5"/>
  <c r="W404" i="5"/>
  <c r="X404" i="5"/>
  <c r="W403" i="5"/>
  <c r="X403" i="5"/>
  <c r="W402" i="5"/>
  <c r="X402" i="5"/>
  <c r="W401" i="5"/>
  <c r="X401" i="5"/>
  <c r="W400" i="5"/>
  <c r="X400" i="5"/>
  <c r="W399" i="5"/>
  <c r="X399" i="5"/>
  <c r="W398" i="5"/>
  <c r="X398" i="5"/>
  <c r="W397" i="5"/>
  <c r="X397" i="5"/>
  <c r="W396" i="5"/>
  <c r="X396" i="5"/>
  <c r="W395" i="5"/>
  <c r="X395" i="5"/>
  <c r="W394" i="5"/>
  <c r="X394" i="5"/>
  <c r="W393" i="5"/>
  <c r="X393" i="5"/>
  <c r="W392" i="5"/>
  <c r="X392" i="5"/>
  <c r="W391" i="5"/>
  <c r="X391" i="5"/>
  <c r="W390" i="5"/>
  <c r="X390" i="5"/>
  <c r="W389" i="5"/>
  <c r="X389" i="5"/>
  <c r="W388" i="5"/>
  <c r="X388" i="5"/>
  <c r="W387" i="5"/>
  <c r="X387" i="5"/>
  <c r="W386" i="5"/>
  <c r="X386" i="5"/>
  <c r="W385" i="5"/>
  <c r="X385" i="5"/>
  <c r="W384" i="5"/>
  <c r="X384" i="5"/>
  <c r="W383" i="5"/>
  <c r="X383" i="5"/>
  <c r="W382" i="5"/>
  <c r="X382" i="5"/>
  <c r="W381" i="5"/>
  <c r="X381" i="5"/>
  <c r="W380" i="5"/>
  <c r="X380" i="5"/>
  <c r="W379" i="5"/>
  <c r="X379" i="5"/>
  <c r="W378" i="5"/>
  <c r="X378" i="5"/>
  <c r="W377" i="5"/>
  <c r="X377" i="5"/>
  <c r="W376" i="5"/>
  <c r="X376" i="5"/>
  <c r="W375" i="5"/>
  <c r="X375" i="5"/>
  <c r="W374" i="5"/>
  <c r="X374" i="5"/>
  <c r="W373" i="5"/>
  <c r="X373" i="5"/>
  <c r="W372" i="5"/>
  <c r="X372" i="5"/>
  <c r="W371" i="5"/>
  <c r="X371" i="5"/>
  <c r="W370" i="5"/>
  <c r="X370" i="5"/>
  <c r="W369" i="5"/>
  <c r="X369" i="5"/>
  <c r="W368" i="5"/>
  <c r="X368" i="5"/>
  <c r="W367" i="5"/>
  <c r="X367" i="5"/>
  <c r="W366" i="5"/>
  <c r="X366" i="5"/>
  <c r="W365" i="5"/>
  <c r="X365" i="5"/>
  <c r="W364" i="5"/>
  <c r="X364" i="5"/>
  <c r="W363" i="5"/>
  <c r="X363" i="5"/>
  <c r="W362" i="5"/>
  <c r="X362" i="5"/>
  <c r="W361" i="5"/>
  <c r="X361" i="5"/>
  <c r="W360" i="5"/>
  <c r="X360" i="5"/>
  <c r="W359" i="5"/>
  <c r="X359" i="5"/>
  <c r="W358" i="5"/>
  <c r="X358" i="5"/>
  <c r="W357" i="5"/>
  <c r="X357" i="5"/>
  <c r="W356" i="5"/>
  <c r="X356" i="5"/>
  <c r="W355" i="5"/>
  <c r="X355" i="5"/>
  <c r="W354" i="5"/>
  <c r="X354" i="5"/>
  <c r="W353" i="5"/>
  <c r="X353" i="5"/>
  <c r="W352" i="5"/>
  <c r="X352" i="5"/>
  <c r="W351" i="5"/>
  <c r="X351" i="5"/>
  <c r="W350" i="5"/>
  <c r="X350" i="5"/>
  <c r="W349" i="5"/>
  <c r="X349" i="5"/>
  <c r="W348" i="5"/>
  <c r="X348" i="5"/>
  <c r="W347" i="5"/>
  <c r="X347" i="5"/>
  <c r="W346" i="5"/>
  <c r="X346" i="5"/>
  <c r="W345" i="5"/>
  <c r="X345" i="5"/>
  <c r="W344" i="5"/>
  <c r="X344" i="5"/>
  <c r="W343" i="5"/>
  <c r="X343" i="5"/>
  <c r="W342" i="5"/>
  <c r="X342" i="5"/>
  <c r="W341" i="5"/>
  <c r="X341" i="5"/>
  <c r="W340" i="5"/>
  <c r="X340" i="5"/>
  <c r="W339" i="5"/>
  <c r="X339" i="5"/>
  <c r="W338" i="5"/>
  <c r="X338" i="5"/>
  <c r="W337" i="5"/>
  <c r="X337" i="5"/>
  <c r="W336" i="5"/>
  <c r="X336" i="5"/>
  <c r="W335" i="5"/>
  <c r="X335" i="5"/>
  <c r="W334" i="5"/>
  <c r="X334" i="5"/>
  <c r="W333" i="5"/>
  <c r="X333" i="5"/>
  <c r="W332" i="5"/>
  <c r="X332" i="5"/>
  <c r="W331" i="5"/>
  <c r="X331" i="5"/>
  <c r="W330" i="5"/>
  <c r="X330" i="5"/>
  <c r="W329" i="5"/>
  <c r="X329" i="5"/>
  <c r="W328" i="5"/>
  <c r="X328" i="5"/>
  <c r="W327" i="5"/>
  <c r="X327" i="5"/>
  <c r="W326" i="5"/>
  <c r="X326" i="5"/>
  <c r="W325" i="5"/>
  <c r="X325" i="5"/>
  <c r="W324" i="5"/>
  <c r="X324" i="5"/>
  <c r="W323" i="5"/>
  <c r="X323" i="5"/>
  <c r="W322" i="5"/>
  <c r="X322" i="5"/>
  <c r="W321" i="5"/>
  <c r="X321" i="5"/>
  <c r="W320" i="5"/>
  <c r="X320" i="5"/>
  <c r="W319" i="5"/>
  <c r="X319" i="5"/>
  <c r="W318" i="5"/>
  <c r="X318" i="5"/>
  <c r="W317" i="5"/>
  <c r="X317" i="5"/>
  <c r="W316" i="5"/>
  <c r="X316" i="5"/>
  <c r="W315" i="5"/>
  <c r="X315" i="5"/>
  <c r="W314" i="5"/>
  <c r="X314" i="5"/>
  <c r="W313" i="5"/>
  <c r="X313" i="5"/>
  <c r="W312" i="5"/>
  <c r="X312" i="5"/>
  <c r="W311" i="5"/>
  <c r="X311" i="5"/>
  <c r="W310" i="5"/>
  <c r="X310" i="5"/>
  <c r="W309" i="5"/>
  <c r="X309" i="5"/>
  <c r="W308" i="5"/>
  <c r="X308" i="5"/>
  <c r="W307" i="5"/>
  <c r="X307" i="5"/>
  <c r="W306" i="5"/>
  <c r="X306" i="5"/>
  <c r="W305" i="5"/>
  <c r="X305" i="5"/>
  <c r="W304" i="5"/>
  <c r="X304" i="5"/>
  <c r="W303" i="5"/>
  <c r="X303" i="5"/>
  <c r="W302" i="5"/>
  <c r="X302" i="5"/>
  <c r="W301" i="5"/>
  <c r="X301" i="5"/>
  <c r="W300" i="5"/>
  <c r="X300" i="5"/>
  <c r="W299" i="5"/>
  <c r="X299" i="5"/>
  <c r="W298" i="5"/>
  <c r="X298" i="5"/>
  <c r="W297" i="5"/>
  <c r="X297" i="5"/>
  <c r="W296" i="5"/>
  <c r="X296" i="5"/>
  <c r="W295" i="5"/>
  <c r="X295" i="5"/>
  <c r="W294" i="5"/>
  <c r="X294" i="5"/>
  <c r="W293" i="5"/>
  <c r="X293" i="5"/>
  <c r="W292" i="5"/>
  <c r="X292" i="5"/>
  <c r="W291" i="5"/>
  <c r="X291" i="5"/>
  <c r="W290" i="5"/>
  <c r="X290" i="5"/>
  <c r="W289" i="5"/>
  <c r="X289" i="5"/>
  <c r="W288" i="5"/>
  <c r="X288" i="5"/>
  <c r="W287" i="5"/>
  <c r="X287" i="5"/>
  <c r="W286" i="5"/>
  <c r="X286" i="5"/>
  <c r="W285" i="5"/>
  <c r="X285" i="5"/>
  <c r="W284" i="5"/>
  <c r="X284" i="5"/>
  <c r="W283" i="5"/>
  <c r="X283" i="5"/>
  <c r="W282" i="5"/>
  <c r="X282" i="5"/>
  <c r="W281" i="5"/>
  <c r="X281" i="5"/>
  <c r="W280" i="5"/>
  <c r="X280" i="5"/>
  <c r="W279" i="5"/>
  <c r="X279" i="5"/>
  <c r="W278" i="5"/>
  <c r="X278" i="5"/>
  <c r="W277" i="5"/>
  <c r="X277" i="5"/>
  <c r="W276" i="5"/>
  <c r="X276" i="5"/>
  <c r="W275" i="5"/>
  <c r="X275" i="5"/>
  <c r="W274" i="5"/>
  <c r="X274" i="5"/>
  <c r="W273" i="5"/>
  <c r="X273" i="5"/>
  <c r="W272" i="5"/>
  <c r="X272" i="5"/>
  <c r="W271" i="5"/>
  <c r="X271" i="5"/>
  <c r="W270" i="5"/>
  <c r="X270" i="5"/>
  <c r="W269" i="5"/>
  <c r="X269" i="5"/>
  <c r="W268" i="5"/>
  <c r="X268" i="5"/>
  <c r="W267" i="5"/>
  <c r="X267" i="5"/>
  <c r="W266" i="5"/>
  <c r="X266" i="5"/>
  <c r="W265" i="5"/>
  <c r="X265" i="5"/>
  <c r="W264" i="5"/>
  <c r="X264" i="5"/>
  <c r="W263" i="5"/>
  <c r="X263" i="5"/>
  <c r="W262" i="5"/>
  <c r="X262" i="5"/>
  <c r="W261" i="5"/>
  <c r="X261" i="5"/>
  <c r="W260" i="5"/>
  <c r="X260" i="5"/>
  <c r="W259" i="5"/>
  <c r="X259" i="5"/>
  <c r="W258" i="5"/>
  <c r="X258" i="5"/>
  <c r="W257" i="5"/>
  <c r="X257" i="5"/>
  <c r="W256" i="5"/>
  <c r="X256" i="5"/>
  <c r="W255" i="5"/>
  <c r="X255" i="5"/>
  <c r="W254" i="5"/>
  <c r="X254" i="5"/>
  <c r="W253" i="5"/>
  <c r="X253" i="5"/>
  <c r="W252" i="5"/>
  <c r="X252" i="5"/>
  <c r="W251" i="5"/>
  <c r="X251" i="5"/>
  <c r="W250" i="5"/>
  <c r="X250" i="5"/>
  <c r="W249" i="5"/>
  <c r="X249" i="5"/>
  <c r="W248" i="5"/>
  <c r="X248" i="5"/>
  <c r="W247" i="5"/>
  <c r="X247" i="5"/>
  <c r="W246" i="5"/>
  <c r="X246" i="5"/>
  <c r="W245" i="5"/>
  <c r="X245" i="5"/>
  <c r="W244" i="5"/>
  <c r="X244" i="5"/>
  <c r="W243" i="5"/>
  <c r="X243" i="5"/>
  <c r="W242" i="5"/>
  <c r="X242" i="5"/>
  <c r="W241" i="5"/>
  <c r="X241" i="5"/>
  <c r="W240" i="5"/>
  <c r="X240" i="5"/>
  <c r="W239" i="5"/>
  <c r="X239" i="5"/>
  <c r="W238" i="5"/>
  <c r="X238" i="5"/>
  <c r="W237" i="5"/>
  <c r="X237" i="5"/>
  <c r="W236" i="5"/>
  <c r="X236" i="5"/>
  <c r="W235" i="5"/>
  <c r="X235" i="5"/>
  <c r="W234" i="5"/>
  <c r="X234" i="5"/>
  <c r="W233" i="5"/>
  <c r="X233" i="5"/>
  <c r="W232" i="5"/>
  <c r="X232" i="5"/>
  <c r="W231" i="5"/>
  <c r="X231" i="5"/>
  <c r="W230" i="5"/>
  <c r="X230" i="5"/>
  <c r="W229" i="5"/>
  <c r="X229" i="5"/>
  <c r="W228" i="5"/>
  <c r="X228" i="5"/>
  <c r="W227" i="5"/>
  <c r="X227" i="5"/>
  <c r="W226" i="5"/>
  <c r="X226" i="5"/>
  <c r="W225" i="5"/>
  <c r="X225" i="5"/>
  <c r="W224" i="5"/>
  <c r="X224" i="5"/>
  <c r="W223" i="5"/>
  <c r="X223" i="5"/>
  <c r="W222" i="5"/>
  <c r="X222" i="5"/>
  <c r="W221" i="5"/>
  <c r="X221" i="5"/>
  <c r="W220" i="5"/>
  <c r="X220" i="5"/>
  <c r="W219" i="5"/>
  <c r="X219" i="5"/>
  <c r="W218" i="5"/>
  <c r="X218" i="5"/>
  <c r="W217" i="5"/>
  <c r="X217" i="5"/>
  <c r="W216" i="5"/>
  <c r="X216" i="5"/>
  <c r="W215" i="5"/>
  <c r="X215" i="5"/>
  <c r="W214" i="5"/>
  <c r="X214" i="5"/>
  <c r="W213" i="5"/>
  <c r="X213" i="5"/>
  <c r="W212" i="5"/>
  <c r="X212" i="5"/>
  <c r="W211" i="5"/>
  <c r="X211" i="5"/>
  <c r="W210" i="5"/>
  <c r="X210" i="5"/>
  <c r="W209" i="5"/>
  <c r="X209" i="5"/>
  <c r="W208" i="5"/>
  <c r="X208" i="5"/>
  <c r="W207" i="5"/>
  <c r="X207" i="5"/>
  <c r="W206" i="5"/>
  <c r="X206" i="5"/>
  <c r="W205" i="5"/>
  <c r="X205" i="5"/>
  <c r="W204" i="5"/>
  <c r="X204" i="5"/>
  <c r="W203" i="5"/>
  <c r="X203" i="5"/>
  <c r="W202" i="5"/>
  <c r="X202" i="5"/>
  <c r="W201" i="5"/>
  <c r="X201" i="5"/>
  <c r="W200" i="5"/>
  <c r="X200" i="5"/>
  <c r="W199" i="5"/>
  <c r="X199" i="5"/>
  <c r="W198" i="5"/>
  <c r="X198" i="5"/>
  <c r="W197" i="5"/>
  <c r="X197" i="5"/>
  <c r="W196" i="5"/>
  <c r="X196" i="5"/>
  <c r="W195" i="5"/>
  <c r="X195" i="5"/>
  <c r="W194" i="5"/>
  <c r="X194" i="5"/>
  <c r="W193" i="5"/>
  <c r="X193" i="5"/>
  <c r="W192" i="5"/>
  <c r="X192" i="5"/>
  <c r="W191" i="5"/>
  <c r="X191" i="5"/>
  <c r="W190" i="5"/>
  <c r="X190" i="5"/>
  <c r="W189" i="5"/>
  <c r="X189" i="5"/>
  <c r="W188" i="5"/>
  <c r="X188" i="5"/>
  <c r="W187" i="5"/>
  <c r="X187" i="5"/>
  <c r="W186" i="5"/>
  <c r="X186" i="5"/>
  <c r="W185" i="5"/>
  <c r="X185" i="5"/>
  <c r="W184" i="5"/>
  <c r="X184" i="5"/>
  <c r="W183" i="5"/>
  <c r="X183" i="5"/>
  <c r="W182" i="5"/>
  <c r="X182" i="5"/>
  <c r="W181" i="5"/>
  <c r="X181" i="5"/>
  <c r="W180" i="5"/>
  <c r="X180" i="5"/>
  <c r="W179" i="5"/>
  <c r="X179" i="5"/>
  <c r="W178" i="5"/>
  <c r="X178" i="5"/>
  <c r="W177" i="5"/>
  <c r="X177" i="5"/>
  <c r="W176" i="5"/>
  <c r="X176" i="5"/>
  <c r="W175" i="5"/>
  <c r="X175" i="5"/>
  <c r="W174" i="5"/>
  <c r="X174" i="5"/>
  <c r="W173" i="5"/>
  <c r="X173" i="5"/>
  <c r="W172" i="5"/>
  <c r="X172" i="5"/>
  <c r="W171" i="5"/>
  <c r="X171" i="5"/>
  <c r="W170" i="5"/>
  <c r="X170" i="5"/>
  <c r="W169" i="5"/>
  <c r="X169" i="5"/>
  <c r="W168" i="5"/>
  <c r="X168" i="5"/>
  <c r="W167" i="5"/>
  <c r="X167" i="5"/>
  <c r="W166" i="5"/>
  <c r="X166" i="5"/>
  <c r="W165" i="5"/>
  <c r="X165" i="5"/>
  <c r="W164" i="5"/>
  <c r="X164" i="5"/>
  <c r="W163" i="5"/>
  <c r="X163" i="5"/>
  <c r="W162" i="5"/>
  <c r="X162" i="5"/>
  <c r="W161" i="5"/>
  <c r="X161" i="5"/>
  <c r="W160" i="5"/>
  <c r="X160" i="5"/>
  <c r="W159" i="5"/>
  <c r="X159" i="5"/>
  <c r="W158" i="5"/>
  <c r="X158" i="5"/>
  <c r="W157" i="5"/>
  <c r="X157" i="5"/>
  <c r="W156" i="5"/>
  <c r="X156" i="5"/>
  <c r="W155" i="5"/>
  <c r="X155" i="5"/>
  <c r="W154" i="5"/>
  <c r="X154" i="5"/>
  <c r="W153" i="5"/>
  <c r="X153" i="5"/>
  <c r="W152" i="5"/>
  <c r="X152" i="5"/>
  <c r="W151" i="5"/>
  <c r="X151" i="5"/>
  <c r="W150" i="5"/>
  <c r="X150" i="5"/>
  <c r="W149" i="5"/>
  <c r="X149" i="5"/>
  <c r="W148" i="5"/>
  <c r="X148" i="5"/>
  <c r="W147" i="5"/>
  <c r="X147" i="5"/>
  <c r="W146" i="5"/>
  <c r="X146" i="5"/>
  <c r="W145" i="5"/>
  <c r="X145" i="5"/>
  <c r="W144" i="5"/>
  <c r="X144" i="5"/>
  <c r="W143" i="5"/>
  <c r="X143" i="5"/>
  <c r="W142" i="5"/>
  <c r="X142" i="5"/>
  <c r="W141" i="5"/>
  <c r="X141" i="5"/>
  <c r="W140" i="5"/>
  <c r="X140" i="5"/>
  <c r="W139" i="5"/>
  <c r="X139" i="5"/>
  <c r="W138" i="5"/>
  <c r="X138" i="5"/>
  <c r="W137" i="5"/>
  <c r="X137" i="5"/>
  <c r="W136" i="5"/>
  <c r="X136" i="5"/>
  <c r="W135" i="5"/>
  <c r="X135" i="5"/>
  <c r="W134" i="5"/>
  <c r="X134" i="5"/>
  <c r="W133" i="5"/>
  <c r="X133" i="5"/>
  <c r="W132" i="5"/>
  <c r="X132" i="5"/>
  <c r="W131" i="5"/>
  <c r="X131" i="5"/>
  <c r="W130" i="5"/>
  <c r="X130" i="5"/>
  <c r="W129" i="5"/>
  <c r="X129" i="5"/>
  <c r="W128" i="5"/>
  <c r="X128" i="5"/>
  <c r="W127" i="5"/>
  <c r="X127" i="5"/>
  <c r="W126" i="5"/>
  <c r="X126" i="5"/>
  <c r="W125" i="5"/>
  <c r="X125" i="5"/>
  <c r="W124" i="5"/>
  <c r="X124" i="5"/>
  <c r="W123" i="5"/>
  <c r="X123" i="5"/>
  <c r="W122" i="5"/>
  <c r="X122" i="5"/>
  <c r="W121" i="5"/>
  <c r="X121" i="5"/>
  <c r="W120" i="5"/>
  <c r="X120" i="5"/>
  <c r="W119" i="5"/>
  <c r="X119" i="5"/>
  <c r="W118" i="5"/>
  <c r="X118" i="5"/>
  <c r="W117" i="5"/>
  <c r="X117" i="5"/>
  <c r="W116" i="5"/>
  <c r="X116" i="5"/>
  <c r="W115" i="5"/>
  <c r="X115" i="5"/>
  <c r="W114" i="5"/>
  <c r="X114" i="5"/>
  <c r="W113" i="5"/>
  <c r="X113" i="5"/>
  <c r="W112" i="5"/>
  <c r="X112" i="5"/>
  <c r="W111" i="5"/>
  <c r="X111" i="5"/>
  <c r="W110" i="5"/>
  <c r="X110" i="5"/>
  <c r="W109" i="5"/>
  <c r="X109" i="5"/>
  <c r="W108" i="5"/>
  <c r="X108" i="5"/>
  <c r="W107" i="5"/>
  <c r="X107" i="5"/>
  <c r="W106" i="5"/>
  <c r="X106" i="5"/>
  <c r="W105" i="5"/>
  <c r="X105" i="5"/>
  <c r="W104" i="5"/>
  <c r="X104" i="5"/>
  <c r="W103" i="5"/>
  <c r="X103" i="5"/>
  <c r="W102" i="5"/>
  <c r="X102" i="5"/>
  <c r="W101" i="5"/>
  <c r="X101" i="5"/>
  <c r="W100" i="5"/>
  <c r="X100" i="5"/>
  <c r="W99" i="5"/>
  <c r="X99" i="5"/>
  <c r="W98" i="5"/>
  <c r="X98" i="5"/>
  <c r="W97" i="5"/>
  <c r="X97" i="5"/>
  <c r="W96" i="5"/>
  <c r="X96" i="5"/>
  <c r="W95" i="5"/>
  <c r="X95" i="5"/>
  <c r="W94" i="5"/>
  <c r="X94" i="5"/>
  <c r="W93" i="5"/>
  <c r="X93" i="5"/>
  <c r="W92" i="5"/>
  <c r="X92" i="5"/>
  <c r="W91" i="5"/>
  <c r="X91" i="5"/>
  <c r="W90" i="5"/>
  <c r="X90" i="5"/>
  <c r="W89" i="5"/>
  <c r="X89" i="5"/>
  <c r="W88" i="5"/>
  <c r="X88" i="5"/>
  <c r="W87" i="5"/>
  <c r="X87" i="5"/>
  <c r="W86" i="5"/>
  <c r="X86" i="5"/>
  <c r="W85" i="5"/>
  <c r="X85" i="5"/>
  <c r="W84" i="5"/>
  <c r="X84" i="5"/>
  <c r="W83" i="5"/>
  <c r="X83" i="5"/>
  <c r="W82" i="5"/>
  <c r="X82" i="5"/>
  <c r="W81" i="5"/>
  <c r="X81" i="5"/>
  <c r="W80" i="5"/>
  <c r="X80" i="5"/>
  <c r="W79" i="5"/>
  <c r="X79" i="5"/>
  <c r="W78" i="5"/>
  <c r="X78" i="5"/>
  <c r="W77" i="5"/>
  <c r="X77" i="5"/>
  <c r="W76" i="5"/>
  <c r="X76" i="5"/>
  <c r="W75" i="5"/>
  <c r="X75" i="5"/>
  <c r="W74" i="5"/>
  <c r="X74" i="5"/>
  <c r="W73" i="5"/>
  <c r="X73" i="5"/>
  <c r="W72" i="5"/>
  <c r="X72" i="5"/>
  <c r="W71" i="5"/>
  <c r="X71" i="5"/>
  <c r="W70" i="5"/>
  <c r="X70" i="5"/>
  <c r="W69" i="5"/>
  <c r="X69" i="5"/>
  <c r="W68" i="5"/>
  <c r="X68" i="5"/>
  <c r="W67" i="5"/>
  <c r="X67" i="5"/>
  <c r="W66" i="5"/>
  <c r="X66" i="5"/>
  <c r="W65" i="5"/>
  <c r="X65" i="5"/>
  <c r="W64" i="5"/>
  <c r="X64" i="5"/>
  <c r="W63" i="5"/>
  <c r="X63" i="5"/>
  <c r="W62" i="5"/>
  <c r="X62" i="5"/>
  <c r="W61" i="5"/>
  <c r="X61" i="5"/>
  <c r="W60" i="5"/>
  <c r="X60" i="5"/>
  <c r="W59" i="5"/>
  <c r="X59" i="5"/>
  <c r="W58" i="5"/>
  <c r="X58" i="5"/>
  <c r="W57" i="5"/>
  <c r="X57" i="5"/>
  <c r="W56" i="5"/>
  <c r="X56" i="5"/>
  <c r="W55" i="5"/>
  <c r="X55" i="5"/>
  <c r="W54" i="5"/>
  <c r="X54" i="5"/>
  <c r="W53" i="5"/>
  <c r="X53" i="5"/>
  <c r="W52" i="5"/>
  <c r="X52" i="5"/>
  <c r="W51" i="5"/>
  <c r="X51" i="5"/>
  <c r="W50" i="5"/>
  <c r="X50" i="5"/>
  <c r="W49" i="5"/>
  <c r="X49" i="5"/>
  <c r="W48" i="5"/>
  <c r="X48" i="5"/>
  <c r="W47" i="5"/>
  <c r="X47" i="5"/>
  <c r="W46" i="5"/>
  <c r="X46" i="5"/>
  <c r="W45" i="5"/>
  <c r="X45" i="5"/>
  <c r="W44" i="5"/>
  <c r="X44" i="5"/>
  <c r="W43" i="5"/>
  <c r="X43" i="5"/>
  <c r="W42" i="5"/>
  <c r="X42" i="5"/>
  <c r="W41" i="5"/>
  <c r="X41" i="5"/>
  <c r="W40" i="5"/>
  <c r="X40" i="5"/>
  <c r="W39" i="5"/>
  <c r="X39" i="5"/>
  <c r="W38" i="5"/>
  <c r="X38" i="5"/>
  <c r="W37" i="5"/>
  <c r="X37" i="5"/>
  <c r="W36" i="5"/>
  <c r="X36" i="5"/>
  <c r="W35" i="5"/>
  <c r="X35" i="5"/>
  <c r="W34" i="5"/>
  <c r="X34" i="5"/>
  <c r="W33" i="5"/>
  <c r="X33" i="5"/>
  <c r="W32" i="5"/>
  <c r="X32" i="5"/>
  <c r="W31" i="5"/>
  <c r="X31" i="5"/>
  <c r="W30" i="5"/>
  <c r="X30" i="5"/>
  <c r="W29" i="5"/>
  <c r="X29" i="5"/>
  <c r="W28" i="5"/>
  <c r="X28" i="5"/>
  <c r="W27" i="5"/>
  <c r="X27" i="5"/>
  <c r="W26" i="5"/>
  <c r="X26" i="5"/>
  <c r="W25" i="5"/>
  <c r="X25" i="5"/>
  <c r="W24" i="5"/>
  <c r="X24" i="5"/>
  <c r="W23" i="5"/>
  <c r="X23" i="5"/>
  <c r="W22" i="5"/>
  <c r="X22" i="5"/>
  <c r="W21" i="5"/>
  <c r="X21" i="5"/>
  <c r="W20" i="5"/>
  <c r="X20" i="5"/>
  <c r="W19" i="5"/>
  <c r="X19" i="5"/>
  <c r="W18" i="5"/>
  <c r="X18" i="5"/>
  <c r="W17" i="5"/>
  <c r="X17" i="5"/>
  <c r="W16" i="5"/>
  <c r="X16" i="5"/>
  <c r="W15" i="5"/>
  <c r="X15" i="5"/>
  <c r="W14" i="5"/>
  <c r="X14" i="5"/>
  <c r="W13" i="5"/>
  <c r="X13" i="5"/>
  <c r="W12" i="5"/>
  <c r="X12" i="5"/>
  <c r="W11" i="5"/>
  <c r="X11" i="5"/>
  <c r="W10" i="5"/>
  <c r="X10" i="5"/>
  <c r="W9" i="5"/>
  <c r="X9" i="5"/>
  <c r="W8" i="5"/>
  <c r="X8" i="5"/>
  <c r="W7" i="5"/>
  <c r="X7" i="5"/>
  <c r="W6" i="5"/>
  <c r="X6" i="5"/>
  <c r="W5" i="5"/>
  <c r="X5" i="5"/>
  <c r="W4" i="5"/>
  <c r="X4" i="5"/>
  <c r="W3" i="5"/>
  <c r="X3" i="5"/>
  <c r="L6" i="5"/>
  <c r="P1102" i="5"/>
  <c r="P1101" i="5"/>
  <c r="P1100" i="5"/>
  <c r="P1099" i="5"/>
  <c r="P1098" i="5"/>
  <c r="P1097" i="5"/>
  <c r="P1096" i="5"/>
  <c r="P1095" i="5"/>
  <c r="P1094" i="5"/>
  <c r="P1093" i="5"/>
  <c r="P1092" i="5"/>
  <c r="P1091" i="5"/>
  <c r="P1090" i="5"/>
  <c r="P1089" i="5"/>
  <c r="P1088" i="5"/>
  <c r="P1087" i="5"/>
  <c r="P1086" i="5"/>
  <c r="P1085" i="5"/>
  <c r="P1084" i="5"/>
  <c r="P1083" i="5"/>
  <c r="P1082" i="5"/>
  <c r="P1081" i="5"/>
  <c r="P1080" i="5"/>
  <c r="P1079" i="5"/>
  <c r="P1078" i="5"/>
  <c r="P1077" i="5"/>
  <c r="P1076" i="5"/>
  <c r="P1075" i="5"/>
  <c r="P1074" i="5"/>
  <c r="P1073" i="5"/>
  <c r="P1072" i="5"/>
  <c r="P1071" i="5"/>
  <c r="P1070" i="5"/>
  <c r="P1069" i="5"/>
  <c r="P1068" i="5"/>
  <c r="P1067" i="5"/>
  <c r="P1066" i="5"/>
  <c r="P1065" i="5"/>
  <c r="P1064" i="5"/>
  <c r="P1063" i="5"/>
  <c r="P1062" i="5"/>
  <c r="P1061" i="5"/>
  <c r="P1060" i="5"/>
  <c r="P1059" i="5"/>
  <c r="P1058" i="5"/>
  <c r="P1057" i="5"/>
  <c r="P1056" i="5"/>
  <c r="P1055" i="5"/>
  <c r="P1054" i="5"/>
  <c r="P1053" i="5"/>
  <c r="P1052" i="5"/>
  <c r="P1051" i="5"/>
  <c r="P1050" i="5"/>
  <c r="P1049" i="5"/>
  <c r="P1048" i="5"/>
  <c r="P1047" i="5"/>
  <c r="P1046" i="5"/>
  <c r="P1045" i="5"/>
  <c r="P1044" i="5"/>
  <c r="P1043" i="5"/>
  <c r="P1042" i="5"/>
  <c r="P1041" i="5"/>
  <c r="P1040" i="5"/>
  <c r="P1039" i="5"/>
  <c r="P1038" i="5"/>
  <c r="P1037" i="5"/>
  <c r="P1036" i="5"/>
  <c r="P1035" i="5"/>
  <c r="P1034" i="5"/>
  <c r="P1033" i="5"/>
  <c r="P1032" i="5"/>
  <c r="P1031" i="5"/>
  <c r="P1030" i="5"/>
  <c r="P1029" i="5"/>
  <c r="P1028" i="5"/>
  <c r="P1027" i="5"/>
  <c r="P1026" i="5"/>
  <c r="P1025" i="5"/>
  <c r="P1024" i="5"/>
  <c r="P1023" i="5"/>
  <c r="P1022" i="5"/>
  <c r="P1021" i="5"/>
  <c r="P1020" i="5"/>
  <c r="P1019" i="5"/>
  <c r="P1018" i="5"/>
  <c r="P1017" i="5"/>
  <c r="P1016" i="5"/>
  <c r="P1015" i="5"/>
  <c r="P1014" i="5"/>
  <c r="P1013" i="5"/>
  <c r="P1012" i="5"/>
  <c r="P1011" i="5"/>
  <c r="P1010" i="5"/>
  <c r="P1009" i="5"/>
  <c r="P1008" i="5"/>
  <c r="P1007" i="5"/>
  <c r="P1006" i="5"/>
  <c r="P1005" i="5"/>
  <c r="P1004" i="5"/>
  <c r="P1003" i="5"/>
  <c r="P1002" i="5"/>
  <c r="P1001" i="5"/>
  <c r="P1000" i="5"/>
  <c r="P999" i="5"/>
  <c r="P998" i="5"/>
  <c r="P997" i="5"/>
  <c r="P996" i="5"/>
  <c r="P995" i="5"/>
  <c r="P994" i="5"/>
  <c r="P993" i="5"/>
  <c r="P992" i="5"/>
  <c r="P991" i="5"/>
  <c r="P990" i="5"/>
  <c r="P989" i="5"/>
  <c r="P988" i="5"/>
  <c r="P987" i="5"/>
  <c r="P986" i="5"/>
  <c r="P985" i="5"/>
  <c r="P984" i="5"/>
  <c r="P983" i="5"/>
  <c r="P982" i="5"/>
  <c r="P981" i="5"/>
  <c r="P980" i="5"/>
  <c r="P979" i="5"/>
  <c r="P978" i="5"/>
  <c r="P977" i="5"/>
  <c r="P976" i="5"/>
  <c r="P975" i="5"/>
  <c r="P974" i="5"/>
  <c r="P973" i="5"/>
  <c r="P972" i="5"/>
  <c r="P971" i="5"/>
  <c r="P970" i="5"/>
  <c r="P969" i="5"/>
  <c r="P968" i="5"/>
  <c r="P967" i="5"/>
  <c r="P966" i="5"/>
  <c r="P965" i="5"/>
  <c r="P964" i="5"/>
  <c r="P963" i="5"/>
  <c r="P962" i="5"/>
  <c r="P961" i="5"/>
  <c r="P960" i="5"/>
  <c r="P959" i="5"/>
  <c r="P958" i="5"/>
  <c r="P957" i="5"/>
  <c r="P956" i="5"/>
  <c r="P955" i="5"/>
  <c r="P954" i="5"/>
  <c r="P953" i="5"/>
  <c r="P952" i="5"/>
  <c r="P951" i="5"/>
  <c r="P950" i="5"/>
  <c r="P949" i="5"/>
  <c r="P948" i="5"/>
  <c r="P947" i="5"/>
  <c r="P946" i="5"/>
  <c r="P945" i="5"/>
  <c r="P944" i="5"/>
  <c r="P943" i="5"/>
  <c r="P942" i="5"/>
  <c r="P941" i="5"/>
  <c r="P940" i="5"/>
  <c r="P939" i="5"/>
  <c r="P938" i="5"/>
  <c r="P937" i="5"/>
  <c r="P936" i="5"/>
  <c r="P935" i="5"/>
  <c r="P934" i="5"/>
  <c r="P933" i="5"/>
  <c r="P932" i="5"/>
  <c r="P931" i="5"/>
  <c r="P930" i="5"/>
  <c r="P929" i="5"/>
  <c r="P928" i="5"/>
  <c r="P927" i="5"/>
  <c r="P926" i="5"/>
  <c r="P925" i="5"/>
  <c r="P924" i="5"/>
  <c r="P923" i="5"/>
  <c r="P922" i="5"/>
  <c r="P921" i="5"/>
  <c r="P920" i="5"/>
  <c r="P919" i="5"/>
  <c r="P918" i="5"/>
  <c r="P917" i="5"/>
  <c r="P916" i="5"/>
  <c r="P915" i="5"/>
  <c r="P914" i="5"/>
  <c r="P913" i="5"/>
  <c r="P912" i="5"/>
  <c r="P911" i="5"/>
  <c r="P910" i="5"/>
  <c r="P909" i="5"/>
  <c r="P908" i="5"/>
  <c r="P907" i="5"/>
  <c r="P906" i="5"/>
  <c r="P905" i="5"/>
  <c r="P904" i="5"/>
  <c r="P903" i="5"/>
  <c r="P902" i="5"/>
  <c r="P901" i="5"/>
  <c r="P900" i="5"/>
  <c r="P899" i="5"/>
  <c r="P898" i="5"/>
  <c r="P897" i="5"/>
  <c r="P896" i="5"/>
  <c r="P895" i="5"/>
  <c r="P894" i="5"/>
  <c r="P893" i="5"/>
  <c r="P892" i="5"/>
  <c r="P891" i="5"/>
  <c r="P890" i="5"/>
  <c r="P889" i="5"/>
  <c r="P888" i="5"/>
  <c r="P887" i="5"/>
  <c r="P886" i="5"/>
  <c r="P885" i="5"/>
  <c r="P884" i="5"/>
  <c r="P883" i="5"/>
  <c r="P882" i="5"/>
  <c r="P881" i="5"/>
  <c r="P880" i="5"/>
  <c r="P879" i="5"/>
  <c r="P878" i="5"/>
  <c r="P877" i="5"/>
  <c r="P876" i="5"/>
  <c r="P875" i="5"/>
  <c r="P874" i="5"/>
  <c r="P873" i="5"/>
  <c r="P872" i="5"/>
  <c r="P871" i="5"/>
  <c r="P870" i="5"/>
  <c r="P869" i="5"/>
  <c r="P868" i="5"/>
  <c r="P867" i="5"/>
  <c r="P866" i="5"/>
  <c r="P865" i="5"/>
  <c r="P864" i="5"/>
  <c r="P863" i="5"/>
  <c r="P862" i="5"/>
  <c r="P861" i="5"/>
  <c r="P860" i="5"/>
  <c r="P859" i="5"/>
  <c r="P858" i="5"/>
  <c r="P857" i="5"/>
  <c r="P856" i="5"/>
  <c r="P855" i="5"/>
  <c r="P854" i="5"/>
  <c r="P853" i="5"/>
  <c r="P852" i="5"/>
  <c r="P851" i="5"/>
  <c r="P850" i="5"/>
  <c r="P849" i="5"/>
  <c r="P848" i="5"/>
  <c r="P847" i="5"/>
  <c r="P846" i="5"/>
  <c r="P845" i="5"/>
  <c r="P844" i="5"/>
  <c r="P843" i="5"/>
  <c r="P842" i="5"/>
  <c r="P841" i="5"/>
  <c r="P840" i="5"/>
  <c r="P839" i="5"/>
  <c r="P838" i="5"/>
  <c r="P837" i="5"/>
  <c r="P836" i="5"/>
  <c r="P835" i="5"/>
  <c r="P834" i="5"/>
  <c r="P833" i="5"/>
  <c r="P832" i="5"/>
  <c r="P831" i="5"/>
  <c r="P830" i="5"/>
  <c r="P829" i="5"/>
  <c r="P828" i="5"/>
  <c r="P827" i="5"/>
  <c r="P826" i="5"/>
  <c r="P825" i="5"/>
  <c r="P824" i="5"/>
  <c r="P823" i="5"/>
  <c r="P822" i="5"/>
  <c r="P821" i="5"/>
  <c r="P820" i="5"/>
  <c r="P819" i="5"/>
  <c r="P818" i="5"/>
  <c r="P817" i="5"/>
  <c r="P816" i="5"/>
  <c r="P815" i="5"/>
  <c r="P814" i="5"/>
  <c r="P813" i="5"/>
  <c r="P812" i="5"/>
  <c r="P811" i="5"/>
  <c r="P810" i="5"/>
  <c r="P809" i="5"/>
  <c r="P808" i="5"/>
  <c r="P807" i="5"/>
  <c r="P806" i="5"/>
  <c r="P805" i="5"/>
  <c r="P804" i="5"/>
  <c r="P803" i="5"/>
  <c r="P802" i="5"/>
  <c r="P801" i="5"/>
  <c r="P800" i="5"/>
  <c r="P799" i="5"/>
  <c r="P798" i="5"/>
  <c r="P797" i="5"/>
  <c r="P796" i="5"/>
  <c r="P795" i="5"/>
  <c r="P794" i="5"/>
  <c r="P793" i="5"/>
  <c r="P792" i="5"/>
  <c r="P791" i="5"/>
  <c r="P790" i="5"/>
  <c r="P789" i="5"/>
  <c r="P788" i="5"/>
  <c r="P787" i="5"/>
  <c r="P786" i="5"/>
  <c r="P785" i="5"/>
  <c r="P784" i="5"/>
  <c r="P783" i="5"/>
  <c r="P782" i="5"/>
  <c r="P781" i="5"/>
  <c r="P780" i="5"/>
  <c r="P779" i="5"/>
  <c r="P778" i="5"/>
  <c r="P777" i="5"/>
  <c r="P776" i="5"/>
  <c r="P775" i="5"/>
  <c r="P774" i="5"/>
  <c r="P773" i="5"/>
  <c r="P772" i="5"/>
  <c r="P771" i="5"/>
  <c r="P770" i="5"/>
  <c r="P769" i="5"/>
  <c r="P768" i="5"/>
  <c r="P767" i="5"/>
  <c r="P766" i="5"/>
  <c r="P765" i="5"/>
  <c r="P764" i="5"/>
  <c r="P763" i="5"/>
  <c r="P762" i="5"/>
  <c r="P761" i="5"/>
  <c r="P760" i="5"/>
  <c r="P759" i="5"/>
  <c r="P758" i="5"/>
  <c r="P757" i="5"/>
  <c r="P756" i="5"/>
  <c r="P755" i="5"/>
  <c r="P754" i="5"/>
  <c r="P753" i="5"/>
  <c r="P752" i="5"/>
  <c r="P751" i="5"/>
  <c r="P750" i="5"/>
  <c r="P749" i="5"/>
  <c r="P748" i="5"/>
  <c r="P747" i="5"/>
  <c r="P746" i="5"/>
  <c r="P745" i="5"/>
  <c r="P744" i="5"/>
  <c r="P743" i="5"/>
  <c r="P742" i="5"/>
  <c r="P741" i="5"/>
  <c r="P740" i="5"/>
  <c r="P739" i="5"/>
  <c r="P738" i="5"/>
  <c r="P737" i="5"/>
  <c r="P736" i="5"/>
  <c r="P735" i="5"/>
  <c r="P734" i="5"/>
  <c r="P733" i="5"/>
  <c r="P732" i="5"/>
  <c r="P731" i="5"/>
  <c r="P730" i="5"/>
  <c r="P729" i="5"/>
  <c r="P728" i="5"/>
  <c r="P727" i="5"/>
  <c r="P726" i="5"/>
  <c r="P725" i="5"/>
  <c r="P724" i="5"/>
  <c r="P723" i="5"/>
  <c r="P722" i="5"/>
  <c r="P721" i="5"/>
  <c r="P720" i="5"/>
  <c r="P719" i="5"/>
  <c r="P718" i="5"/>
  <c r="P717" i="5"/>
  <c r="P716" i="5"/>
  <c r="P715" i="5"/>
  <c r="P714" i="5"/>
  <c r="P713" i="5"/>
  <c r="P712" i="5"/>
  <c r="P711" i="5"/>
  <c r="P710" i="5"/>
  <c r="P709" i="5"/>
  <c r="P708" i="5"/>
  <c r="P707" i="5"/>
  <c r="P706" i="5"/>
  <c r="P705" i="5"/>
  <c r="P704" i="5"/>
  <c r="P703" i="5"/>
  <c r="P702" i="5"/>
  <c r="P701" i="5"/>
  <c r="P700" i="5"/>
  <c r="P699" i="5"/>
  <c r="P698" i="5"/>
  <c r="P697" i="5"/>
  <c r="P696" i="5"/>
  <c r="P695" i="5"/>
  <c r="P694" i="5"/>
  <c r="P693" i="5"/>
  <c r="P692" i="5"/>
  <c r="P691" i="5"/>
  <c r="P690" i="5"/>
  <c r="P689" i="5"/>
  <c r="P688" i="5"/>
  <c r="P687" i="5"/>
  <c r="P686" i="5"/>
  <c r="P685" i="5"/>
  <c r="P684" i="5"/>
  <c r="P683" i="5"/>
  <c r="P682" i="5"/>
  <c r="P681" i="5"/>
  <c r="P680" i="5"/>
  <c r="P679" i="5"/>
  <c r="P678" i="5"/>
  <c r="P677" i="5"/>
  <c r="P676" i="5"/>
  <c r="P675" i="5"/>
  <c r="P674" i="5"/>
  <c r="P673" i="5"/>
  <c r="P672" i="5"/>
  <c r="P671" i="5"/>
  <c r="P670" i="5"/>
  <c r="P669" i="5"/>
  <c r="P668" i="5"/>
  <c r="P667" i="5"/>
  <c r="P666" i="5"/>
  <c r="P665" i="5"/>
  <c r="P664" i="5"/>
  <c r="P663" i="5"/>
  <c r="P662" i="5"/>
  <c r="P661" i="5"/>
  <c r="P660" i="5"/>
  <c r="P659" i="5"/>
  <c r="P658" i="5"/>
  <c r="P657" i="5"/>
  <c r="P656" i="5"/>
  <c r="P655" i="5"/>
  <c r="P654" i="5"/>
  <c r="P653" i="5"/>
  <c r="P652" i="5"/>
  <c r="P651" i="5"/>
  <c r="P650" i="5"/>
  <c r="P649" i="5"/>
  <c r="P648" i="5"/>
  <c r="P647" i="5"/>
  <c r="P646" i="5"/>
  <c r="P645" i="5"/>
  <c r="P644" i="5"/>
  <c r="P643" i="5"/>
  <c r="P642" i="5"/>
  <c r="P641" i="5"/>
  <c r="P640" i="5"/>
  <c r="P639" i="5"/>
  <c r="P638" i="5"/>
  <c r="P637" i="5"/>
  <c r="P636" i="5"/>
  <c r="P635" i="5"/>
  <c r="P634" i="5"/>
  <c r="P633" i="5"/>
  <c r="P632" i="5"/>
  <c r="P631" i="5"/>
  <c r="P630" i="5"/>
  <c r="P629" i="5"/>
  <c r="P628" i="5"/>
  <c r="P627" i="5"/>
  <c r="P626" i="5"/>
  <c r="P625" i="5"/>
  <c r="P624" i="5"/>
  <c r="P623" i="5"/>
  <c r="P622" i="5"/>
  <c r="P621" i="5"/>
  <c r="P620" i="5"/>
  <c r="P619" i="5"/>
  <c r="P618" i="5"/>
  <c r="P617" i="5"/>
  <c r="P616" i="5"/>
  <c r="P615" i="5"/>
  <c r="P614" i="5"/>
  <c r="P613" i="5"/>
  <c r="P612" i="5"/>
  <c r="P611" i="5"/>
  <c r="P610" i="5"/>
  <c r="P609" i="5"/>
  <c r="P608" i="5"/>
  <c r="P607" i="5"/>
  <c r="P606" i="5"/>
  <c r="P605" i="5"/>
  <c r="P604" i="5"/>
  <c r="P603" i="5"/>
  <c r="P602" i="5"/>
  <c r="P601" i="5"/>
  <c r="P600" i="5"/>
  <c r="P599" i="5"/>
  <c r="P598" i="5"/>
  <c r="P597" i="5"/>
  <c r="P596" i="5"/>
  <c r="P595" i="5"/>
  <c r="P594" i="5"/>
  <c r="P593" i="5"/>
  <c r="P592" i="5"/>
  <c r="P591" i="5"/>
  <c r="P590" i="5"/>
  <c r="P589" i="5"/>
  <c r="P588" i="5"/>
  <c r="P587" i="5"/>
  <c r="P586" i="5"/>
  <c r="P585" i="5"/>
  <c r="P584" i="5"/>
  <c r="P583" i="5"/>
  <c r="P582" i="5"/>
  <c r="P581" i="5"/>
  <c r="P580" i="5"/>
  <c r="P579" i="5"/>
  <c r="P578" i="5"/>
  <c r="P577" i="5"/>
  <c r="P576" i="5"/>
  <c r="P575" i="5"/>
  <c r="P574" i="5"/>
  <c r="P573" i="5"/>
  <c r="P572" i="5"/>
  <c r="P571" i="5"/>
  <c r="P570" i="5"/>
  <c r="P569" i="5"/>
  <c r="P568" i="5"/>
  <c r="P567" i="5"/>
  <c r="P566" i="5"/>
  <c r="P565" i="5"/>
  <c r="P564" i="5"/>
  <c r="P563" i="5"/>
  <c r="P562" i="5"/>
  <c r="P561" i="5"/>
  <c r="P560" i="5"/>
  <c r="P559" i="5"/>
  <c r="P558" i="5"/>
  <c r="P557" i="5"/>
  <c r="P556" i="5"/>
  <c r="P555" i="5"/>
  <c r="P554" i="5"/>
  <c r="P553" i="5"/>
  <c r="P552" i="5"/>
  <c r="P551" i="5"/>
  <c r="P550" i="5"/>
  <c r="P549" i="5"/>
  <c r="P548" i="5"/>
  <c r="P547" i="5"/>
  <c r="P546" i="5"/>
  <c r="P545" i="5"/>
  <c r="P544" i="5"/>
  <c r="P543" i="5"/>
  <c r="P542" i="5"/>
  <c r="P541" i="5"/>
  <c r="P540" i="5"/>
  <c r="P539" i="5"/>
  <c r="P538" i="5"/>
  <c r="P537" i="5"/>
  <c r="P536" i="5"/>
  <c r="P535" i="5"/>
  <c r="P534" i="5"/>
  <c r="P533" i="5"/>
  <c r="P532" i="5"/>
  <c r="P531" i="5"/>
  <c r="P530" i="5"/>
  <c r="P529" i="5"/>
  <c r="P528" i="5"/>
  <c r="P527" i="5"/>
  <c r="P526" i="5"/>
  <c r="P525" i="5"/>
  <c r="P524" i="5"/>
  <c r="P523" i="5"/>
  <c r="P522" i="5"/>
  <c r="P521" i="5"/>
  <c r="P520" i="5"/>
  <c r="P519" i="5"/>
  <c r="P518" i="5"/>
  <c r="P517" i="5"/>
  <c r="P516" i="5"/>
  <c r="P515" i="5"/>
  <c r="P514" i="5"/>
  <c r="P513" i="5"/>
  <c r="P512" i="5"/>
  <c r="P511" i="5"/>
  <c r="P510" i="5"/>
  <c r="P509" i="5"/>
  <c r="P508" i="5"/>
  <c r="P507" i="5"/>
  <c r="P506" i="5"/>
  <c r="P505" i="5"/>
  <c r="P504" i="5"/>
  <c r="P503" i="5"/>
  <c r="P502" i="5"/>
  <c r="P501" i="5"/>
  <c r="P500" i="5"/>
  <c r="P499" i="5"/>
  <c r="P498" i="5"/>
  <c r="P497" i="5"/>
  <c r="P496" i="5"/>
  <c r="P495" i="5"/>
  <c r="P494" i="5"/>
  <c r="P493" i="5"/>
  <c r="P492" i="5"/>
  <c r="P491" i="5"/>
  <c r="P490" i="5"/>
  <c r="P489" i="5"/>
  <c r="P488" i="5"/>
  <c r="P487" i="5"/>
  <c r="P486" i="5"/>
  <c r="P485" i="5"/>
  <c r="P484" i="5"/>
  <c r="P483" i="5"/>
  <c r="P482" i="5"/>
  <c r="P481" i="5"/>
  <c r="P480" i="5"/>
  <c r="P479" i="5"/>
  <c r="P478" i="5"/>
  <c r="P477" i="5"/>
  <c r="P476" i="5"/>
  <c r="P475" i="5"/>
  <c r="P474" i="5"/>
  <c r="P473" i="5"/>
  <c r="P472" i="5"/>
  <c r="P471" i="5"/>
  <c r="P470" i="5"/>
  <c r="P469" i="5"/>
  <c r="P468" i="5"/>
  <c r="P467" i="5"/>
  <c r="P466" i="5"/>
  <c r="P465" i="5"/>
  <c r="P464" i="5"/>
  <c r="P463" i="5"/>
  <c r="P462" i="5"/>
  <c r="P461" i="5"/>
  <c r="P460" i="5"/>
  <c r="P459" i="5"/>
  <c r="P458" i="5"/>
  <c r="P457" i="5"/>
  <c r="P456" i="5"/>
  <c r="P455" i="5"/>
  <c r="P454" i="5"/>
  <c r="P453" i="5"/>
  <c r="P452" i="5"/>
  <c r="P451" i="5"/>
  <c r="P450" i="5"/>
  <c r="P449" i="5"/>
  <c r="P448" i="5"/>
  <c r="P447" i="5"/>
  <c r="P446" i="5"/>
  <c r="P445" i="5"/>
  <c r="P444" i="5"/>
  <c r="P443" i="5"/>
  <c r="P442" i="5"/>
  <c r="P441" i="5"/>
  <c r="P440" i="5"/>
  <c r="P439" i="5"/>
  <c r="P438" i="5"/>
  <c r="P437" i="5"/>
  <c r="P436" i="5"/>
  <c r="P435" i="5"/>
  <c r="P434" i="5"/>
  <c r="P433" i="5"/>
  <c r="P432" i="5"/>
  <c r="P431" i="5"/>
  <c r="P430" i="5"/>
  <c r="P429" i="5"/>
  <c r="P428" i="5"/>
  <c r="P427" i="5"/>
  <c r="P426" i="5"/>
  <c r="P425" i="5"/>
  <c r="P424" i="5"/>
  <c r="P423" i="5"/>
  <c r="P422" i="5"/>
  <c r="P421" i="5"/>
  <c r="P420" i="5"/>
  <c r="P419" i="5"/>
  <c r="P418" i="5"/>
  <c r="P417" i="5"/>
  <c r="P416" i="5"/>
  <c r="P415" i="5"/>
  <c r="P414" i="5"/>
  <c r="P413" i="5"/>
  <c r="P412" i="5"/>
  <c r="P411" i="5"/>
  <c r="P410" i="5"/>
  <c r="P409" i="5"/>
  <c r="P408" i="5"/>
  <c r="P407" i="5"/>
  <c r="P406" i="5"/>
  <c r="P405" i="5"/>
  <c r="P404" i="5"/>
  <c r="P403" i="5"/>
  <c r="P402" i="5"/>
  <c r="P401" i="5"/>
  <c r="P400" i="5"/>
  <c r="P399" i="5"/>
  <c r="P398" i="5"/>
  <c r="P397" i="5"/>
  <c r="P396" i="5"/>
  <c r="P395" i="5"/>
  <c r="P394" i="5"/>
  <c r="P393" i="5"/>
  <c r="P392" i="5"/>
  <c r="P391" i="5"/>
  <c r="P390" i="5"/>
  <c r="P389" i="5"/>
  <c r="P388" i="5"/>
  <c r="P387" i="5"/>
  <c r="P386" i="5"/>
  <c r="P385" i="5"/>
  <c r="P384" i="5"/>
  <c r="P383" i="5"/>
  <c r="P382" i="5"/>
  <c r="P381" i="5"/>
  <c r="P380" i="5"/>
  <c r="P379" i="5"/>
  <c r="P378" i="5"/>
  <c r="P377" i="5"/>
  <c r="P376" i="5"/>
  <c r="P375" i="5"/>
  <c r="P374" i="5"/>
  <c r="P373" i="5"/>
  <c r="P372" i="5"/>
  <c r="P371" i="5"/>
  <c r="P370" i="5"/>
  <c r="P369" i="5"/>
  <c r="P368" i="5"/>
  <c r="P367" i="5"/>
  <c r="P366" i="5"/>
  <c r="P365" i="5"/>
  <c r="P364" i="5"/>
  <c r="P363" i="5"/>
  <c r="P362" i="5"/>
  <c r="P361" i="5"/>
  <c r="P360" i="5"/>
  <c r="P359" i="5"/>
  <c r="P358" i="5"/>
  <c r="P357" i="5"/>
  <c r="P356" i="5"/>
  <c r="P355" i="5"/>
  <c r="P354" i="5"/>
  <c r="P353" i="5"/>
  <c r="P352" i="5"/>
  <c r="P351" i="5"/>
  <c r="P350" i="5"/>
  <c r="P349" i="5"/>
  <c r="P348" i="5"/>
  <c r="P347" i="5"/>
  <c r="P346" i="5"/>
  <c r="P345" i="5"/>
  <c r="P344" i="5"/>
  <c r="P343" i="5"/>
  <c r="P342" i="5"/>
  <c r="P341" i="5"/>
  <c r="P340" i="5"/>
  <c r="P339" i="5"/>
  <c r="P338" i="5"/>
  <c r="P337" i="5"/>
  <c r="P336" i="5"/>
  <c r="P335" i="5"/>
  <c r="P334" i="5"/>
  <c r="P333" i="5"/>
  <c r="P332" i="5"/>
  <c r="P331" i="5"/>
  <c r="P330" i="5"/>
  <c r="P329" i="5"/>
  <c r="P328" i="5"/>
  <c r="P327" i="5"/>
  <c r="P326" i="5"/>
  <c r="P325" i="5"/>
  <c r="P324" i="5"/>
  <c r="P323" i="5"/>
  <c r="P322" i="5"/>
  <c r="P321" i="5"/>
  <c r="P320" i="5"/>
  <c r="P319" i="5"/>
  <c r="P318" i="5"/>
  <c r="P317" i="5"/>
  <c r="P316" i="5"/>
  <c r="P315" i="5"/>
  <c r="P314" i="5"/>
  <c r="P313" i="5"/>
  <c r="P312" i="5"/>
  <c r="P311" i="5"/>
  <c r="P310" i="5"/>
  <c r="P309" i="5"/>
  <c r="P308" i="5"/>
  <c r="P307" i="5"/>
  <c r="P306" i="5"/>
  <c r="P305" i="5"/>
  <c r="P304" i="5"/>
  <c r="P303" i="5"/>
  <c r="P302" i="5"/>
  <c r="P301" i="5"/>
  <c r="P300" i="5"/>
  <c r="P299" i="5"/>
  <c r="P298" i="5"/>
  <c r="P297" i="5"/>
  <c r="P296" i="5"/>
  <c r="P295" i="5"/>
  <c r="P294" i="5"/>
  <c r="P293" i="5"/>
  <c r="P292" i="5"/>
  <c r="P291" i="5"/>
  <c r="P290" i="5"/>
  <c r="P289" i="5"/>
  <c r="P288" i="5"/>
  <c r="P287" i="5"/>
  <c r="P286" i="5"/>
  <c r="P285" i="5"/>
  <c r="P284" i="5"/>
  <c r="P283" i="5"/>
  <c r="P282" i="5"/>
  <c r="P281" i="5"/>
  <c r="P280" i="5"/>
  <c r="P279" i="5"/>
  <c r="P278" i="5"/>
  <c r="P277" i="5"/>
  <c r="P276" i="5"/>
  <c r="P275" i="5"/>
  <c r="P274" i="5"/>
  <c r="P273" i="5"/>
  <c r="P272" i="5"/>
  <c r="P271" i="5"/>
  <c r="P270" i="5"/>
  <c r="P269" i="5"/>
  <c r="P268" i="5"/>
  <c r="P267" i="5"/>
  <c r="P266" i="5"/>
  <c r="P265" i="5"/>
  <c r="P264" i="5"/>
  <c r="P263" i="5"/>
  <c r="P262" i="5"/>
  <c r="P261" i="5"/>
  <c r="P260" i="5"/>
  <c r="P259" i="5"/>
  <c r="P258" i="5"/>
  <c r="P257" i="5"/>
  <c r="P256" i="5"/>
  <c r="P255" i="5"/>
  <c r="P254" i="5"/>
  <c r="P253" i="5"/>
  <c r="P252" i="5"/>
  <c r="P251" i="5"/>
  <c r="P250" i="5"/>
  <c r="P249" i="5"/>
  <c r="P248" i="5"/>
  <c r="P247" i="5"/>
  <c r="P246" i="5"/>
  <c r="P245" i="5"/>
  <c r="P244" i="5"/>
  <c r="P243" i="5"/>
  <c r="P242" i="5"/>
  <c r="P241" i="5"/>
  <c r="P240" i="5"/>
  <c r="P239" i="5"/>
  <c r="P238" i="5"/>
  <c r="P237" i="5"/>
  <c r="P236" i="5"/>
  <c r="P235" i="5"/>
  <c r="P234" i="5"/>
  <c r="P233" i="5"/>
  <c r="P232" i="5"/>
  <c r="P231" i="5"/>
  <c r="P230" i="5"/>
  <c r="P229" i="5"/>
  <c r="P228" i="5"/>
  <c r="P227" i="5"/>
  <c r="P226" i="5"/>
  <c r="P225" i="5"/>
  <c r="P224" i="5"/>
  <c r="P223" i="5"/>
  <c r="P222" i="5"/>
  <c r="P221" i="5"/>
  <c r="P220" i="5"/>
  <c r="P219" i="5"/>
  <c r="P218" i="5"/>
  <c r="P217" i="5"/>
  <c r="P216" i="5"/>
  <c r="P215" i="5"/>
  <c r="P214" i="5"/>
  <c r="P213" i="5"/>
  <c r="P212" i="5"/>
  <c r="P211" i="5"/>
  <c r="P210" i="5"/>
  <c r="P209" i="5"/>
  <c r="P208" i="5"/>
  <c r="P207" i="5"/>
  <c r="P206" i="5"/>
  <c r="P205" i="5"/>
  <c r="P204" i="5"/>
  <c r="P203" i="5"/>
  <c r="P202" i="5"/>
  <c r="P201" i="5"/>
  <c r="P200" i="5"/>
  <c r="P199" i="5"/>
  <c r="P198" i="5"/>
  <c r="P197" i="5"/>
  <c r="P196" i="5"/>
  <c r="P195" i="5"/>
  <c r="P194" i="5"/>
  <c r="P193" i="5"/>
  <c r="P192" i="5"/>
  <c r="P191" i="5"/>
  <c r="P190" i="5"/>
  <c r="P189" i="5"/>
  <c r="P188" i="5"/>
  <c r="P187" i="5"/>
  <c r="P186" i="5"/>
  <c r="P185" i="5"/>
  <c r="P184" i="5"/>
  <c r="P183" i="5"/>
  <c r="P182" i="5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65" i="5"/>
  <c r="P164" i="5"/>
  <c r="P163" i="5"/>
  <c r="P162" i="5"/>
  <c r="P161" i="5"/>
  <c r="P160" i="5"/>
  <c r="P159" i="5"/>
  <c r="P158" i="5"/>
  <c r="P157" i="5"/>
  <c r="P156" i="5"/>
  <c r="P155" i="5"/>
  <c r="P154" i="5"/>
  <c r="P153" i="5"/>
  <c r="P152" i="5"/>
  <c r="P151" i="5"/>
  <c r="P150" i="5"/>
  <c r="P149" i="5"/>
  <c r="P148" i="5"/>
  <c r="P147" i="5"/>
  <c r="P146" i="5"/>
  <c r="P145" i="5"/>
  <c r="P144" i="5"/>
  <c r="P143" i="5"/>
  <c r="P142" i="5"/>
  <c r="P141" i="5"/>
  <c r="P140" i="5"/>
  <c r="P139" i="5"/>
  <c r="P138" i="5"/>
  <c r="P137" i="5"/>
  <c r="P136" i="5"/>
  <c r="P135" i="5"/>
  <c r="P134" i="5"/>
  <c r="P133" i="5"/>
  <c r="P132" i="5"/>
  <c r="P131" i="5"/>
  <c r="P130" i="5"/>
  <c r="P129" i="5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G21" i="5"/>
  <c r="G25" i="5"/>
  <c r="L22" i="5"/>
  <c r="F4" i="1"/>
  <c r="B4" i="2"/>
  <c r="D4" i="2"/>
  <c r="E1" i="1"/>
  <c r="E4" i="2"/>
  <c r="F4" i="2"/>
  <c r="O4" i="2"/>
  <c r="U4" i="2"/>
  <c r="B5" i="2"/>
  <c r="D5" i="2"/>
  <c r="E5" i="2"/>
  <c r="F5" i="2"/>
  <c r="O5" i="2"/>
  <c r="U5" i="2"/>
  <c r="B6" i="2"/>
  <c r="D6" i="2"/>
  <c r="E6" i="2"/>
  <c r="F6" i="2"/>
  <c r="O6" i="2"/>
  <c r="U6" i="2"/>
  <c r="B7" i="2"/>
  <c r="D7" i="2"/>
  <c r="E7" i="2"/>
  <c r="F7" i="2"/>
  <c r="O7" i="2"/>
  <c r="U7" i="2"/>
  <c r="B8" i="2"/>
  <c r="D8" i="2"/>
  <c r="E8" i="2"/>
  <c r="F8" i="2"/>
  <c r="O8" i="2"/>
  <c r="U8" i="2"/>
  <c r="B9" i="2"/>
  <c r="D9" i="2"/>
  <c r="E9" i="2"/>
  <c r="F9" i="2"/>
  <c r="O9" i="2"/>
  <c r="U9" i="2"/>
  <c r="B10" i="2"/>
  <c r="D10" i="2"/>
  <c r="E10" i="2"/>
  <c r="F10" i="2"/>
  <c r="O10" i="2"/>
  <c r="U10" i="2"/>
  <c r="B11" i="2"/>
  <c r="D11" i="2"/>
  <c r="E11" i="2"/>
  <c r="F11" i="2"/>
  <c r="O11" i="2"/>
  <c r="U11" i="2"/>
  <c r="B12" i="2"/>
  <c r="D12" i="2"/>
  <c r="E12" i="2"/>
  <c r="F12" i="2"/>
  <c r="O12" i="2"/>
  <c r="U12" i="2"/>
  <c r="B13" i="2"/>
  <c r="D13" i="2"/>
  <c r="E13" i="2"/>
  <c r="F13" i="2"/>
  <c r="O13" i="2"/>
  <c r="U13" i="2"/>
  <c r="B14" i="2"/>
  <c r="D14" i="2"/>
  <c r="E14" i="2"/>
  <c r="F14" i="2"/>
  <c r="O14" i="2"/>
  <c r="U14" i="2"/>
  <c r="B15" i="2"/>
  <c r="D15" i="2"/>
  <c r="E15" i="2"/>
  <c r="F15" i="2"/>
  <c r="O15" i="2"/>
  <c r="U15" i="2"/>
  <c r="B16" i="2"/>
  <c r="D16" i="2"/>
  <c r="E16" i="2"/>
  <c r="F16" i="2"/>
  <c r="O16" i="2"/>
  <c r="U16" i="2"/>
  <c r="B17" i="2"/>
  <c r="D17" i="2"/>
  <c r="E17" i="2"/>
  <c r="F17" i="2"/>
  <c r="O17" i="2"/>
  <c r="U17" i="2"/>
  <c r="B18" i="2"/>
  <c r="D18" i="2"/>
  <c r="E18" i="2"/>
  <c r="F18" i="2"/>
  <c r="O18" i="2"/>
  <c r="U18" i="2"/>
  <c r="B19" i="2"/>
  <c r="D19" i="2"/>
  <c r="E19" i="2"/>
  <c r="F19" i="2"/>
  <c r="O19" i="2"/>
  <c r="U19" i="2"/>
  <c r="B20" i="2"/>
  <c r="D20" i="2"/>
  <c r="E20" i="2"/>
  <c r="F20" i="2"/>
  <c r="O20" i="2"/>
  <c r="U20" i="2"/>
  <c r="B21" i="2"/>
  <c r="D21" i="2"/>
  <c r="E21" i="2"/>
  <c r="F21" i="2"/>
  <c r="O21" i="2"/>
  <c r="U21" i="2"/>
  <c r="B22" i="2"/>
  <c r="D22" i="2"/>
  <c r="E22" i="2"/>
  <c r="F22" i="2"/>
  <c r="O22" i="2"/>
  <c r="U22" i="2"/>
  <c r="B23" i="2"/>
  <c r="D23" i="2"/>
  <c r="E23" i="2"/>
  <c r="F23" i="2"/>
  <c r="O23" i="2"/>
  <c r="U23" i="2"/>
  <c r="B24" i="2"/>
  <c r="D24" i="2"/>
  <c r="E24" i="2"/>
  <c r="F24" i="2"/>
  <c r="O24" i="2"/>
  <c r="U24" i="2"/>
  <c r="B25" i="2"/>
  <c r="D25" i="2"/>
  <c r="E25" i="2"/>
  <c r="F25" i="2"/>
  <c r="O25" i="2"/>
  <c r="U25" i="2"/>
  <c r="B26" i="2"/>
  <c r="D26" i="2"/>
  <c r="E26" i="2"/>
  <c r="F26" i="2"/>
  <c r="O26" i="2"/>
  <c r="U26" i="2"/>
  <c r="B27" i="2"/>
  <c r="D27" i="2"/>
  <c r="E27" i="2"/>
  <c r="F27" i="2"/>
  <c r="O27" i="2"/>
  <c r="U27" i="2"/>
  <c r="B28" i="2"/>
  <c r="D28" i="2"/>
  <c r="E28" i="2"/>
  <c r="F28" i="2"/>
  <c r="O28" i="2"/>
  <c r="U28" i="2"/>
  <c r="B29" i="2"/>
  <c r="D29" i="2"/>
  <c r="E29" i="2"/>
  <c r="F29" i="2"/>
  <c r="O29" i="2"/>
  <c r="U29" i="2"/>
  <c r="B30" i="2"/>
  <c r="D30" i="2"/>
  <c r="E30" i="2"/>
  <c r="F30" i="2"/>
  <c r="O30" i="2"/>
  <c r="U30" i="2"/>
  <c r="B31" i="2"/>
  <c r="D31" i="2"/>
  <c r="E31" i="2"/>
  <c r="F31" i="2"/>
  <c r="O31" i="2"/>
  <c r="U31" i="2"/>
  <c r="B32" i="2"/>
  <c r="D32" i="2"/>
  <c r="E32" i="2"/>
  <c r="F32" i="2"/>
  <c r="O32" i="2"/>
  <c r="U32" i="2"/>
  <c r="B33" i="2"/>
  <c r="D33" i="2"/>
  <c r="E33" i="2"/>
  <c r="F33" i="2"/>
  <c r="O33" i="2"/>
  <c r="U33" i="2"/>
  <c r="B34" i="2"/>
  <c r="D34" i="2"/>
  <c r="E34" i="2"/>
  <c r="F34" i="2"/>
  <c r="O34" i="2"/>
  <c r="U34" i="2"/>
  <c r="B35" i="2"/>
  <c r="D35" i="2"/>
  <c r="E35" i="2"/>
  <c r="F35" i="2"/>
  <c r="O35" i="2"/>
  <c r="U35" i="2"/>
  <c r="B36" i="2"/>
  <c r="D36" i="2"/>
  <c r="E36" i="2"/>
  <c r="F36" i="2"/>
  <c r="O36" i="2"/>
  <c r="U36" i="2"/>
  <c r="B37" i="2"/>
  <c r="D37" i="2"/>
  <c r="E37" i="2"/>
  <c r="F37" i="2"/>
  <c r="O37" i="2"/>
  <c r="U37" i="2"/>
  <c r="B38" i="2"/>
  <c r="D38" i="2"/>
  <c r="E38" i="2"/>
  <c r="F38" i="2"/>
  <c r="O38" i="2"/>
  <c r="U38" i="2"/>
  <c r="B39" i="2"/>
  <c r="D39" i="2"/>
  <c r="E39" i="2"/>
  <c r="F39" i="2"/>
  <c r="O39" i="2"/>
  <c r="U39" i="2"/>
  <c r="B40" i="2"/>
  <c r="D40" i="2"/>
  <c r="E40" i="2"/>
  <c r="F40" i="2"/>
  <c r="O40" i="2"/>
  <c r="U40" i="2"/>
  <c r="B41" i="2"/>
  <c r="D41" i="2"/>
  <c r="E41" i="2"/>
  <c r="F41" i="2"/>
  <c r="O41" i="2"/>
  <c r="U41" i="2"/>
  <c r="B42" i="2"/>
  <c r="D42" i="2"/>
  <c r="E42" i="2"/>
  <c r="F42" i="2"/>
  <c r="O42" i="2"/>
  <c r="U42" i="2"/>
  <c r="B43" i="2"/>
  <c r="D43" i="2"/>
  <c r="E43" i="2"/>
  <c r="F43" i="2"/>
  <c r="O43" i="2"/>
  <c r="U43" i="2"/>
  <c r="B44" i="2"/>
  <c r="D44" i="2"/>
  <c r="E44" i="2"/>
  <c r="F44" i="2"/>
  <c r="O44" i="2"/>
  <c r="U44" i="2"/>
  <c r="B45" i="2"/>
  <c r="D45" i="2"/>
  <c r="E45" i="2"/>
  <c r="F45" i="2"/>
  <c r="O45" i="2"/>
  <c r="U45" i="2"/>
  <c r="B46" i="2"/>
  <c r="D46" i="2"/>
  <c r="E46" i="2"/>
  <c r="F46" i="2"/>
  <c r="O46" i="2"/>
  <c r="U46" i="2"/>
  <c r="B47" i="2"/>
  <c r="D47" i="2"/>
  <c r="E47" i="2"/>
  <c r="F47" i="2"/>
  <c r="O47" i="2"/>
  <c r="U47" i="2"/>
  <c r="B48" i="2"/>
  <c r="D48" i="2"/>
  <c r="E48" i="2"/>
  <c r="F48" i="2"/>
  <c r="O48" i="2"/>
  <c r="U48" i="2"/>
  <c r="B49" i="2"/>
  <c r="D49" i="2"/>
  <c r="E49" i="2"/>
  <c r="F49" i="2"/>
  <c r="O49" i="2"/>
  <c r="U49" i="2"/>
  <c r="B50" i="2"/>
  <c r="D50" i="2"/>
  <c r="E50" i="2"/>
  <c r="F50" i="2"/>
  <c r="O50" i="2"/>
  <c r="U50" i="2"/>
  <c r="B51" i="2"/>
  <c r="D51" i="2"/>
  <c r="E51" i="2"/>
  <c r="F51" i="2"/>
  <c r="O51" i="2"/>
  <c r="U51" i="2"/>
  <c r="B52" i="2"/>
  <c r="D52" i="2"/>
  <c r="E52" i="2"/>
  <c r="F52" i="2"/>
  <c r="O52" i="2"/>
  <c r="U52" i="2"/>
  <c r="B53" i="2"/>
  <c r="D53" i="2"/>
  <c r="E53" i="2"/>
  <c r="F53" i="2"/>
  <c r="O53" i="2"/>
  <c r="U53" i="2"/>
  <c r="B54" i="2"/>
  <c r="D54" i="2"/>
  <c r="E54" i="2"/>
  <c r="F54" i="2"/>
  <c r="O54" i="2"/>
  <c r="U54" i="2"/>
  <c r="B55" i="2"/>
  <c r="D55" i="2"/>
  <c r="E55" i="2"/>
  <c r="F55" i="2"/>
  <c r="O55" i="2"/>
  <c r="U55" i="2"/>
  <c r="B56" i="2"/>
  <c r="D56" i="2"/>
  <c r="E56" i="2"/>
  <c r="F56" i="2"/>
  <c r="O56" i="2"/>
  <c r="U56" i="2"/>
  <c r="B57" i="2"/>
  <c r="D57" i="2"/>
  <c r="E57" i="2"/>
  <c r="F57" i="2"/>
  <c r="O57" i="2"/>
  <c r="U57" i="2"/>
  <c r="B58" i="2"/>
  <c r="D58" i="2"/>
  <c r="E58" i="2"/>
  <c r="F58" i="2"/>
  <c r="O58" i="2"/>
  <c r="U58" i="2"/>
  <c r="B59" i="2"/>
  <c r="D59" i="2"/>
  <c r="E59" i="2"/>
  <c r="F59" i="2"/>
  <c r="O59" i="2"/>
  <c r="U59" i="2"/>
  <c r="B60" i="2"/>
  <c r="D60" i="2"/>
  <c r="E60" i="2"/>
  <c r="F60" i="2"/>
  <c r="O60" i="2"/>
  <c r="U60" i="2"/>
  <c r="B61" i="2"/>
  <c r="D61" i="2"/>
  <c r="E61" i="2"/>
  <c r="F61" i="2"/>
  <c r="O61" i="2"/>
  <c r="U61" i="2"/>
  <c r="B62" i="2"/>
  <c r="D62" i="2"/>
  <c r="E62" i="2"/>
  <c r="F62" i="2"/>
  <c r="O62" i="2"/>
  <c r="U62" i="2"/>
  <c r="B63" i="2"/>
  <c r="D63" i="2"/>
  <c r="E63" i="2"/>
  <c r="F63" i="2"/>
  <c r="O63" i="2"/>
  <c r="U63" i="2"/>
  <c r="B64" i="2"/>
  <c r="D64" i="2"/>
  <c r="E64" i="2"/>
  <c r="F64" i="2"/>
  <c r="O64" i="2"/>
  <c r="U64" i="2"/>
  <c r="B65" i="2"/>
  <c r="D65" i="2"/>
  <c r="E65" i="2"/>
  <c r="F65" i="2"/>
  <c r="O65" i="2"/>
  <c r="U65" i="2"/>
  <c r="B66" i="2"/>
  <c r="D66" i="2"/>
  <c r="E66" i="2"/>
  <c r="F66" i="2"/>
  <c r="O66" i="2"/>
  <c r="U66" i="2"/>
  <c r="B67" i="2"/>
  <c r="D67" i="2"/>
  <c r="E67" i="2"/>
  <c r="F67" i="2"/>
  <c r="O67" i="2"/>
  <c r="U67" i="2"/>
  <c r="B68" i="2"/>
  <c r="D68" i="2"/>
  <c r="E68" i="2"/>
  <c r="F68" i="2"/>
  <c r="O68" i="2"/>
  <c r="U68" i="2"/>
  <c r="B69" i="2"/>
  <c r="D69" i="2"/>
  <c r="E69" i="2"/>
  <c r="F69" i="2"/>
  <c r="O69" i="2"/>
  <c r="U69" i="2"/>
  <c r="B70" i="2"/>
  <c r="D70" i="2"/>
  <c r="E70" i="2"/>
  <c r="F70" i="2"/>
  <c r="O70" i="2"/>
  <c r="U70" i="2"/>
  <c r="B71" i="2"/>
  <c r="D71" i="2"/>
  <c r="E71" i="2"/>
  <c r="F71" i="2"/>
  <c r="O71" i="2"/>
  <c r="U71" i="2"/>
  <c r="B72" i="2"/>
  <c r="D72" i="2"/>
  <c r="E72" i="2"/>
  <c r="F72" i="2"/>
  <c r="O72" i="2"/>
  <c r="U72" i="2"/>
  <c r="B73" i="2"/>
  <c r="D73" i="2"/>
  <c r="E73" i="2"/>
  <c r="F73" i="2"/>
  <c r="O73" i="2"/>
  <c r="U73" i="2"/>
  <c r="B74" i="2"/>
  <c r="D74" i="2"/>
  <c r="E74" i="2"/>
  <c r="F74" i="2"/>
  <c r="O74" i="2"/>
  <c r="U74" i="2"/>
  <c r="B75" i="2"/>
  <c r="D75" i="2"/>
  <c r="E75" i="2"/>
  <c r="F75" i="2"/>
  <c r="O75" i="2"/>
  <c r="U75" i="2"/>
  <c r="B76" i="2"/>
  <c r="D76" i="2"/>
  <c r="E76" i="2"/>
  <c r="F76" i="2"/>
  <c r="O76" i="2"/>
  <c r="U76" i="2"/>
  <c r="B77" i="2"/>
  <c r="D77" i="2"/>
  <c r="E77" i="2"/>
  <c r="F77" i="2"/>
  <c r="O77" i="2"/>
  <c r="U77" i="2"/>
  <c r="B78" i="2"/>
  <c r="D78" i="2"/>
  <c r="E78" i="2"/>
  <c r="F78" i="2"/>
  <c r="O78" i="2"/>
  <c r="U78" i="2"/>
  <c r="B79" i="2"/>
  <c r="D79" i="2"/>
  <c r="E79" i="2"/>
  <c r="F79" i="2"/>
  <c r="O79" i="2"/>
  <c r="U79" i="2"/>
  <c r="B80" i="2"/>
  <c r="D80" i="2"/>
  <c r="E80" i="2"/>
  <c r="F80" i="2"/>
  <c r="O80" i="2"/>
  <c r="U80" i="2"/>
  <c r="B81" i="2"/>
  <c r="D81" i="2"/>
  <c r="E81" i="2"/>
  <c r="F81" i="2"/>
  <c r="O81" i="2"/>
  <c r="U81" i="2"/>
  <c r="B82" i="2"/>
  <c r="D82" i="2"/>
  <c r="E82" i="2"/>
  <c r="F82" i="2"/>
  <c r="O82" i="2"/>
  <c r="U82" i="2"/>
  <c r="B83" i="2"/>
  <c r="D83" i="2"/>
  <c r="E83" i="2"/>
  <c r="F83" i="2"/>
  <c r="O83" i="2"/>
  <c r="U83" i="2"/>
  <c r="B84" i="2"/>
  <c r="D84" i="2"/>
  <c r="E84" i="2"/>
  <c r="F84" i="2"/>
  <c r="O84" i="2"/>
  <c r="U84" i="2"/>
  <c r="B85" i="2"/>
  <c r="D85" i="2"/>
  <c r="E85" i="2"/>
  <c r="F85" i="2"/>
  <c r="O85" i="2"/>
  <c r="U85" i="2"/>
  <c r="B86" i="2"/>
  <c r="D86" i="2"/>
  <c r="E86" i="2"/>
  <c r="F86" i="2"/>
  <c r="O86" i="2"/>
  <c r="U86" i="2"/>
  <c r="B87" i="2"/>
  <c r="D87" i="2"/>
  <c r="E87" i="2"/>
  <c r="F87" i="2"/>
  <c r="O87" i="2"/>
  <c r="U87" i="2"/>
  <c r="B88" i="2"/>
  <c r="D88" i="2"/>
  <c r="E88" i="2"/>
  <c r="F88" i="2"/>
  <c r="O88" i="2"/>
  <c r="U88" i="2"/>
  <c r="B89" i="2"/>
  <c r="D89" i="2"/>
  <c r="E89" i="2"/>
  <c r="F89" i="2"/>
  <c r="O89" i="2"/>
  <c r="U89" i="2"/>
  <c r="B90" i="2"/>
  <c r="D90" i="2"/>
  <c r="E90" i="2"/>
  <c r="F90" i="2"/>
  <c r="O90" i="2"/>
  <c r="U90" i="2"/>
  <c r="B91" i="2"/>
  <c r="D91" i="2"/>
  <c r="E91" i="2"/>
  <c r="F91" i="2"/>
  <c r="O91" i="2"/>
  <c r="U91" i="2"/>
  <c r="B92" i="2"/>
  <c r="D92" i="2"/>
  <c r="E92" i="2"/>
  <c r="F92" i="2"/>
  <c r="O92" i="2"/>
  <c r="U92" i="2"/>
  <c r="B93" i="2"/>
  <c r="D93" i="2"/>
  <c r="E93" i="2"/>
  <c r="F93" i="2"/>
  <c r="O93" i="2"/>
  <c r="U93" i="2"/>
  <c r="B94" i="2"/>
  <c r="D94" i="2"/>
  <c r="E94" i="2"/>
  <c r="F94" i="2"/>
  <c r="O94" i="2"/>
  <c r="U94" i="2"/>
  <c r="B95" i="2"/>
  <c r="D95" i="2"/>
  <c r="E95" i="2"/>
  <c r="F95" i="2"/>
  <c r="O95" i="2"/>
  <c r="U95" i="2"/>
  <c r="B96" i="2"/>
  <c r="D96" i="2"/>
  <c r="E96" i="2"/>
  <c r="F96" i="2"/>
  <c r="O96" i="2"/>
  <c r="U96" i="2"/>
  <c r="B97" i="2"/>
  <c r="D97" i="2"/>
  <c r="E97" i="2"/>
  <c r="F97" i="2"/>
  <c r="O97" i="2"/>
  <c r="U97" i="2"/>
  <c r="B98" i="2"/>
  <c r="D98" i="2"/>
  <c r="E98" i="2"/>
  <c r="F98" i="2"/>
  <c r="O98" i="2"/>
  <c r="U98" i="2"/>
  <c r="B99" i="2"/>
  <c r="D99" i="2"/>
  <c r="E99" i="2"/>
  <c r="F99" i="2"/>
  <c r="O99" i="2"/>
  <c r="U99" i="2"/>
  <c r="B100" i="2"/>
  <c r="D100" i="2"/>
  <c r="E100" i="2"/>
  <c r="F100" i="2"/>
  <c r="O100" i="2"/>
  <c r="U100" i="2"/>
  <c r="B101" i="2"/>
  <c r="D101" i="2"/>
  <c r="E101" i="2"/>
  <c r="F101" i="2"/>
  <c r="O101" i="2"/>
  <c r="U101" i="2"/>
  <c r="B102" i="2"/>
  <c r="D102" i="2"/>
  <c r="E102" i="2"/>
  <c r="F102" i="2"/>
  <c r="O102" i="2"/>
  <c r="U102" i="2"/>
  <c r="B103" i="2"/>
  <c r="D103" i="2"/>
  <c r="E103" i="2"/>
  <c r="F103" i="2"/>
  <c r="O103" i="2"/>
  <c r="U103" i="2"/>
  <c r="B104" i="2"/>
  <c r="D104" i="2"/>
  <c r="E104" i="2"/>
  <c r="F104" i="2"/>
  <c r="O104" i="2"/>
  <c r="U104" i="2"/>
  <c r="B105" i="2"/>
  <c r="D105" i="2"/>
  <c r="E105" i="2"/>
  <c r="F105" i="2"/>
  <c r="O105" i="2"/>
  <c r="U105" i="2"/>
  <c r="B106" i="2"/>
  <c r="D106" i="2"/>
  <c r="E106" i="2"/>
  <c r="F106" i="2"/>
  <c r="O106" i="2"/>
  <c r="U106" i="2"/>
  <c r="B107" i="2"/>
  <c r="D107" i="2"/>
  <c r="E107" i="2"/>
  <c r="F107" i="2"/>
  <c r="O107" i="2"/>
  <c r="U107" i="2"/>
  <c r="B108" i="2"/>
  <c r="D108" i="2"/>
  <c r="E108" i="2"/>
  <c r="F108" i="2"/>
  <c r="O108" i="2"/>
  <c r="U108" i="2"/>
  <c r="B109" i="2"/>
  <c r="D109" i="2"/>
  <c r="E109" i="2"/>
  <c r="F109" i="2"/>
  <c r="O109" i="2"/>
  <c r="U109" i="2"/>
  <c r="B110" i="2"/>
  <c r="D110" i="2"/>
  <c r="E110" i="2"/>
  <c r="F110" i="2"/>
  <c r="O110" i="2"/>
  <c r="U110" i="2"/>
  <c r="B111" i="2"/>
  <c r="D111" i="2"/>
  <c r="E111" i="2"/>
  <c r="F111" i="2"/>
  <c r="O111" i="2"/>
  <c r="U111" i="2"/>
  <c r="B112" i="2"/>
  <c r="D112" i="2"/>
  <c r="E112" i="2"/>
  <c r="F112" i="2"/>
  <c r="O112" i="2"/>
  <c r="U112" i="2"/>
  <c r="B113" i="2"/>
  <c r="D113" i="2"/>
  <c r="E113" i="2"/>
  <c r="F113" i="2"/>
  <c r="O113" i="2"/>
  <c r="U113" i="2"/>
  <c r="B114" i="2"/>
  <c r="D114" i="2"/>
  <c r="E114" i="2"/>
  <c r="F114" i="2"/>
  <c r="O114" i="2"/>
  <c r="U114" i="2"/>
  <c r="B115" i="2"/>
  <c r="D115" i="2"/>
  <c r="E115" i="2"/>
  <c r="F115" i="2"/>
  <c r="O115" i="2"/>
  <c r="U115" i="2"/>
  <c r="B116" i="2"/>
  <c r="D116" i="2"/>
  <c r="E116" i="2"/>
  <c r="F116" i="2"/>
  <c r="O116" i="2"/>
  <c r="U116" i="2"/>
  <c r="B117" i="2"/>
  <c r="D117" i="2"/>
  <c r="E117" i="2"/>
  <c r="F117" i="2"/>
  <c r="O117" i="2"/>
  <c r="U117" i="2"/>
  <c r="B118" i="2"/>
  <c r="D118" i="2"/>
  <c r="E118" i="2"/>
  <c r="F118" i="2"/>
  <c r="O118" i="2"/>
  <c r="U118" i="2"/>
  <c r="B119" i="2"/>
  <c r="D119" i="2"/>
  <c r="E119" i="2"/>
  <c r="F119" i="2"/>
  <c r="O119" i="2"/>
  <c r="U119" i="2"/>
  <c r="B120" i="2"/>
  <c r="D120" i="2"/>
  <c r="E120" i="2"/>
  <c r="F120" i="2"/>
  <c r="O120" i="2"/>
  <c r="U120" i="2"/>
  <c r="B121" i="2"/>
  <c r="D121" i="2"/>
  <c r="E121" i="2"/>
  <c r="F121" i="2"/>
  <c r="O121" i="2"/>
  <c r="U121" i="2"/>
  <c r="B122" i="2"/>
  <c r="D122" i="2"/>
  <c r="E122" i="2"/>
  <c r="F122" i="2"/>
  <c r="O122" i="2"/>
  <c r="U122" i="2"/>
  <c r="B123" i="2"/>
  <c r="D123" i="2"/>
  <c r="E123" i="2"/>
  <c r="F123" i="2"/>
  <c r="O123" i="2"/>
  <c r="U123" i="2"/>
  <c r="B124" i="2"/>
  <c r="D124" i="2"/>
  <c r="E124" i="2"/>
  <c r="F124" i="2"/>
  <c r="O124" i="2"/>
  <c r="U124" i="2"/>
  <c r="B125" i="2"/>
  <c r="D125" i="2"/>
  <c r="E125" i="2"/>
  <c r="F125" i="2"/>
  <c r="O125" i="2"/>
  <c r="U125" i="2"/>
  <c r="B126" i="2"/>
  <c r="D126" i="2"/>
  <c r="E126" i="2"/>
  <c r="F126" i="2"/>
  <c r="O126" i="2"/>
  <c r="U126" i="2"/>
  <c r="B127" i="2"/>
  <c r="D127" i="2"/>
  <c r="E127" i="2"/>
  <c r="F127" i="2"/>
  <c r="O127" i="2"/>
  <c r="U127" i="2"/>
  <c r="B128" i="2"/>
  <c r="D128" i="2"/>
  <c r="E128" i="2"/>
  <c r="F128" i="2"/>
  <c r="O128" i="2"/>
  <c r="U128" i="2"/>
  <c r="B129" i="2"/>
  <c r="D129" i="2"/>
  <c r="E129" i="2"/>
  <c r="F129" i="2"/>
  <c r="O129" i="2"/>
  <c r="U129" i="2"/>
  <c r="B130" i="2"/>
  <c r="D130" i="2"/>
  <c r="E130" i="2"/>
  <c r="F130" i="2"/>
  <c r="O130" i="2"/>
  <c r="U130" i="2"/>
  <c r="B131" i="2"/>
  <c r="D131" i="2"/>
  <c r="E131" i="2"/>
  <c r="F131" i="2"/>
  <c r="O131" i="2"/>
  <c r="U131" i="2"/>
  <c r="B132" i="2"/>
  <c r="D132" i="2"/>
  <c r="E132" i="2"/>
  <c r="F132" i="2"/>
  <c r="O132" i="2"/>
  <c r="U132" i="2"/>
  <c r="B133" i="2"/>
  <c r="D133" i="2"/>
  <c r="E133" i="2"/>
  <c r="F133" i="2"/>
  <c r="O133" i="2"/>
  <c r="U133" i="2"/>
  <c r="B134" i="2"/>
  <c r="D134" i="2"/>
  <c r="E134" i="2"/>
  <c r="F134" i="2"/>
  <c r="O134" i="2"/>
  <c r="U134" i="2"/>
  <c r="B135" i="2"/>
  <c r="D135" i="2"/>
  <c r="E135" i="2"/>
  <c r="F135" i="2"/>
  <c r="O135" i="2"/>
  <c r="U135" i="2"/>
  <c r="B136" i="2"/>
  <c r="D136" i="2"/>
  <c r="E136" i="2"/>
  <c r="F136" i="2"/>
  <c r="O136" i="2"/>
  <c r="U136" i="2"/>
  <c r="B137" i="2"/>
  <c r="D137" i="2"/>
  <c r="E137" i="2"/>
  <c r="F137" i="2"/>
  <c r="O137" i="2"/>
  <c r="U137" i="2"/>
  <c r="B138" i="2"/>
  <c r="D138" i="2"/>
  <c r="E138" i="2"/>
  <c r="F138" i="2"/>
  <c r="O138" i="2"/>
  <c r="U138" i="2"/>
  <c r="B139" i="2"/>
  <c r="D139" i="2"/>
  <c r="E139" i="2"/>
  <c r="F139" i="2"/>
  <c r="O139" i="2"/>
  <c r="U139" i="2"/>
  <c r="B140" i="2"/>
  <c r="D140" i="2"/>
  <c r="E140" i="2"/>
  <c r="F140" i="2"/>
  <c r="O140" i="2"/>
  <c r="U140" i="2"/>
  <c r="B141" i="2"/>
  <c r="D141" i="2"/>
  <c r="E141" i="2"/>
  <c r="F141" i="2"/>
  <c r="O141" i="2"/>
  <c r="U141" i="2"/>
  <c r="B142" i="2"/>
  <c r="D142" i="2"/>
  <c r="E142" i="2"/>
  <c r="F142" i="2"/>
  <c r="O142" i="2"/>
  <c r="U142" i="2"/>
  <c r="B143" i="2"/>
  <c r="D143" i="2"/>
  <c r="E143" i="2"/>
  <c r="F143" i="2"/>
  <c r="O143" i="2"/>
  <c r="U143" i="2"/>
  <c r="B144" i="2"/>
  <c r="D144" i="2"/>
  <c r="E144" i="2"/>
  <c r="F144" i="2"/>
  <c r="O144" i="2"/>
  <c r="U144" i="2"/>
  <c r="B145" i="2"/>
  <c r="D145" i="2"/>
  <c r="E145" i="2"/>
  <c r="F145" i="2"/>
  <c r="O145" i="2"/>
  <c r="U145" i="2"/>
  <c r="B146" i="2"/>
  <c r="D146" i="2"/>
  <c r="E146" i="2"/>
  <c r="F146" i="2"/>
  <c r="O146" i="2"/>
  <c r="U146" i="2"/>
  <c r="B147" i="2"/>
  <c r="D147" i="2"/>
  <c r="E147" i="2"/>
  <c r="F147" i="2"/>
  <c r="O147" i="2"/>
  <c r="U147" i="2"/>
  <c r="B148" i="2"/>
  <c r="D148" i="2"/>
  <c r="E148" i="2"/>
  <c r="F148" i="2"/>
  <c r="O148" i="2"/>
  <c r="U148" i="2"/>
  <c r="B149" i="2"/>
  <c r="D149" i="2"/>
  <c r="E149" i="2"/>
  <c r="F149" i="2"/>
  <c r="O149" i="2"/>
  <c r="U149" i="2"/>
  <c r="B150" i="2"/>
  <c r="D150" i="2"/>
  <c r="E150" i="2"/>
  <c r="F150" i="2"/>
  <c r="O150" i="2"/>
  <c r="U150" i="2"/>
  <c r="B151" i="2"/>
  <c r="D151" i="2"/>
  <c r="E151" i="2"/>
  <c r="F151" i="2"/>
  <c r="O151" i="2"/>
  <c r="U151" i="2"/>
  <c r="B152" i="2"/>
  <c r="D152" i="2"/>
  <c r="E152" i="2"/>
  <c r="F152" i="2"/>
  <c r="O152" i="2"/>
  <c r="U152" i="2"/>
  <c r="B153" i="2"/>
  <c r="D153" i="2"/>
  <c r="E153" i="2"/>
  <c r="F153" i="2"/>
  <c r="O153" i="2"/>
  <c r="U153" i="2"/>
  <c r="B154" i="2"/>
  <c r="D154" i="2"/>
  <c r="E154" i="2"/>
  <c r="F154" i="2"/>
  <c r="O154" i="2"/>
  <c r="U154" i="2"/>
  <c r="B155" i="2"/>
  <c r="D155" i="2"/>
  <c r="E155" i="2"/>
  <c r="F155" i="2"/>
  <c r="O155" i="2"/>
  <c r="U155" i="2"/>
  <c r="B156" i="2"/>
  <c r="D156" i="2"/>
  <c r="E156" i="2"/>
  <c r="F156" i="2"/>
  <c r="O156" i="2"/>
  <c r="U156" i="2"/>
  <c r="B157" i="2"/>
  <c r="D157" i="2"/>
  <c r="E157" i="2"/>
  <c r="F157" i="2"/>
  <c r="O157" i="2"/>
  <c r="U157" i="2"/>
  <c r="B158" i="2"/>
  <c r="D158" i="2"/>
  <c r="E158" i="2"/>
  <c r="F158" i="2"/>
  <c r="O158" i="2"/>
  <c r="U158" i="2"/>
  <c r="B159" i="2"/>
  <c r="D159" i="2"/>
  <c r="E159" i="2"/>
  <c r="F159" i="2"/>
  <c r="O159" i="2"/>
  <c r="U159" i="2"/>
  <c r="B160" i="2"/>
  <c r="D160" i="2"/>
  <c r="E160" i="2"/>
  <c r="F160" i="2"/>
  <c r="O160" i="2"/>
  <c r="U160" i="2"/>
  <c r="B161" i="2"/>
  <c r="D161" i="2"/>
  <c r="E161" i="2"/>
  <c r="F161" i="2"/>
  <c r="O161" i="2"/>
  <c r="U161" i="2"/>
  <c r="B162" i="2"/>
  <c r="D162" i="2"/>
  <c r="E162" i="2"/>
  <c r="F162" i="2"/>
  <c r="O162" i="2"/>
  <c r="U162" i="2"/>
  <c r="B163" i="2"/>
  <c r="D163" i="2"/>
  <c r="E163" i="2"/>
  <c r="F163" i="2"/>
  <c r="O163" i="2"/>
  <c r="U163" i="2"/>
  <c r="B164" i="2"/>
  <c r="D164" i="2"/>
  <c r="E164" i="2"/>
  <c r="F164" i="2"/>
  <c r="O164" i="2"/>
  <c r="U164" i="2"/>
  <c r="B165" i="2"/>
  <c r="D165" i="2"/>
  <c r="E165" i="2"/>
  <c r="F165" i="2"/>
  <c r="O165" i="2"/>
  <c r="U165" i="2"/>
  <c r="B166" i="2"/>
  <c r="D166" i="2"/>
  <c r="E166" i="2"/>
  <c r="F166" i="2"/>
  <c r="O166" i="2"/>
  <c r="U166" i="2"/>
  <c r="B167" i="2"/>
  <c r="D167" i="2"/>
  <c r="E167" i="2"/>
  <c r="F167" i="2"/>
  <c r="O167" i="2"/>
  <c r="U167" i="2"/>
  <c r="B168" i="2"/>
  <c r="D168" i="2"/>
  <c r="E168" i="2"/>
  <c r="F168" i="2"/>
  <c r="O168" i="2"/>
  <c r="U168" i="2"/>
  <c r="B169" i="2"/>
  <c r="D169" i="2"/>
  <c r="E169" i="2"/>
  <c r="F169" i="2"/>
  <c r="O169" i="2"/>
  <c r="U169" i="2"/>
  <c r="B170" i="2"/>
  <c r="D170" i="2"/>
  <c r="E170" i="2"/>
  <c r="F170" i="2"/>
  <c r="O170" i="2"/>
  <c r="U170" i="2"/>
  <c r="B171" i="2"/>
  <c r="D171" i="2"/>
  <c r="E171" i="2"/>
  <c r="F171" i="2"/>
  <c r="O171" i="2"/>
  <c r="U171" i="2"/>
  <c r="B172" i="2"/>
  <c r="D172" i="2"/>
  <c r="E172" i="2"/>
  <c r="F172" i="2"/>
  <c r="O172" i="2"/>
  <c r="U172" i="2"/>
  <c r="B173" i="2"/>
  <c r="D173" i="2"/>
  <c r="E173" i="2"/>
  <c r="F173" i="2"/>
  <c r="O173" i="2"/>
  <c r="U173" i="2"/>
  <c r="B174" i="2"/>
  <c r="D174" i="2"/>
  <c r="E174" i="2"/>
  <c r="F174" i="2"/>
  <c r="O174" i="2"/>
  <c r="U174" i="2"/>
  <c r="B175" i="2"/>
  <c r="D175" i="2"/>
  <c r="E175" i="2"/>
  <c r="F175" i="2"/>
  <c r="O175" i="2"/>
  <c r="U175" i="2"/>
  <c r="B176" i="2"/>
  <c r="D176" i="2"/>
  <c r="E176" i="2"/>
  <c r="F176" i="2"/>
  <c r="O176" i="2"/>
  <c r="U176" i="2"/>
  <c r="B177" i="2"/>
  <c r="D177" i="2"/>
  <c r="E177" i="2"/>
  <c r="F177" i="2"/>
  <c r="O177" i="2"/>
  <c r="U177" i="2"/>
  <c r="B178" i="2"/>
  <c r="D178" i="2"/>
  <c r="E178" i="2"/>
  <c r="F178" i="2"/>
  <c r="O178" i="2"/>
  <c r="U178" i="2"/>
  <c r="B179" i="2"/>
  <c r="D179" i="2"/>
  <c r="E179" i="2"/>
  <c r="F179" i="2"/>
  <c r="O179" i="2"/>
  <c r="U179" i="2"/>
  <c r="B180" i="2"/>
  <c r="D180" i="2"/>
  <c r="E180" i="2"/>
  <c r="F180" i="2"/>
  <c r="O180" i="2"/>
  <c r="U180" i="2"/>
  <c r="B181" i="2"/>
  <c r="D181" i="2"/>
  <c r="E181" i="2"/>
  <c r="F181" i="2"/>
  <c r="O181" i="2"/>
  <c r="U181" i="2"/>
  <c r="B182" i="2"/>
  <c r="D182" i="2"/>
  <c r="E182" i="2"/>
  <c r="F182" i="2"/>
  <c r="O182" i="2"/>
  <c r="U182" i="2"/>
  <c r="B183" i="2"/>
  <c r="D183" i="2"/>
  <c r="E183" i="2"/>
  <c r="F183" i="2"/>
  <c r="O183" i="2"/>
  <c r="U183" i="2"/>
  <c r="B184" i="2"/>
  <c r="D184" i="2"/>
  <c r="E184" i="2"/>
  <c r="F184" i="2"/>
  <c r="O184" i="2"/>
  <c r="U184" i="2"/>
  <c r="B185" i="2"/>
  <c r="D185" i="2"/>
  <c r="E185" i="2"/>
  <c r="F185" i="2"/>
  <c r="O185" i="2"/>
  <c r="U185" i="2"/>
  <c r="B186" i="2"/>
  <c r="D186" i="2"/>
  <c r="E186" i="2"/>
  <c r="F186" i="2"/>
  <c r="O186" i="2"/>
  <c r="U186" i="2"/>
  <c r="B187" i="2"/>
  <c r="D187" i="2"/>
  <c r="E187" i="2"/>
  <c r="F187" i="2"/>
  <c r="O187" i="2"/>
  <c r="U187" i="2"/>
  <c r="B188" i="2"/>
  <c r="D188" i="2"/>
  <c r="E188" i="2"/>
  <c r="F188" i="2"/>
  <c r="O188" i="2"/>
  <c r="U188" i="2"/>
  <c r="B189" i="2"/>
  <c r="D189" i="2"/>
  <c r="E189" i="2"/>
  <c r="F189" i="2"/>
  <c r="O189" i="2"/>
  <c r="U189" i="2"/>
  <c r="B190" i="2"/>
  <c r="D190" i="2"/>
  <c r="E190" i="2"/>
  <c r="F190" i="2"/>
  <c r="O190" i="2"/>
  <c r="U190" i="2"/>
  <c r="B191" i="2"/>
  <c r="D191" i="2"/>
  <c r="E191" i="2"/>
  <c r="F191" i="2"/>
  <c r="O191" i="2"/>
  <c r="U191" i="2"/>
  <c r="B192" i="2"/>
  <c r="D192" i="2"/>
  <c r="E192" i="2"/>
  <c r="F192" i="2"/>
  <c r="O192" i="2"/>
  <c r="U192" i="2"/>
  <c r="B193" i="2"/>
  <c r="D193" i="2"/>
  <c r="E193" i="2"/>
  <c r="F193" i="2"/>
  <c r="O193" i="2"/>
  <c r="U193" i="2"/>
  <c r="B194" i="2"/>
  <c r="D194" i="2"/>
  <c r="E194" i="2"/>
  <c r="F194" i="2"/>
  <c r="O194" i="2"/>
  <c r="U194" i="2"/>
  <c r="B195" i="2"/>
  <c r="D195" i="2"/>
  <c r="E195" i="2"/>
  <c r="F195" i="2"/>
  <c r="O195" i="2"/>
  <c r="U195" i="2"/>
  <c r="B196" i="2"/>
  <c r="D196" i="2"/>
  <c r="E196" i="2"/>
  <c r="F196" i="2"/>
  <c r="O196" i="2"/>
  <c r="U196" i="2"/>
  <c r="B197" i="2"/>
  <c r="D197" i="2"/>
  <c r="E197" i="2"/>
  <c r="F197" i="2"/>
  <c r="O197" i="2"/>
  <c r="U197" i="2"/>
  <c r="B198" i="2"/>
  <c r="D198" i="2"/>
  <c r="E198" i="2"/>
  <c r="F198" i="2"/>
  <c r="O198" i="2"/>
  <c r="U198" i="2"/>
  <c r="B199" i="2"/>
  <c r="D199" i="2"/>
  <c r="E199" i="2"/>
  <c r="F199" i="2"/>
  <c r="O199" i="2"/>
  <c r="U199" i="2"/>
  <c r="B200" i="2"/>
  <c r="D200" i="2"/>
  <c r="E200" i="2"/>
  <c r="F200" i="2"/>
  <c r="O200" i="2"/>
  <c r="U200" i="2"/>
  <c r="B201" i="2"/>
  <c r="D201" i="2"/>
  <c r="E201" i="2"/>
  <c r="F201" i="2"/>
  <c r="O201" i="2"/>
  <c r="U201" i="2"/>
  <c r="B202" i="2"/>
  <c r="D202" i="2"/>
  <c r="E202" i="2"/>
  <c r="F202" i="2"/>
  <c r="O202" i="2"/>
  <c r="U202" i="2"/>
  <c r="B203" i="2"/>
  <c r="D203" i="2"/>
  <c r="E203" i="2"/>
  <c r="F203" i="2"/>
  <c r="O203" i="2"/>
  <c r="U203" i="2"/>
  <c r="B204" i="2"/>
  <c r="D204" i="2"/>
  <c r="E204" i="2"/>
  <c r="F204" i="2"/>
  <c r="O204" i="2"/>
  <c r="U204" i="2"/>
  <c r="B205" i="2"/>
  <c r="D205" i="2"/>
  <c r="E205" i="2"/>
  <c r="F205" i="2"/>
  <c r="O205" i="2"/>
  <c r="U205" i="2"/>
  <c r="B206" i="2"/>
  <c r="D206" i="2"/>
  <c r="E206" i="2"/>
  <c r="F206" i="2"/>
  <c r="O206" i="2"/>
  <c r="U206" i="2"/>
  <c r="B207" i="2"/>
  <c r="D207" i="2"/>
  <c r="E207" i="2"/>
  <c r="F207" i="2"/>
  <c r="O207" i="2"/>
  <c r="U207" i="2"/>
  <c r="B208" i="2"/>
  <c r="D208" i="2"/>
  <c r="E208" i="2"/>
  <c r="F208" i="2"/>
  <c r="O208" i="2"/>
  <c r="U208" i="2"/>
  <c r="B209" i="2"/>
  <c r="D209" i="2"/>
  <c r="E209" i="2"/>
  <c r="F209" i="2"/>
  <c r="O209" i="2"/>
  <c r="U209" i="2"/>
  <c r="B210" i="2"/>
  <c r="D210" i="2"/>
  <c r="E210" i="2"/>
  <c r="F210" i="2"/>
  <c r="O210" i="2"/>
  <c r="U210" i="2"/>
  <c r="B211" i="2"/>
  <c r="D211" i="2"/>
  <c r="E211" i="2"/>
  <c r="F211" i="2"/>
  <c r="O211" i="2"/>
  <c r="U211" i="2"/>
  <c r="B212" i="2"/>
  <c r="D212" i="2"/>
  <c r="E212" i="2"/>
  <c r="F212" i="2"/>
  <c r="O212" i="2"/>
  <c r="U212" i="2"/>
  <c r="B213" i="2"/>
  <c r="D213" i="2"/>
  <c r="E213" i="2"/>
  <c r="F213" i="2"/>
  <c r="O213" i="2"/>
  <c r="U213" i="2"/>
  <c r="B214" i="2"/>
  <c r="D214" i="2"/>
  <c r="E214" i="2"/>
  <c r="F214" i="2"/>
  <c r="O214" i="2"/>
  <c r="U214" i="2"/>
  <c r="B215" i="2"/>
  <c r="D215" i="2"/>
  <c r="E215" i="2"/>
  <c r="F215" i="2"/>
  <c r="O215" i="2"/>
  <c r="U215" i="2"/>
  <c r="B216" i="2"/>
  <c r="D216" i="2"/>
  <c r="E216" i="2"/>
  <c r="F216" i="2"/>
  <c r="O216" i="2"/>
  <c r="U216" i="2"/>
  <c r="B217" i="2"/>
  <c r="D217" i="2"/>
  <c r="E217" i="2"/>
  <c r="F217" i="2"/>
  <c r="O217" i="2"/>
  <c r="U217" i="2"/>
  <c r="B218" i="2"/>
  <c r="D218" i="2"/>
  <c r="E218" i="2"/>
  <c r="F218" i="2"/>
  <c r="O218" i="2"/>
  <c r="U218" i="2"/>
  <c r="B219" i="2"/>
  <c r="D219" i="2"/>
  <c r="E219" i="2"/>
  <c r="F219" i="2"/>
  <c r="O219" i="2"/>
  <c r="U219" i="2"/>
  <c r="B220" i="2"/>
  <c r="D220" i="2"/>
  <c r="E220" i="2"/>
  <c r="F220" i="2"/>
  <c r="O220" i="2"/>
  <c r="U220" i="2"/>
  <c r="B221" i="2"/>
  <c r="D221" i="2"/>
  <c r="E221" i="2"/>
  <c r="F221" i="2"/>
  <c r="O221" i="2"/>
  <c r="U221" i="2"/>
  <c r="B222" i="2"/>
  <c r="D222" i="2"/>
  <c r="E222" i="2"/>
  <c r="F222" i="2"/>
  <c r="O222" i="2"/>
  <c r="U222" i="2"/>
  <c r="B223" i="2"/>
  <c r="D223" i="2"/>
  <c r="E223" i="2"/>
  <c r="F223" i="2"/>
  <c r="O223" i="2"/>
  <c r="U223" i="2"/>
  <c r="B224" i="2"/>
  <c r="D224" i="2"/>
  <c r="E224" i="2"/>
  <c r="F224" i="2"/>
  <c r="O224" i="2"/>
  <c r="U224" i="2"/>
  <c r="B225" i="2"/>
  <c r="D225" i="2"/>
  <c r="E225" i="2"/>
  <c r="F225" i="2"/>
  <c r="O225" i="2"/>
  <c r="U225" i="2"/>
  <c r="B226" i="2"/>
  <c r="D226" i="2"/>
  <c r="E226" i="2"/>
  <c r="F226" i="2"/>
  <c r="O226" i="2"/>
  <c r="U226" i="2"/>
  <c r="B227" i="2"/>
  <c r="D227" i="2"/>
  <c r="E227" i="2"/>
  <c r="F227" i="2"/>
  <c r="O227" i="2"/>
  <c r="U227" i="2"/>
  <c r="B228" i="2"/>
  <c r="D228" i="2"/>
  <c r="E228" i="2"/>
  <c r="F228" i="2"/>
  <c r="O228" i="2"/>
  <c r="U228" i="2"/>
  <c r="B229" i="2"/>
  <c r="D229" i="2"/>
  <c r="E229" i="2"/>
  <c r="F229" i="2"/>
  <c r="O229" i="2"/>
  <c r="U229" i="2"/>
  <c r="B230" i="2"/>
  <c r="D230" i="2"/>
  <c r="E230" i="2"/>
  <c r="F230" i="2"/>
  <c r="O230" i="2"/>
  <c r="U230" i="2"/>
  <c r="B231" i="2"/>
  <c r="D231" i="2"/>
  <c r="E231" i="2"/>
  <c r="F231" i="2"/>
  <c r="O231" i="2"/>
  <c r="U231" i="2"/>
  <c r="B232" i="2"/>
  <c r="D232" i="2"/>
  <c r="E232" i="2"/>
  <c r="F232" i="2"/>
  <c r="O232" i="2"/>
  <c r="U232" i="2"/>
  <c r="B233" i="2"/>
  <c r="D233" i="2"/>
  <c r="E233" i="2"/>
  <c r="F233" i="2"/>
  <c r="O233" i="2"/>
  <c r="U233" i="2"/>
  <c r="B234" i="2"/>
  <c r="D234" i="2"/>
  <c r="E234" i="2"/>
  <c r="F234" i="2"/>
  <c r="O234" i="2"/>
  <c r="U234" i="2"/>
  <c r="B235" i="2"/>
  <c r="D235" i="2"/>
  <c r="E235" i="2"/>
  <c r="F235" i="2"/>
  <c r="O235" i="2"/>
  <c r="U235" i="2"/>
  <c r="B236" i="2"/>
  <c r="D236" i="2"/>
  <c r="E236" i="2"/>
  <c r="F236" i="2"/>
  <c r="O236" i="2"/>
  <c r="U236" i="2"/>
  <c r="B237" i="2"/>
  <c r="D237" i="2"/>
  <c r="E237" i="2"/>
  <c r="F237" i="2"/>
  <c r="O237" i="2"/>
  <c r="U237" i="2"/>
  <c r="B238" i="2"/>
  <c r="D238" i="2"/>
  <c r="E238" i="2"/>
  <c r="F238" i="2"/>
  <c r="O238" i="2"/>
  <c r="U238" i="2"/>
  <c r="B239" i="2"/>
  <c r="D239" i="2"/>
  <c r="E239" i="2"/>
  <c r="F239" i="2"/>
  <c r="O239" i="2"/>
  <c r="U239" i="2"/>
  <c r="B240" i="2"/>
  <c r="D240" i="2"/>
  <c r="E240" i="2"/>
  <c r="F240" i="2"/>
  <c r="O240" i="2"/>
  <c r="U240" i="2"/>
  <c r="B241" i="2"/>
  <c r="D241" i="2"/>
  <c r="E241" i="2"/>
  <c r="F241" i="2"/>
  <c r="O241" i="2"/>
  <c r="U241" i="2"/>
  <c r="B242" i="2"/>
  <c r="D242" i="2"/>
  <c r="E242" i="2"/>
  <c r="F242" i="2"/>
  <c r="O242" i="2"/>
  <c r="U242" i="2"/>
  <c r="B243" i="2"/>
  <c r="D243" i="2"/>
  <c r="E243" i="2"/>
  <c r="F243" i="2"/>
  <c r="O243" i="2"/>
  <c r="U243" i="2"/>
  <c r="B244" i="2"/>
  <c r="D244" i="2"/>
  <c r="E244" i="2"/>
  <c r="F244" i="2"/>
  <c r="O244" i="2"/>
  <c r="U244" i="2"/>
  <c r="B245" i="2"/>
  <c r="D245" i="2"/>
  <c r="E245" i="2"/>
  <c r="F245" i="2"/>
  <c r="O245" i="2"/>
  <c r="U245" i="2"/>
  <c r="B246" i="2"/>
  <c r="D246" i="2"/>
  <c r="E246" i="2"/>
  <c r="F246" i="2"/>
  <c r="O246" i="2"/>
  <c r="U246" i="2"/>
  <c r="B247" i="2"/>
  <c r="D247" i="2"/>
  <c r="E247" i="2"/>
  <c r="F247" i="2"/>
  <c r="O247" i="2"/>
  <c r="U247" i="2"/>
  <c r="B248" i="2"/>
  <c r="D248" i="2"/>
  <c r="E248" i="2"/>
  <c r="F248" i="2"/>
  <c r="O248" i="2"/>
  <c r="U248" i="2"/>
  <c r="B249" i="2"/>
  <c r="D249" i="2"/>
  <c r="E249" i="2"/>
  <c r="F249" i="2"/>
  <c r="O249" i="2"/>
  <c r="U249" i="2"/>
  <c r="B250" i="2"/>
  <c r="D250" i="2"/>
  <c r="E250" i="2"/>
  <c r="F250" i="2"/>
  <c r="O250" i="2"/>
  <c r="U250" i="2"/>
  <c r="B251" i="2"/>
  <c r="D251" i="2"/>
  <c r="E251" i="2"/>
  <c r="F251" i="2"/>
  <c r="O251" i="2"/>
  <c r="U251" i="2"/>
  <c r="B252" i="2"/>
  <c r="D252" i="2"/>
  <c r="E252" i="2"/>
  <c r="F252" i="2"/>
  <c r="O252" i="2"/>
  <c r="U252" i="2"/>
  <c r="B253" i="2"/>
  <c r="D253" i="2"/>
  <c r="E253" i="2"/>
  <c r="F253" i="2"/>
  <c r="O253" i="2"/>
  <c r="U253" i="2"/>
  <c r="B254" i="2"/>
  <c r="D254" i="2"/>
  <c r="E254" i="2"/>
  <c r="F254" i="2"/>
  <c r="O254" i="2"/>
  <c r="U254" i="2"/>
  <c r="B255" i="2"/>
  <c r="D255" i="2"/>
  <c r="E255" i="2"/>
  <c r="F255" i="2"/>
  <c r="O255" i="2"/>
  <c r="U255" i="2"/>
  <c r="B256" i="2"/>
  <c r="D256" i="2"/>
  <c r="E256" i="2"/>
  <c r="F256" i="2"/>
  <c r="O256" i="2"/>
  <c r="U256" i="2"/>
  <c r="B257" i="2"/>
  <c r="D257" i="2"/>
  <c r="E257" i="2"/>
  <c r="F257" i="2"/>
  <c r="O257" i="2"/>
  <c r="U257" i="2"/>
  <c r="B258" i="2"/>
  <c r="D258" i="2"/>
  <c r="E258" i="2"/>
  <c r="F258" i="2"/>
  <c r="O258" i="2"/>
  <c r="U258" i="2"/>
  <c r="B259" i="2"/>
  <c r="D259" i="2"/>
  <c r="E259" i="2"/>
  <c r="F259" i="2"/>
  <c r="O259" i="2"/>
  <c r="U259" i="2"/>
  <c r="B260" i="2"/>
  <c r="D260" i="2"/>
  <c r="E260" i="2"/>
  <c r="F260" i="2"/>
  <c r="O260" i="2"/>
  <c r="U260" i="2"/>
  <c r="B261" i="2"/>
  <c r="D261" i="2"/>
  <c r="E261" i="2"/>
  <c r="F261" i="2"/>
  <c r="O261" i="2"/>
  <c r="U261" i="2"/>
  <c r="B262" i="2"/>
  <c r="D262" i="2"/>
  <c r="E262" i="2"/>
  <c r="F262" i="2"/>
  <c r="O262" i="2"/>
  <c r="U262" i="2"/>
  <c r="B263" i="2"/>
  <c r="D263" i="2"/>
  <c r="E263" i="2"/>
  <c r="F263" i="2"/>
  <c r="O263" i="2"/>
  <c r="U263" i="2"/>
  <c r="B264" i="2"/>
  <c r="D264" i="2"/>
  <c r="E264" i="2"/>
  <c r="F264" i="2"/>
  <c r="O264" i="2"/>
  <c r="U264" i="2"/>
  <c r="B265" i="2"/>
  <c r="D265" i="2"/>
  <c r="E265" i="2"/>
  <c r="F265" i="2"/>
  <c r="O265" i="2"/>
  <c r="U265" i="2"/>
  <c r="B266" i="2"/>
  <c r="D266" i="2"/>
  <c r="E266" i="2"/>
  <c r="F266" i="2"/>
  <c r="O266" i="2"/>
  <c r="U266" i="2"/>
  <c r="B267" i="2"/>
  <c r="D267" i="2"/>
  <c r="E267" i="2"/>
  <c r="F267" i="2"/>
  <c r="O267" i="2"/>
  <c r="U267" i="2"/>
  <c r="B268" i="2"/>
  <c r="D268" i="2"/>
  <c r="E268" i="2"/>
  <c r="F268" i="2"/>
  <c r="O268" i="2"/>
  <c r="U268" i="2"/>
  <c r="B269" i="2"/>
  <c r="D269" i="2"/>
  <c r="E269" i="2"/>
  <c r="F269" i="2"/>
  <c r="O269" i="2"/>
  <c r="U269" i="2"/>
  <c r="B270" i="2"/>
  <c r="D270" i="2"/>
  <c r="E270" i="2"/>
  <c r="F270" i="2"/>
  <c r="O270" i="2"/>
  <c r="U270" i="2"/>
  <c r="B271" i="2"/>
  <c r="D271" i="2"/>
  <c r="E271" i="2"/>
  <c r="F271" i="2"/>
  <c r="O271" i="2"/>
  <c r="U271" i="2"/>
  <c r="B272" i="2"/>
  <c r="D272" i="2"/>
  <c r="E272" i="2"/>
  <c r="F272" i="2"/>
  <c r="O272" i="2"/>
  <c r="U272" i="2"/>
  <c r="B273" i="2"/>
  <c r="D273" i="2"/>
  <c r="E273" i="2"/>
  <c r="F273" i="2"/>
  <c r="O273" i="2"/>
  <c r="U273" i="2"/>
  <c r="B274" i="2"/>
  <c r="D274" i="2"/>
  <c r="E274" i="2"/>
  <c r="F274" i="2"/>
  <c r="O274" i="2"/>
  <c r="U274" i="2"/>
  <c r="B275" i="2"/>
  <c r="D275" i="2"/>
  <c r="E275" i="2"/>
  <c r="F275" i="2"/>
  <c r="O275" i="2"/>
  <c r="U275" i="2"/>
  <c r="B276" i="2"/>
  <c r="D276" i="2"/>
  <c r="E276" i="2"/>
  <c r="F276" i="2"/>
  <c r="O276" i="2"/>
  <c r="U276" i="2"/>
  <c r="B277" i="2"/>
  <c r="D277" i="2"/>
  <c r="E277" i="2"/>
  <c r="F277" i="2"/>
  <c r="O277" i="2"/>
  <c r="U277" i="2"/>
  <c r="B278" i="2"/>
  <c r="D278" i="2"/>
  <c r="E278" i="2"/>
  <c r="F278" i="2"/>
  <c r="O278" i="2"/>
  <c r="U278" i="2"/>
  <c r="B279" i="2"/>
  <c r="D279" i="2"/>
  <c r="E279" i="2"/>
  <c r="F279" i="2"/>
  <c r="O279" i="2"/>
  <c r="U279" i="2"/>
  <c r="B280" i="2"/>
  <c r="D280" i="2"/>
  <c r="E280" i="2"/>
  <c r="F280" i="2"/>
  <c r="O280" i="2"/>
  <c r="U280" i="2"/>
  <c r="B281" i="2"/>
  <c r="D281" i="2"/>
  <c r="E281" i="2"/>
  <c r="F281" i="2"/>
  <c r="O281" i="2"/>
  <c r="U281" i="2"/>
  <c r="B282" i="2"/>
  <c r="D282" i="2"/>
  <c r="E282" i="2"/>
  <c r="F282" i="2"/>
  <c r="O282" i="2"/>
  <c r="U282" i="2"/>
  <c r="B283" i="2"/>
  <c r="D283" i="2"/>
  <c r="E283" i="2"/>
  <c r="F283" i="2"/>
  <c r="O283" i="2"/>
  <c r="U283" i="2"/>
  <c r="B284" i="2"/>
  <c r="D284" i="2"/>
  <c r="E284" i="2"/>
  <c r="F284" i="2"/>
  <c r="O284" i="2"/>
  <c r="U284" i="2"/>
  <c r="B285" i="2"/>
  <c r="D285" i="2"/>
  <c r="E285" i="2"/>
  <c r="F285" i="2"/>
  <c r="O285" i="2"/>
  <c r="U285" i="2"/>
  <c r="B286" i="2"/>
  <c r="D286" i="2"/>
  <c r="E286" i="2"/>
  <c r="F286" i="2"/>
  <c r="O286" i="2"/>
  <c r="U286" i="2"/>
  <c r="B287" i="2"/>
  <c r="D287" i="2"/>
  <c r="E287" i="2"/>
  <c r="F287" i="2"/>
  <c r="O287" i="2"/>
  <c r="U287" i="2"/>
  <c r="B288" i="2"/>
  <c r="D288" i="2"/>
  <c r="E288" i="2"/>
  <c r="F288" i="2"/>
  <c r="O288" i="2"/>
  <c r="U288" i="2"/>
  <c r="B289" i="2"/>
  <c r="D289" i="2"/>
  <c r="E289" i="2"/>
  <c r="F289" i="2"/>
  <c r="O289" i="2"/>
  <c r="U289" i="2"/>
  <c r="B290" i="2"/>
  <c r="D290" i="2"/>
  <c r="E290" i="2"/>
  <c r="F290" i="2"/>
  <c r="O290" i="2"/>
  <c r="U290" i="2"/>
  <c r="B291" i="2"/>
  <c r="D291" i="2"/>
  <c r="E291" i="2"/>
  <c r="F291" i="2"/>
  <c r="O291" i="2"/>
  <c r="U291" i="2"/>
  <c r="B292" i="2"/>
  <c r="D292" i="2"/>
  <c r="E292" i="2"/>
  <c r="F292" i="2"/>
  <c r="O292" i="2"/>
  <c r="U292" i="2"/>
  <c r="B293" i="2"/>
  <c r="D293" i="2"/>
  <c r="E293" i="2"/>
  <c r="F293" i="2"/>
  <c r="O293" i="2"/>
  <c r="U293" i="2"/>
  <c r="B294" i="2"/>
  <c r="D294" i="2"/>
  <c r="E294" i="2"/>
  <c r="F294" i="2"/>
  <c r="O294" i="2"/>
  <c r="U294" i="2"/>
  <c r="B295" i="2"/>
  <c r="D295" i="2"/>
  <c r="E295" i="2"/>
  <c r="F295" i="2"/>
  <c r="O295" i="2"/>
  <c r="U295" i="2"/>
  <c r="B296" i="2"/>
  <c r="D296" i="2"/>
  <c r="E296" i="2"/>
  <c r="F296" i="2"/>
  <c r="O296" i="2"/>
  <c r="U296" i="2"/>
  <c r="B297" i="2"/>
  <c r="D297" i="2"/>
  <c r="E297" i="2"/>
  <c r="F297" i="2"/>
  <c r="O297" i="2"/>
  <c r="U297" i="2"/>
  <c r="B298" i="2"/>
  <c r="D298" i="2"/>
  <c r="E298" i="2"/>
  <c r="F298" i="2"/>
  <c r="O298" i="2"/>
  <c r="U298" i="2"/>
  <c r="B299" i="2"/>
  <c r="D299" i="2"/>
  <c r="E299" i="2"/>
  <c r="F299" i="2"/>
  <c r="O299" i="2"/>
  <c r="U299" i="2"/>
  <c r="B300" i="2"/>
  <c r="D300" i="2"/>
  <c r="E300" i="2"/>
  <c r="F300" i="2"/>
  <c r="O300" i="2"/>
  <c r="U300" i="2"/>
  <c r="B301" i="2"/>
  <c r="D301" i="2"/>
  <c r="E301" i="2"/>
  <c r="F301" i="2"/>
  <c r="O301" i="2"/>
  <c r="U301" i="2"/>
  <c r="B302" i="2"/>
  <c r="D302" i="2"/>
  <c r="E302" i="2"/>
  <c r="F302" i="2"/>
  <c r="O302" i="2"/>
  <c r="U302" i="2"/>
  <c r="B303" i="2"/>
  <c r="D303" i="2"/>
  <c r="E303" i="2"/>
  <c r="F303" i="2"/>
  <c r="O303" i="2"/>
  <c r="U303" i="2"/>
  <c r="B304" i="2"/>
  <c r="D304" i="2"/>
  <c r="E304" i="2"/>
  <c r="F304" i="2"/>
  <c r="O304" i="2"/>
  <c r="U304" i="2"/>
  <c r="B305" i="2"/>
  <c r="D305" i="2"/>
  <c r="E305" i="2"/>
  <c r="F305" i="2"/>
  <c r="O305" i="2"/>
  <c r="U305" i="2"/>
  <c r="B306" i="2"/>
  <c r="D306" i="2"/>
  <c r="E306" i="2"/>
  <c r="F306" i="2"/>
  <c r="O306" i="2"/>
  <c r="U306" i="2"/>
  <c r="B307" i="2"/>
  <c r="D307" i="2"/>
  <c r="E307" i="2"/>
  <c r="F307" i="2"/>
  <c r="O307" i="2"/>
  <c r="U307" i="2"/>
  <c r="B308" i="2"/>
  <c r="D308" i="2"/>
  <c r="E308" i="2"/>
  <c r="F308" i="2"/>
  <c r="O308" i="2"/>
  <c r="U308" i="2"/>
  <c r="B309" i="2"/>
  <c r="D309" i="2"/>
  <c r="E309" i="2"/>
  <c r="F309" i="2"/>
  <c r="O309" i="2"/>
  <c r="U309" i="2"/>
  <c r="B310" i="2"/>
  <c r="D310" i="2"/>
  <c r="E310" i="2"/>
  <c r="F310" i="2"/>
  <c r="O310" i="2"/>
  <c r="U310" i="2"/>
  <c r="B311" i="2"/>
  <c r="D311" i="2"/>
  <c r="E311" i="2"/>
  <c r="F311" i="2"/>
  <c r="O311" i="2"/>
  <c r="U311" i="2"/>
  <c r="B312" i="2"/>
  <c r="D312" i="2"/>
  <c r="E312" i="2"/>
  <c r="F312" i="2"/>
  <c r="O312" i="2"/>
  <c r="U312" i="2"/>
  <c r="B313" i="2"/>
  <c r="D313" i="2"/>
  <c r="E313" i="2"/>
  <c r="F313" i="2"/>
  <c r="O313" i="2"/>
  <c r="U313" i="2"/>
  <c r="B314" i="2"/>
  <c r="D314" i="2"/>
  <c r="E314" i="2"/>
  <c r="F314" i="2"/>
  <c r="O314" i="2"/>
  <c r="U314" i="2"/>
  <c r="B315" i="2"/>
  <c r="D315" i="2"/>
  <c r="E315" i="2"/>
  <c r="F315" i="2"/>
  <c r="O315" i="2"/>
  <c r="U315" i="2"/>
  <c r="B316" i="2"/>
  <c r="D316" i="2"/>
  <c r="E316" i="2"/>
  <c r="F316" i="2"/>
  <c r="O316" i="2"/>
  <c r="U316" i="2"/>
  <c r="B317" i="2"/>
  <c r="D317" i="2"/>
  <c r="E317" i="2"/>
  <c r="F317" i="2"/>
  <c r="O317" i="2"/>
  <c r="U317" i="2"/>
  <c r="B318" i="2"/>
  <c r="D318" i="2"/>
  <c r="E318" i="2"/>
  <c r="F318" i="2"/>
  <c r="O318" i="2"/>
  <c r="U318" i="2"/>
  <c r="B319" i="2"/>
  <c r="D319" i="2"/>
  <c r="E319" i="2"/>
  <c r="F319" i="2"/>
  <c r="O319" i="2"/>
  <c r="U319" i="2"/>
  <c r="B320" i="2"/>
  <c r="D320" i="2"/>
  <c r="E320" i="2"/>
  <c r="F320" i="2"/>
  <c r="O320" i="2"/>
  <c r="U320" i="2"/>
  <c r="B321" i="2"/>
  <c r="D321" i="2"/>
  <c r="E321" i="2"/>
  <c r="F321" i="2"/>
  <c r="O321" i="2"/>
  <c r="U321" i="2"/>
  <c r="B322" i="2"/>
  <c r="D322" i="2"/>
  <c r="E322" i="2"/>
  <c r="F322" i="2"/>
  <c r="O322" i="2"/>
  <c r="U322" i="2"/>
  <c r="B323" i="2"/>
  <c r="D323" i="2"/>
  <c r="E323" i="2"/>
  <c r="F323" i="2"/>
  <c r="O323" i="2"/>
  <c r="U323" i="2"/>
  <c r="B324" i="2"/>
  <c r="D324" i="2"/>
  <c r="E324" i="2"/>
  <c r="F324" i="2"/>
  <c r="O324" i="2"/>
  <c r="U324" i="2"/>
  <c r="B325" i="2"/>
  <c r="D325" i="2"/>
  <c r="E325" i="2"/>
  <c r="F325" i="2"/>
  <c r="O325" i="2"/>
  <c r="U325" i="2"/>
  <c r="B326" i="2"/>
  <c r="D326" i="2"/>
  <c r="E326" i="2"/>
  <c r="F326" i="2"/>
  <c r="O326" i="2"/>
  <c r="U326" i="2"/>
  <c r="B327" i="2"/>
  <c r="D327" i="2"/>
  <c r="E327" i="2"/>
  <c r="F327" i="2"/>
  <c r="O327" i="2"/>
  <c r="U327" i="2"/>
  <c r="B328" i="2"/>
  <c r="D328" i="2"/>
  <c r="E328" i="2"/>
  <c r="F328" i="2"/>
  <c r="O328" i="2"/>
  <c r="U328" i="2"/>
  <c r="B329" i="2"/>
  <c r="D329" i="2"/>
  <c r="E329" i="2"/>
  <c r="F329" i="2"/>
  <c r="O329" i="2"/>
  <c r="U329" i="2"/>
  <c r="B330" i="2"/>
  <c r="D330" i="2"/>
  <c r="E330" i="2"/>
  <c r="F330" i="2"/>
  <c r="O330" i="2"/>
  <c r="U330" i="2"/>
  <c r="B331" i="2"/>
  <c r="D331" i="2"/>
  <c r="E331" i="2"/>
  <c r="F331" i="2"/>
  <c r="O331" i="2"/>
  <c r="U331" i="2"/>
  <c r="B332" i="2"/>
  <c r="D332" i="2"/>
  <c r="E332" i="2"/>
  <c r="F332" i="2"/>
  <c r="O332" i="2"/>
  <c r="U332" i="2"/>
  <c r="B333" i="2"/>
  <c r="D333" i="2"/>
  <c r="E333" i="2"/>
  <c r="F333" i="2"/>
  <c r="O333" i="2"/>
  <c r="U333" i="2"/>
  <c r="B334" i="2"/>
  <c r="D334" i="2"/>
  <c r="E334" i="2"/>
  <c r="F334" i="2"/>
  <c r="O334" i="2"/>
  <c r="U334" i="2"/>
  <c r="B335" i="2"/>
  <c r="D335" i="2"/>
  <c r="E335" i="2"/>
  <c r="F335" i="2"/>
  <c r="O335" i="2"/>
  <c r="U335" i="2"/>
  <c r="B336" i="2"/>
  <c r="D336" i="2"/>
  <c r="E336" i="2"/>
  <c r="F336" i="2"/>
  <c r="O336" i="2"/>
  <c r="U336" i="2"/>
  <c r="B337" i="2"/>
  <c r="D337" i="2"/>
  <c r="E337" i="2"/>
  <c r="F337" i="2"/>
  <c r="O337" i="2"/>
  <c r="U337" i="2"/>
  <c r="B338" i="2"/>
  <c r="D338" i="2"/>
  <c r="E338" i="2"/>
  <c r="F338" i="2"/>
  <c r="O338" i="2"/>
  <c r="U338" i="2"/>
  <c r="B339" i="2"/>
  <c r="D339" i="2"/>
  <c r="E339" i="2"/>
  <c r="F339" i="2"/>
  <c r="O339" i="2"/>
  <c r="U339" i="2"/>
  <c r="B340" i="2"/>
  <c r="D340" i="2"/>
  <c r="E340" i="2"/>
  <c r="F340" i="2"/>
  <c r="O340" i="2"/>
  <c r="U340" i="2"/>
  <c r="B341" i="2"/>
  <c r="D341" i="2"/>
  <c r="E341" i="2"/>
  <c r="F341" i="2"/>
  <c r="O341" i="2"/>
  <c r="U341" i="2"/>
  <c r="B342" i="2"/>
  <c r="D342" i="2"/>
  <c r="E342" i="2"/>
  <c r="F342" i="2"/>
  <c r="O342" i="2"/>
  <c r="U342" i="2"/>
  <c r="B343" i="2"/>
  <c r="D343" i="2"/>
  <c r="E343" i="2"/>
  <c r="F343" i="2"/>
  <c r="O343" i="2"/>
  <c r="U343" i="2"/>
  <c r="B344" i="2"/>
  <c r="D344" i="2"/>
  <c r="E344" i="2"/>
  <c r="F344" i="2"/>
  <c r="O344" i="2"/>
  <c r="U344" i="2"/>
  <c r="B345" i="2"/>
  <c r="D345" i="2"/>
  <c r="E345" i="2"/>
  <c r="F345" i="2"/>
  <c r="O345" i="2"/>
  <c r="U345" i="2"/>
  <c r="B346" i="2"/>
  <c r="D346" i="2"/>
  <c r="E346" i="2"/>
  <c r="F346" i="2"/>
  <c r="O346" i="2"/>
  <c r="U346" i="2"/>
  <c r="B347" i="2"/>
  <c r="D347" i="2"/>
  <c r="E347" i="2"/>
  <c r="F347" i="2"/>
  <c r="O347" i="2"/>
  <c r="U347" i="2"/>
  <c r="B348" i="2"/>
  <c r="D348" i="2"/>
  <c r="E348" i="2"/>
  <c r="F348" i="2"/>
  <c r="O348" i="2"/>
  <c r="U348" i="2"/>
  <c r="B349" i="2"/>
  <c r="D349" i="2"/>
  <c r="E349" i="2"/>
  <c r="F349" i="2"/>
  <c r="O349" i="2"/>
  <c r="U349" i="2"/>
  <c r="B350" i="2"/>
  <c r="D350" i="2"/>
  <c r="E350" i="2"/>
  <c r="F350" i="2"/>
  <c r="O350" i="2"/>
  <c r="U350" i="2"/>
  <c r="B351" i="2"/>
  <c r="D351" i="2"/>
  <c r="E351" i="2"/>
  <c r="F351" i="2"/>
  <c r="O351" i="2"/>
  <c r="U351" i="2"/>
  <c r="B352" i="2"/>
  <c r="D352" i="2"/>
  <c r="E352" i="2"/>
  <c r="F352" i="2"/>
  <c r="O352" i="2"/>
  <c r="U352" i="2"/>
  <c r="B353" i="2"/>
  <c r="D353" i="2"/>
  <c r="E353" i="2"/>
  <c r="F353" i="2"/>
  <c r="O353" i="2"/>
  <c r="U353" i="2"/>
  <c r="B354" i="2"/>
  <c r="D354" i="2"/>
  <c r="E354" i="2"/>
  <c r="F354" i="2"/>
  <c r="O354" i="2"/>
  <c r="U354" i="2"/>
  <c r="B355" i="2"/>
  <c r="D355" i="2"/>
  <c r="E355" i="2"/>
  <c r="F355" i="2"/>
  <c r="O355" i="2"/>
  <c r="U355" i="2"/>
  <c r="B356" i="2"/>
  <c r="D356" i="2"/>
  <c r="E356" i="2"/>
  <c r="F356" i="2"/>
  <c r="O356" i="2"/>
  <c r="U356" i="2"/>
  <c r="B357" i="2"/>
  <c r="D357" i="2"/>
  <c r="E357" i="2"/>
  <c r="F357" i="2"/>
  <c r="O357" i="2"/>
  <c r="U357" i="2"/>
  <c r="B358" i="2"/>
  <c r="D358" i="2"/>
  <c r="E358" i="2"/>
  <c r="F358" i="2"/>
  <c r="O358" i="2"/>
  <c r="U358" i="2"/>
  <c r="B359" i="2"/>
  <c r="D359" i="2"/>
  <c r="E359" i="2"/>
  <c r="F359" i="2"/>
  <c r="O359" i="2"/>
  <c r="U359" i="2"/>
  <c r="B360" i="2"/>
  <c r="D360" i="2"/>
  <c r="E360" i="2"/>
  <c r="F360" i="2"/>
  <c r="O360" i="2"/>
  <c r="U360" i="2"/>
  <c r="B361" i="2"/>
  <c r="D361" i="2"/>
  <c r="E361" i="2"/>
  <c r="F361" i="2"/>
  <c r="O361" i="2"/>
  <c r="U361" i="2"/>
  <c r="B362" i="2"/>
  <c r="D362" i="2"/>
  <c r="E362" i="2"/>
  <c r="F362" i="2"/>
  <c r="O362" i="2"/>
  <c r="U362" i="2"/>
  <c r="B363" i="2"/>
  <c r="D363" i="2"/>
  <c r="E363" i="2"/>
  <c r="F363" i="2"/>
  <c r="O363" i="2"/>
  <c r="U363" i="2"/>
  <c r="B364" i="2"/>
  <c r="D364" i="2"/>
  <c r="E364" i="2"/>
  <c r="F364" i="2"/>
  <c r="O364" i="2"/>
  <c r="U364" i="2"/>
  <c r="B365" i="2"/>
  <c r="D365" i="2"/>
  <c r="E365" i="2"/>
  <c r="F365" i="2"/>
  <c r="O365" i="2"/>
  <c r="U365" i="2"/>
  <c r="B366" i="2"/>
  <c r="D366" i="2"/>
  <c r="E366" i="2"/>
  <c r="F366" i="2"/>
  <c r="O366" i="2"/>
  <c r="U366" i="2"/>
  <c r="B367" i="2"/>
  <c r="D367" i="2"/>
  <c r="E367" i="2"/>
  <c r="F367" i="2"/>
  <c r="O367" i="2"/>
  <c r="U367" i="2"/>
  <c r="B368" i="2"/>
  <c r="D368" i="2"/>
  <c r="E368" i="2"/>
  <c r="F368" i="2"/>
  <c r="O368" i="2"/>
  <c r="U368" i="2"/>
  <c r="B369" i="2"/>
  <c r="D369" i="2"/>
  <c r="E369" i="2"/>
  <c r="F369" i="2"/>
  <c r="O369" i="2"/>
  <c r="U369" i="2"/>
  <c r="B370" i="2"/>
  <c r="D370" i="2"/>
  <c r="E370" i="2"/>
  <c r="F370" i="2"/>
  <c r="O370" i="2"/>
  <c r="U370" i="2"/>
  <c r="B371" i="2"/>
  <c r="D371" i="2"/>
  <c r="E371" i="2"/>
  <c r="F371" i="2"/>
  <c r="O371" i="2"/>
  <c r="U371" i="2"/>
  <c r="B372" i="2"/>
  <c r="D372" i="2"/>
  <c r="E372" i="2"/>
  <c r="F372" i="2"/>
  <c r="O372" i="2"/>
  <c r="U372" i="2"/>
  <c r="B373" i="2"/>
  <c r="D373" i="2"/>
  <c r="E373" i="2"/>
  <c r="F373" i="2"/>
  <c r="O373" i="2"/>
  <c r="U373" i="2"/>
  <c r="B374" i="2"/>
  <c r="D374" i="2"/>
  <c r="E374" i="2"/>
  <c r="F374" i="2"/>
  <c r="O374" i="2"/>
  <c r="U374" i="2"/>
  <c r="B375" i="2"/>
  <c r="D375" i="2"/>
  <c r="E375" i="2"/>
  <c r="F375" i="2"/>
  <c r="O375" i="2"/>
  <c r="U375" i="2"/>
  <c r="B376" i="2"/>
  <c r="D376" i="2"/>
  <c r="E376" i="2"/>
  <c r="F376" i="2"/>
  <c r="O376" i="2"/>
  <c r="U376" i="2"/>
  <c r="B377" i="2"/>
  <c r="D377" i="2"/>
  <c r="E377" i="2"/>
  <c r="F377" i="2"/>
  <c r="O377" i="2"/>
  <c r="U377" i="2"/>
  <c r="B378" i="2"/>
  <c r="D378" i="2"/>
  <c r="E378" i="2"/>
  <c r="F378" i="2"/>
  <c r="O378" i="2"/>
  <c r="U378" i="2"/>
  <c r="B379" i="2"/>
  <c r="D379" i="2"/>
  <c r="E379" i="2"/>
  <c r="F379" i="2"/>
  <c r="O379" i="2"/>
  <c r="U379" i="2"/>
  <c r="B380" i="2"/>
  <c r="D380" i="2"/>
  <c r="E380" i="2"/>
  <c r="F380" i="2"/>
  <c r="O380" i="2"/>
  <c r="U380" i="2"/>
  <c r="B381" i="2"/>
  <c r="D381" i="2"/>
  <c r="E381" i="2"/>
  <c r="F381" i="2"/>
  <c r="O381" i="2"/>
  <c r="U381" i="2"/>
  <c r="B382" i="2"/>
  <c r="D382" i="2"/>
  <c r="E382" i="2"/>
  <c r="F382" i="2"/>
  <c r="O382" i="2"/>
  <c r="U382" i="2"/>
  <c r="B383" i="2"/>
  <c r="D383" i="2"/>
  <c r="E383" i="2"/>
  <c r="F383" i="2"/>
  <c r="O383" i="2"/>
  <c r="U383" i="2"/>
  <c r="B384" i="2"/>
  <c r="D384" i="2"/>
  <c r="E384" i="2"/>
  <c r="F384" i="2"/>
  <c r="O384" i="2"/>
  <c r="U384" i="2"/>
  <c r="B385" i="2"/>
  <c r="D385" i="2"/>
  <c r="E385" i="2"/>
  <c r="F385" i="2"/>
  <c r="O385" i="2"/>
  <c r="U385" i="2"/>
  <c r="B386" i="2"/>
  <c r="D386" i="2"/>
  <c r="E386" i="2"/>
  <c r="F386" i="2"/>
  <c r="O386" i="2"/>
  <c r="U386" i="2"/>
  <c r="B387" i="2"/>
  <c r="D387" i="2"/>
  <c r="E387" i="2"/>
  <c r="F387" i="2"/>
  <c r="O387" i="2"/>
  <c r="U387" i="2"/>
  <c r="B388" i="2"/>
  <c r="D388" i="2"/>
  <c r="E388" i="2"/>
  <c r="F388" i="2"/>
  <c r="O388" i="2"/>
  <c r="U388" i="2"/>
  <c r="B389" i="2"/>
  <c r="D389" i="2"/>
  <c r="E389" i="2"/>
  <c r="F389" i="2"/>
  <c r="O389" i="2"/>
  <c r="U389" i="2"/>
  <c r="B390" i="2"/>
  <c r="D390" i="2"/>
  <c r="E390" i="2"/>
  <c r="F390" i="2"/>
  <c r="O390" i="2"/>
  <c r="U390" i="2"/>
  <c r="B391" i="2"/>
  <c r="D391" i="2"/>
  <c r="E391" i="2"/>
  <c r="F391" i="2"/>
  <c r="O391" i="2"/>
  <c r="U391" i="2"/>
  <c r="B392" i="2"/>
  <c r="D392" i="2"/>
  <c r="E392" i="2"/>
  <c r="F392" i="2"/>
  <c r="O392" i="2"/>
  <c r="U392" i="2"/>
  <c r="B393" i="2"/>
  <c r="D393" i="2"/>
  <c r="E393" i="2"/>
  <c r="F393" i="2"/>
  <c r="O393" i="2"/>
  <c r="U393" i="2"/>
  <c r="B394" i="2"/>
  <c r="D394" i="2"/>
  <c r="E394" i="2"/>
  <c r="F394" i="2"/>
  <c r="O394" i="2"/>
  <c r="U394" i="2"/>
  <c r="B395" i="2"/>
  <c r="D395" i="2"/>
  <c r="E395" i="2"/>
  <c r="F395" i="2"/>
  <c r="O395" i="2"/>
  <c r="U395" i="2"/>
  <c r="B396" i="2"/>
  <c r="D396" i="2"/>
  <c r="E396" i="2"/>
  <c r="F396" i="2"/>
  <c r="O396" i="2"/>
  <c r="U396" i="2"/>
  <c r="B397" i="2"/>
  <c r="D397" i="2"/>
  <c r="E397" i="2"/>
  <c r="F397" i="2"/>
  <c r="O397" i="2"/>
  <c r="U397" i="2"/>
  <c r="B398" i="2"/>
  <c r="D398" i="2"/>
  <c r="E398" i="2"/>
  <c r="F398" i="2"/>
  <c r="O398" i="2"/>
  <c r="U398" i="2"/>
  <c r="B399" i="2"/>
  <c r="D399" i="2"/>
  <c r="E399" i="2"/>
  <c r="F399" i="2"/>
  <c r="O399" i="2"/>
  <c r="U399" i="2"/>
  <c r="B400" i="2"/>
  <c r="D400" i="2"/>
  <c r="E400" i="2"/>
  <c r="F400" i="2"/>
  <c r="O400" i="2"/>
  <c r="U400" i="2"/>
  <c r="B401" i="2"/>
  <c r="D401" i="2"/>
  <c r="E401" i="2"/>
  <c r="F401" i="2"/>
  <c r="O401" i="2"/>
  <c r="U401" i="2"/>
  <c r="B402" i="2"/>
  <c r="D402" i="2"/>
  <c r="E402" i="2"/>
  <c r="F402" i="2"/>
  <c r="O402" i="2"/>
  <c r="U402" i="2"/>
  <c r="B403" i="2"/>
  <c r="D403" i="2"/>
  <c r="E403" i="2"/>
  <c r="F403" i="2"/>
  <c r="O403" i="2"/>
  <c r="U403" i="2"/>
  <c r="B404" i="2"/>
  <c r="D404" i="2"/>
  <c r="E404" i="2"/>
  <c r="F404" i="2"/>
  <c r="O404" i="2"/>
  <c r="U404" i="2"/>
  <c r="B405" i="2"/>
  <c r="D405" i="2"/>
  <c r="E405" i="2"/>
  <c r="F405" i="2"/>
  <c r="O405" i="2"/>
  <c r="U405" i="2"/>
  <c r="B406" i="2"/>
  <c r="D406" i="2"/>
  <c r="E406" i="2"/>
  <c r="F406" i="2"/>
  <c r="O406" i="2"/>
  <c r="U406" i="2"/>
  <c r="B407" i="2"/>
  <c r="D407" i="2"/>
  <c r="E407" i="2"/>
  <c r="F407" i="2"/>
  <c r="O407" i="2"/>
  <c r="U407" i="2"/>
  <c r="B408" i="2"/>
  <c r="D408" i="2"/>
  <c r="E408" i="2"/>
  <c r="F408" i="2"/>
  <c r="O408" i="2"/>
  <c r="U408" i="2"/>
  <c r="B409" i="2"/>
  <c r="D409" i="2"/>
  <c r="E409" i="2"/>
  <c r="F409" i="2"/>
  <c r="O409" i="2"/>
  <c r="U409" i="2"/>
  <c r="B410" i="2"/>
  <c r="D410" i="2"/>
  <c r="E410" i="2"/>
  <c r="F410" i="2"/>
  <c r="O410" i="2"/>
  <c r="U410" i="2"/>
  <c r="B411" i="2"/>
  <c r="D411" i="2"/>
  <c r="E411" i="2"/>
  <c r="F411" i="2"/>
  <c r="O411" i="2"/>
  <c r="U411" i="2"/>
  <c r="B412" i="2"/>
  <c r="D412" i="2"/>
  <c r="E412" i="2"/>
  <c r="F412" i="2"/>
  <c r="O412" i="2"/>
  <c r="U412" i="2"/>
  <c r="B413" i="2"/>
  <c r="D413" i="2"/>
  <c r="E413" i="2"/>
  <c r="F413" i="2"/>
  <c r="O413" i="2"/>
  <c r="U413" i="2"/>
  <c r="B414" i="2"/>
  <c r="D414" i="2"/>
  <c r="E414" i="2"/>
  <c r="F414" i="2"/>
  <c r="O414" i="2"/>
  <c r="U414" i="2"/>
  <c r="B415" i="2"/>
  <c r="D415" i="2"/>
  <c r="E415" i="2"/>
  <c r="F415" i="2"/>
  <c r="O415" i="2"/>
  <c r="U415" i="2"/>
  <c r="B416" i="2"/>
  <c r="D416" i="2"/>
  <c r="E416" i="2"/>
  <c r="F416" i="2"/>
  <c r="O416" i="2"/>
  <c r="U416" i="2"/>
  <c r="B417" i="2"/>
  <c r="D417" i="2"/>
  <c r="E417" i="2"/>
  <c r="F417" i="2"/>
  <c r="O417" i="2"/>
  <c r="U417" i="2"/>
  <c r="B418" i="2"/>
  <c r="D418" i="2"/>
  <c r="E418" i="2"/>
  <c r="F418" i="2"/>
  <c r="O418" i="2"/>
  <c r="U418" i="2"/>
  <c r="B419" i="2"/>
  <c r="D419" i="2"/>
  <c r="E419" i="2"/>
  <c r="F419" i="2"/>
  <c r="O419" i="2"/>
  <c r="U419" i="2"/>
  <c r="B420" i="2"/>
  <c r="D420" i="2"/>
  <c r="E420" i="2"/>
  <c r="F420" i="2"/>
  <c r="O420" i="2"/>
  <c r="U420" i="2"/>
  <c r="B421" i="2"/>
  <c r="D421" i="2"/>
  <c r="E421" i="2"/>
  <c r="F421" i="2"/>
  <c r="O421" i="2"/>
  <c r="U421" i="2"/>
  <c r="B422" i="2"/>
  <c r="D422" i="2"/>
  <c r="E422" i="2"/>
  <c r="F422" i="2"/>
  <c r="O422" i="2"/>
  <c r="U422" i="2"/>
  <c r="B423" i="2"/>
  <c r="D423" i="2"/>
  <c r="E423" i="2"/>
  <c r="F423" i="2"/>
  <c r="O423" i="2"/>
  <c r="U423" i="2"/>
  <c r="B424" i="2"/>
  <c r="D424" i="2"/>
  <c r="E424" i="2"/>
  <c r="F424" i="2"/>
  <c r="O424" i="2"/>
  <c r="U424" i="2"/>
  <c r="B425" i="2"/>
  <c r="D425" i="2"/>
  <c r="E425" i="2"/>
  <c r="F425" i="2"/>
  <c r="O425" i="2"/>
  <c r="U425" i="2"/>
  <c r="B426" i="2"/>
  <c r="D426" i="2"/>
  <c r="E426" i="2"/>
  <c r="F426" i="2"/>
  <c r="O426" i="2"/>
  <c r="U426" i="2"/>
  <c r="B427" i="2"/>
  <c r="D427" i="2"/>
  <c r="E427" i="2"/>
  <c r="F427" i="2"/>
  <c r="O427" i="2"/>
  <c r="U427" i="2"/>
  <c r="B428" i="2"/>
  <c r="D428" i="2"/>
  <c r="E428" i="2"/>
  <c r="F428" i="2"/>
  <c r="O428" i="2"/>
  <c r="U428" i="2"/>
  <c r="B429" i="2"/>
  <c r="D429" i="2"/>
  <c r="E429" i="2"/>
  <c r="F429" i="2"/>
  <c r="O429" i="2"/>
  <c r="U429" i="2"/>
  <c r="B430" i="2"/>
  <c r="D430" i="2"/>
  <c r="E430" i="2"/>
  <c r="F430" i="2"/>
  <c r="O430" i="2"/>
  <c r="U430" i="2"/>
  <c r="B431" i="2"/>
  <c r="D431" i="2"/>
  <c r="E431" i="2"/>
  <c r="F431" i="2"/>
  <c r="O431" i="2"/>
  <c r="U431" i="2"/>
  <c r="B432" i="2"/>
  <c r="D432" i="2"/>
  <c r="E432" i="2"/>
  <c r="F432" i="2"/>
  <c r="O432" i="2"/>
  <c r="U432" i="2"/>
  <c r="B433" i="2"/>
  <c r="D433" i="2"/>
  <c r="E433" i="2"/>
  <c r="F433" i="2"/>
  <c r="O433" i="2"/>
  <c r="U433" i="2"/>
  <c r="B434" i="2"/>
  <c r="D434" i="2"/>
  <c r="E434" i="2"/>
  <c r="F434" i="2"/>
  <c r="O434" i="2"/>
  <c r="U434" i="2"/>
  <c r="B435" i="2"/>
  <c r="D435" i="2"/>
  <c r="E435" i="2"/>
  <c r="F435" i="2"/>
  <c r="O435" i="2"/>
  <c r="U435" i="2"/>
  <c r="B436" i="2"/>
  <c r="D436" i="2"/>
  <c r="E436" i="2"/>
  <c r="F436" i="2"/>
  <c r="O436" i="2"/>
  <c r="U436" i="2"/>
  <c r="B437" i="2"/>
  <c r="D437" i="2"/>
  <c r="E437" i="2"/>
  <c r="F437" i="2"/>
  <c r="O437" i="2"/>
  <c r="U437" i="2"/>
  <c r="B438" i="2"/>
  <c r="D438" i="2"/>
  <c r="E438" i="2"/>
  <c r="F438" i="2"/>
  <c r="O438" i="2"/>
  <c r="U438" i="2"/>
  <c r="B439" i="2"/>
  <c r="D439" i="2"/>
  <c r="E439" i="2"/>
  <c r="F439" i="2"/>
  <c r="O439" i="2"/>
  <c r="U439" i="2"/>
  <c r="B440" i="2"/>
  <c r="D440" i="2"/>
  <c r="E440" i="2"/>
  <c r="F440" i="2"/>
  <c r="O440" i="2"/>
  <c r="U440" i="2"/>
  <c r="B441" i="2"/>
  <c r="D441" i="2"/>
  <c r="E441" i="2"/>
  <c r="F441" i="2"/>
  <c r="O441" i="2"/>
  <c r="U441" i="2"/>
  <c r="B442" i="2"/>
  <c r="D442" i="2"/>
  <c r="E442" i="2"/>
  <c r="F442" i="2"/>
  <c r="O442" i="2"/>
  <c r="U442" i="2"/>
  <c r="B443" i="2"/>
  <c r="D443" i="2"/>
  <c r="E443" i="2"/>
  <c r="F443" i="2"/>
  <c r="O443" i="2"/>
  <c r="U443" i="2"/>
  <c r="B444" i="2"/>
  <c r="D444" i="2"/>
  <c r="E444" i="2"/>
  <c r="F444" i="2"/>
  <c r="O444" i="2"/>
  <c r="U444" i="2"/>
  <c r="B445" i="2"/>
  <c r="D445" i="2"/>
  <c r="E445" i="2"/>
  <c r="F445" i="2"/>
  <c r="O445" i="2"/>
  <c r="U445" i="2"/>
  <c r="B446" i="2"/>
  <c r="D446" i="2"/>
  <c r="E446" i="2"/>
  <c r="F446" i="2"/>
  <c r="O446" i="2"/>
  <c r="U446" i="2"/>
  <c r="B447" i="2"/>
  <c r="D447" i="2"/>
  <c r="E447" i="2"/>
  <c r="F447" i="2"/>
  <c r="O447" i="2"/>
  <c r="U447" i="2"/>
  <c r="B448" i="2"/>
  <c r="D448" i="2"/>
  <c r="E448" i="2"/>
  <c r="F448" i="2"/>
  <c r="O448" i="2"/>
  <c r="U448" i="2"/>
  <c r="B449" i="2"/>
  <c r="D449" i="2"/>
  <c r="E449" i="2"/>
  <c r="F449" i="2"/>
  <c r="O449" i="2"/>
  <c r="U449" i="2"/>
  <c r="B450" i="2"/>
  <c r="D450" i="2"/>
  <c r="E450" i="2"/>
  <c r="F450" i="2"/>
  <c r="O450" i="2"/>
  <c r="U450" i="2"/>
  <c r="B451" i="2"/>
  <c r="D451" i="2"/>
  <c r="E451" i="2"/>
  <c r="F451" i="2"/>
  <c r="O451" i="2"/>
  <c r="U451" i="2"/>
  <c r="B452" i="2"/>
  <c r="D452" i="2"/>
  <c r="E452" i="2"/>
  <c r="F452" i="2"/>
  <c r="O452" i="2"/>
  <c r="U452" i="2"/>
  <c r="B453" i="2"/>
  <c r="D453" i="2"/>
  <c r="E453" i="2"/>
  <c r="F453" i="2"/>
  <c r="O453" i="2"/>
  <c r="U453" i="2"/>
  <c r="B454" i="2"/>
  <c r="D454" i="2"/>
  <c r="E454" i="2"/>
  <c r="F454" i="2"/>
  <c r="O454" i="2"/>
  <c r="U454" i="2"/>
  <c r="B455" i="2"/>
  <c r="D455" i="2"/>
  <c r="E455" i="2"/>
  <c r="F455" i="2"/>
  <c r="O455" i="2"/>
  <c r="U455" i="2"/>
  <c r="B456" i="2"/>
  <c r="D456" i="2"/>
  <c r="E456" i="2"/>
  <c r="F456" i="2"/>
  <c r="O456" i="2"/>
  <c r="U456" i="2"/>
  <c r="B457" i="2"/>
  <c r="D457" i="2"/>
  <c r="E457" i="2"/>
  <c r="F457" i="2"/>
  <c r="O457" i="2"/>
  <c r="U457" i="2"/>
  <c r="B458" i="2"/>
  <c r="D458" i="2"/>
  <c r="E458" i="2"/>
  <c r="F458" i="2"/>
  <c r="O458" i="2"/>
  <c r="U458" i="2"/>
  <c r="B459" i="2"/>
  <c r="D459" i="2"/>
  <c r="E459" i="2"/>
  <c r="F459" i="2"/>
  <c r="O459" i="2"/>
  <c r="U459" i="2"/>
  <c r="B460" i="2"/>
  <c r="D460" i="2"/>
  <c r="E460" i="2"/>
  <c r="F460" i="2"/>
  <c r="O460" i="2"/>
  <c r="U460" i="2"/>
  <c r="B461" i="2"/>
  <c r="D461" i="2"/>
  <c r="E461" i="2"/>
  <c r="F461" i="2"/>
  <c r="O461" i="2"/>
  <c r="U461" i="2"/>
  <c r="B462" i="2"/>
  <c r="D462" i="2"/>
  <c r="E462" i="2"/>
  <c r="F462" i="2"/>
  <c r="O462" i="2"/>
  <c r="U462" i="2"/>
  <c r="B463" i="2"/>
  <c r="D463" i="2"/>
  <c r="E463" i="2"/>
  <c r="F463" i="2"/>
  <c r="O463" i="2"/>
  <c r="U463" i="2"/>
  <c r="B464" i="2"/>
  <c r="D464" i="2"/>
  <c r="E464" i="2"/>
  <c r="F464" i="2"/>
  <c r="O464" i="2"/>
  <c r="U464" i="2"/>
  <c r="B465" i="2"/>
  <c r="D465" i="2"/>
  <c r="E465" i="2"/>
  <c r="F465" i="2"/>
  <c r="O465" i="2"/>
  <c r="U465" i="2"/>
  <c r="B466" i="2"/>
  <c r="D466" i="2"/>
  <c r="E466" i="2"/>
  <c r="F466" i="2"/>
  <c r="O466" i="2"/>
  <c r="U466" i="2"/>
  <c r="B467" i="2"/>
  <c r="D467" i="2"/>
  <c r="E467" i="2"/>
  <c r="F467" i="2"/>
  <c r="O467" i="2"/>
  <c r="U467" i="2"/>
  <c r="B468" i="2"/>
  <c r="D468" i="2"/>
  <c r="E468" i="2"/>
  <c r="F468" i="2"/>
  <c r="O468" i="2"/>
  <c r="U468" i="2"/>
  <c r="B469" i="2"/>
  <c r="D469" i="2"/>
  <c r="E469" i="2"/>
  <c r="F469" i="2"/>
  <c r="O469" i="2"/>
  <c r="U469" i="2"/>
  <c r="B470" i="2"/>
  <c r="D470" i="2"/>
  <c r="E470" i="2"/>
  <c r="F470" i="2"/>
  <c r="O470" i="2"/>
  <c r="U470" i="2"/>
  <c r="B471" i="2"/>
  <c r="D471" i="2"/>
  <c r="E471" i="2"/>
  <c r="F471" i="2"/>
  <c r="O471" i="2"/>
  <c r="U471" i="2"/>
  <c r="B472" i="2"/>
  <c r="D472" i="2"/>
  <c r="E472" i="2"/>
  <c r="F472" i="2"/>
  <c r="O472" i="2"/>
  <c r="U472" i="2"/>
  <c r="B473" i="2"/>
  <c r="D473" i="2"/>
  <c r="E473" i="2"/>
  <c r="F473" i="2"/>
  <c r="O473" i="2"/>
  <c r="U473" i="2"/>
  <c r="B474" i="2"/>
  <c r="D474" i="2"/>
  <c r="E474" i="2"/>
  <c r="F474" i="2"/>
  <c r="O474" i="2"/>
  <c r="U474" i="2"/>
  <c r="B475" i="2"/>
  <c r="D475" i="2"/>
  <c r="E475" i="2"/>
  <c r="F475" i="2"/>
  <c r="O475" i="2"/>
  <c r="U475" i="2"/>
  <c r="B476" i="2"/>
  <c r="D476" i="2"/>
  <c r="E476" i="2"/>
  <c r="F476" i="2"/>
  <c r="O476" i="2"/>
  <c r="U476" i="2"/>
  <c r="B477" i="2"/>
  <c r="D477" i="2"/>
  <c r="E477" i="2"/>
  <c r="F477" i="2"/>
  <c r="O477" i="2"/>
  <c r="U477" i="2"/>
  <c r="B478" i="2"/>
  <c r="D478" i="2"/>
  <c r="E478" i="2"/>
  <c r="F478" i="2"/>
  <c r="O478" i="2"/>
  <c r="U478" i="2"/>
  <c r="B479" i="2"/>
  <c r="D479" i="2"/>
  <c r="E479" i="2"/>
  <c r="F479" i="2"/>
  <c r="O479" i="2"/>
  <c r="U479" i="2"/>
  <c r="B480" i="2"/>
  <c r="D480" i="2"/>
  <c r="E480" i="2"/>
  <c r="F480" i="2"/>
  <c r="O480" i="2"/>
  <c r="U480" i="2"/>
  <c r="B481" i="2"/>
  <c r="D481" i="2"/>
  <c r="E481" i="2"/>
  <c r="F481" i="2"/>
  <c r="O481" i="2"/>
  <c r="U481" i="2"/>
  <c r="B482" i="2"/>
  <c r="D482" i="2"/>
  <c r="E482" i="2"/>
  <c r="F482" i="2"/>
  <c r="O482" i="2"/>
  <c r="U482" i="2"/>
  <c r="B483" i="2"/>
  <c r="D483" i="2"/>
  <c r="E483" i="2"/>
  <c r="F483" i="2"/>
  <c r="O483" i="2"/>
  <c r="U483" i="2"/>
  <c r="B484" i="2"/>
  <c r="D484" i="2"/>
  <c r="E484" i="2"/>
  <c r="F484" i="2"/>
  <c r="O484" i="2"/>
  <c r="U484" i="2"/>
  <c r="B485" i="2"/>
  <c r="D485" i="2"/>
  <c r="E485" i="2"/>
  <c r="F485" i="2"/>
  <c r="O485" i="2"/>
  <c r="U485" i="2"/>
  <c r="B486" i="2"/>
  <c r="D486" i="2"/>
  <c r="E486" i="2"/>
  <c r="F486" i="2"/>
  <c r="O486" i="2"/>
  <c r="U486" i="2"/>
  <c r="B487" i="2"/>
  <c r="D487" i="2"/>
  <c r="E487" i="2"/>
  <c r="F487" i="2"/>
  <c r="O487" i="2"/>
  <c r="U487" i="2"/>
  <c r="B488" i="2"/>
  <c r="D488" i="2"/>
  <c r="E488" i="2"/>
  <c r="F488" i="2"/>
  <c r="O488" i="2"/>
  <c r="U488" i="2"/>
  <c r="B489" i="2"/>
  <c r="D489" i="2"/>
  <c r="E489" i="2"/>
  <c r="F489" i="2"/>
  <c r="O489" i="2"/>
  <c r="U489" i="2"/>
  <c r="B490" i="2"/>
  <c r="D490" i="2"/>
  <c r="E490" i="2"/>
  <c r="F490" i="2"/>
  <c r="O490" i="2"/>
  <c r="U490" i="2"/>
  <c r="B491" i="2"/>
  <c r="D491" i="2"/>
  <c r="E491" i="2"/>
  <c r="F491" i="2"/>
  <c r="O491" i="2"/>
  <c r="U491" i="2"/>
  <c r="B492" i="2"/>
  <c r="D492" i="2"/>
  <c r="E492" i="2"/>
  <c r="F492" i="2"/>
  <c r="O492" i="2"/>
  <c r="U492" i="2"/>
  <c r="B493" i="2"/>
  <c r="D493" i="2"/>
  <c r="E493" i="2"/>
  <c r="F493" i="2"/>
  <c r="O493" i="2"/>
  <c r="U493" i="2"/>
  <c r="B494" i="2"/>
  <c r="D494" i="2"/>
  <c r="E494" i="2"/>
  <c r="F494" i="2"/>
  <c r="O494" i="2"/>
  <c r="U494" i="2"/>
  <c r="B495" i="2"/>
  <c r="D495" i="2"/>
  <c r="E495" i="2"/>
  <c r="F495" i="2"/>
  <c r="O495" i="2"/>
  <c r="U495" i="2"/>
  <c r="B496" i="2"/>
  <c r="D496" i="2"/>
  <c r="E496" i="2"/>
  <c r="F496" i="2"/>
  <c r="O496" i="2"/>
  <c r="U496" i="2"/>
  <c r="B497" i="2"/>
  <c r="D497" i="2"/>
  <c r="E497" i="2"/>
  <c r="F497" i="2"/>
  <c r="O497" i="2"/>
  <c r="U497" i="2"/>
  <c r="B498" i="2"/>
  <c r="D498" i="2"/>
  <c r="E498" i="2"/>
  <c r="F498" i="2"/>
  <c r="O498" i="2"/>
  <c r="U498" i="2"/>
  <c r="B499" i="2"/>
  <c r="D499" i="2"/>
  <c r="E499" i="2"/>
  <c r="F499" i="2"/>
  <c r="O499" i="2"/>
  <c r="U499" i="2"/>
  <c r="B500" i="2"/>
  <c r="D500" i="2"/>
  <c r="E500" i="2"/>
  <c r="F500" i="2"/>
  <c r="O500" i="2"/>
  <c r="U500" i="2"/>
  <c r="B501" i="2"/>
  <c r="D501" i="2"/>
  <c r="E501" i="2"/>
  <c r="F501" i="2"/>
  <c r="O501" i="2"/>
  <c r="U501" i="2"/>
  <c r="B502" i="2"/>
  <c r="D502" i="2"/>
  <c r="E502" i="2"/>
  <c r="F502" i="2"/>
  <c r="O502" i="2"/>
  <c r="U502" i="2"/>
  <c r="B503" i="2"/>
  <c r="D503" i="2"/>
  <c r="E503" i="2"/>
  <c r="F503" i="2"/>
  <c r="O503" i="2"/>
  <c r="U503" i="2"/>
  <c r="B504" i="2"/>
  <c r="D504" i="2"/>
  <c r="E504" i="2"/>
  <c r="F504" i="2"/>
  <c r="O504" i="2"/>
  <c r="U504" i="2"/>
  <c r="B505" i="2"/>
  <c r="D505" i="2"/>
  <c r="E505" i="2"/>
  <c r="F505" i="2"/>
  <c r="O505" i="2"/>
  <c r="U505" i="2"/>
  <c r="B506" i="2"/>
  <c r="D506" i="2"/>
  <c r="E506" i="2"/>
  <c r="F506" i="2"/>
  <c r="O506" i="2"/>
  <c r="U506" i="2"/>
  <c r="B507" i="2"/>
  <c r="D507" i="2"/>
  <c r="E507" i="2"/>
  <c r="F507" i="2"/>
  <c r="O507" i="2"/>
  <c r="U507" i="2"/>
  <c r="B508" i="2"/>
  <c r="D508" i="2"/>
  <c r="E508" i="2"/>
  <c r="F508" i="2"/>
  <c r="O508" i="2"/>
  <c r="U508" i="2"/>
  <c r="B509" i="2"/>
  <c r="D509" i="2"/>
  <c r="E509" i="2"/>
  <c r="F509" i="2"/>
  <c r="O509" i="2"/>
  <c r="U509" i="2"/>
  <c r="B510" i="2"/>
  <c r="D510" i="2"/>
  <c r="E510" i="2"/>
  <c r="F510" i="2"/>
  <c r="O510" i="2"/>
  <c r="U510" i="2"/>
  <c r="B511" i="2"/>
  <c r="D511" i="2"/>
  <c r="E511" i="2"/>
  <c r="F511" i="2"/>
  <c r="O511" i="2"/>
  <c r="U511" i="2"/>
  <c r="B512" i="2"/>
  <c r="D512" i="2"/>
  <c r="E512" i="2"/>
  <c r="F512" i="2"/>
  <c r="O512" i="2"/>
  <c r="U512" i="2"/>
  <c r="B513" i="2"/>
  <c r="D513" i="2"/>
  <c r="E513" i="2"/>
  <c r="F513" i="2"/>
  <c r="O513" i="2"/>
  <c r="U513" i="2"/>
  <c r="B514" i="2"/>
  <c r="D514" i="2"/>
  <c r="E514" i="2"/>
  <c r="F514" i="2"/>
  <c r="O514" i="2"/>
  <c r="U514" i="2"/>
  <c r="B515" i="2"/>
  <c r="D515" i="2"/>
  <c r="E515" i="2"/>
  <c r="F515" i="2"/>
  <c r="O515" i="2"/>
  <c r="U515" i="2"/>
  <c r="B516" i="2"/>
  <c r="D516" i="2"/>
  <c r="E516" i="2"/>
  <c r="F516" i="2"/>
  <c r="O516" i="2"/>
  <c r="U516" i="2"/>
  <c r="B517" i="2"/>
  <c r="D517" i="2"/>
  <c r="E517" i="2"/>
  <c r="F517" i="2"/>
  <c r="O517" i="2"/>
  <c r="U517" i="2"/>
  <c r="B518" i="2"/>
  <c r="D518" i="2"/>
  <c r="E518" i="2"/>
  <c r="F518" i="2"/>
  <c r="O518" i="2"/>
  <c r="U518" i="2"/>
  <c r="B519" i="2"/>
  <c r="D519" i="2"/>
  <c r="E519" i="2"/>
  <c r="F519" i="2"/>
  <c r="O519" i="2"/>
  <c r="U519" i="2"/>
  <c r="B520" i="2"/>
  <c r="D520" i="2"/>
  <c r="E520" i="2"/>
  <c r="F520" i="2"/>
  <c r="O520" i="2"/>
  <c r="U520" i="2"/>
  <c r="B521" i="2"/>
  <c r="D521" i="2"/>
  <c r="E521" i="2"/>
  <c r="F521" i="2"/>
  <c r="O521" i="2"/>
  <c r="U521" i="2"/>
  <c r="B522" i="2"/>
  <c r="D522" i="2"/>
  <c r="E522" i="2"/>
  <c r="F522" i="2"/>
  <c r="O522" i="2"/>
  <c r="U522" i="2"/>
  <c r="B523" i="2"/>
  <c r="D523" i="2"/>
  <c r="E523" i="2"/>
  <c r="F523" i="2"/>
  <c r="O523" i="2"/>
  <c r="U523" i="2"/>
  <c r="B524" i="2"/>
  <c r="D524" i="2"/>
  <c r="E524" i="2"/>
  <c r="F524" i="2"/>
  <c r="O524" i="2"/>
  <c r="U524" i="2"/>
  <c r="B525" i="2"/>
  <c r="D525" i="2"/>
  <c r="E525" i="2"/>
  <c r="F525" i="2"/>
  <c r="O525" i="2"/>
  <c r="U525" i="2"/>
  <c r="B526" i="2"/>
  <c r="D526" i="2"/>
  <c r="E526" i="2"/>
  <c r="F526" i="2"/>
  <c r="O526" i="2"/>
  <c r="U526" i="2"/>
  <c r="B527" i="2"/>
  <c r="D527" i="2"/>
  <c r="E527" i="2"/>
  <c r="F527" i="2"/>
  <c r="O527" i="2"/>
  <c r="U527" i="2"/>
  <c r="B528" i="2"/>
  <c r="D528" i="2"/>
  <c r="E528" i="2"/>
  <c r="F528" i="2"/>
  <c r="O528" i="2"/>
  <c r="U528" i="2"/>
  <c r="B529" i="2"/>
  <c r="D529" i="2"/>
  <c r="E529" i="2"/>
  <c r="F529" i="2"/>
  <c r="O529" i="2"/>
  <c r="U529" i="2"/>
  <c r="B530" i="2"/>
  <c r="D530" i="2"/>
  <c r="E530" i="2"/>
  <c r="F530" i="2"/>
  <c r="O530" i="2"/>
  <c r="U530" i="2"/>
  <c r="B531" i="2"/>
  <c r="D531" i="2"/>
  <c r="E531" i="2"/>
  <c r="F531" i="2"/>
  <c r="O531" i="2"/>
  <c r="U531" i="2"/>
  <c r="B532" i="2"/>
  <c r="D532" i="2"/>
  <c r="E532" i="2"/>
  <c r="F532" i="2"/>
  <c r="O532" i="2"/>
  <c r="U532" i="2"/>
  <c r="B533" i="2"/>
  <c r="D533" i="2"/>
  <c r="E533" i="2"/>
  <c r="F533" i="2"/>
  <c r="O533" i="2"/>
  <c r="U533" i="2"/>
  <c r="B534" i="2"/>
  <c r="D534" i="2"/>
  <c r="E534" i="2"/>
  <c r="F534" i="2"/>
  <c r="O534" i="2"/>
  <c r="U534" i="2"/>
  <c r="B535" i="2"/>
  <c r="D535" i="2"/>
  <c r="E535" i="2"/>
  <c r="F535" i="2"/>
  <c r="O535" i="2"/>
  <c r="U535" i="2"/>
  <c r="B536" i="2"/>
  <c r="D536" i="2"/>
  <c r="E536" i="2"/>
  <c r="F536" i="2"/>
  <c r="O536" i="2"/>
  <c r="U536" i="2"/>
  <c r="B537" i="2"/>
  <c r="D537" i="2"/>
  <c r="E537" i="2"/>
  <c r="F537" i="2"/>
  <c r="O537" i="2"/>
  <c r="U537" i="2"/>
  <c r="B538" i="2"/>
  <c r="D538" i="2"/>
  <c r="E538" i="2"/>
  <c r="F538" i="2"/>
  <c r="O538" i="2"/>
  <c r="U538" i="2"/>
  <c r="B539" i="2"/>
  <c r="D539" i="2"/>
  <c r="E539" i="2"/>
  <c r="F539" i="2"/>
  <c r="O539" i="2"/>
  <c r="U539" i="2"/>
  <c r="B540" i="2"/>
  <c r="D540" i="2"/>
  <c r="E540" i="2"/>
  <c r="F540" i="2"/>
  <c r="O540" i="2"/>
  <c r="U540" i="2"/>
  <c r="B541" i="2"/>
  <c r="D541" i="2"/>
  <c r="E541" i="2"/>
  <c r="F541" i="2"/>
  <c r="O541" i="2"/>
  <c r="U541" i="2"/>
  <c r="B542" i="2"/>
  <c r="D542" i="2"/>
  <c r="E542" i="2"/>
  <c r="F542" i="2"/>
  <c r="O542" i="2"/>
  <c r="U542" i="2"/>
  <c r="B543" i="2"/>
  <c r="D543" i="2"/>
  <c r="E543" i="2"/>
  <c r="F543" i="2"/>
  <c r="O543" i="2"/>
  <c r="U543" i="2"/>
  <c r="B544" i="2"/>
  <c r="D544" i="2"/>
  <c r="E544" i="2"/>
  <c r="F544" i="2"/>
  <c r="O544" i="2"/>
  <c r="U544" i="2"/>
  <c r="B545" i="2"/>
  <c r="D545" i="2"/>
  <c r="E545" i="2"/>
  <c r="F545" i="2"/>
  <c r="O545" i="2"/>
  <c r="U545" i="2"/>
  <c r="B546" i="2"/>
  <c r="D546" i="2"/>
  <c r="E546" i="2"/>
  <c r="F546" i="2"/>
  <c r="O546" i="2"/>
  <c r="U546" i="2"/>
  <c r="B547" i="2"/>
  <c r="D547" i="2"/>
  <c r="E547" i="2"/>
  <c r="F547" i="2"/>
  <c r="O547" i="2"/>
  <c r="U547" i="2"/>
  <c r="B548" i="2"/>
  <c r="D548" i="2"/>
  <c r="E548" i="2"/>
  <c r="F548" i="2"/>
  <c r="O548" i="2"/>
  <c r="U548" i="2"/>
  <c r="B549" i="2"/>
  <c r="D549" i="2"/>
  <c r="E549" i="2"/>
  <c r="F549" i="2"/>
  <c r="O549" i="2"/>
  <c r="U549" i="2"/>
  <c r="B550" i="2"/>
  <c r="D550" i="2"/>
  <c r="E550" i="2"/>
  <c r="F550" i="2"/>
  <c r="O550" i="2"/>
  <c r="U550" i="2"/>
  <c r="B551" i="2"/>
  <c r="D551" i="2"/>
  <c r="E551" i="2"/>
  <c r="F551" i="2"/>
  <c r="O551" i="2"/>
  <c r="U551" i="2"/>
  <c r="B552" i="2"/>
  <c r="D552" i="2"/>
  <c r="E552" i="2"/>
  <c r="F552" i="2"/>
  <c r="O552" i="2"/>
  <c r="U552" i="2"/>
  <c r="B553" i="2"/>
  <c r="D553" i="2"/>
  <c r="E553" i="2"/>
  <c r="F553" i="2"/>
  <c r="O553" i="2"/>
  <c r="U553" i="2"/>
  <c r="B554" i="2"/>
  <c r="D554" i="2"/>
  <c r="E554" i="2"/>
  <c r="F554" i="2"/>
  <c r="O554" i="2"/>
  <c r="U554" i="2"/>
  <c r="B555" i="2"/>
  <c r="D555" i="2"/>
  <c r="E555" i="2"/>
  <c r="F555" i="2"/>
  <c r="O555" i="2"/>
  <c r="U555" i="2"/>
  <c r="B556" i="2"/>
  <c r="D556" i="2"/>
  <c r="E556" i="2"/>
  <c r="F556" i="2"/>
  <c r="O556" i="2"/>
  <c r="U556" i="2"/>
  <c r="B557" i="2"/>
  <c r="D557" i="2"/>
  <c r="E557" i="2"/>
  <c r="F557" i="2"/>
  <c r="O557" i="2"/>
  <c r="U557" i="2"/>
  <c r="B558" i="2"/>
  <c r="D558" i="2"/>
  <c r="E558" i="2"/>
  <c r="F558" i="2"/>
  <c r="O558" i="2"/>
  <c r="U558" i="2"/>
  <c r="B559" i="2"/>
  <c r="D559" i="2"/>
  <c r="E559" i="2"/>
  <c r="F559" i="2"/>
  <c r="O559" i="2"/>
  <c r="U559" i="2"/>
  <c r="B560" i="2"/>
  <c r="D560" i="2"/>
  <c r="E560" i="2"/>
  <c r="F560" i="2"/>
  <c r="O560" i="2"/>
  <c r="U560" i="2"/>
  <c r="B561" i="2"/>
  <c r="D561" i="2"/>
  <c r="E561" i="2"/>
  <c r="F561" i="2"/>
  <c r="O561" i="2"/>
  <c r="U561" i="2"/>
  <c r="B562" i="2"/>
  <c r="D562" i="2"/>
  <c r="E562" i="2"/>
  <c r="F562" i="2"/>
  <c r="O562" i="2"/>
  <c r="U562" i="2"/>
  <c r="B563" i="2"/>
  <c r="D563" i="2"/>
  <c r="E563" i="2"/>
  <c r="F563" i="2"/>
  <c r="O563" i="2"/>
  <c r="U563" i="2"/>
  <c r="B564" i="2"/>
  <c r="D564" i="2"/>
  <c r="E564" i="2"/>
  <c r="F564" i="2"/>
  <c r="O564" i="2"/>
  <c r="U564" i="2"/>
  <c r="B565" i="2"/>
  <c r="D565" i="2"/>
  <c r="E565" i="2"/>
  <c r="F565" i="2"/>
  <c r="O565" i="2"/>
  <c r="U565" i="2"/>
  <c r="B566" i="2"/>
  <c r="D566" i="2"/>
  <c r="E566" i="2"/>
  <c r="F566" i="2"/>
  <c r="O566" i="2"/>
  <c r="U566" i="2"/>
  <c r="B567" i="2"/>
  <c r="D567" i="2"/>
  <c r="E567" i="2"/>
  <c r="F567" i="2"/>
  <c r="O567" i="2"/>
  <c r="U567" i="2"/>
  <c r="B568" i="2"/>
  <c r="D568" i="2"/>
  <c r="E568" i="2"/>
  <c r="F568" i="2"/>
  <c r="O568" i="2"/>
  <c r="U568" i="2"/>
  <c r="B569" i="2"/>
  <c r="D569" i="2"/>
  <c r="E569" i="2"/>
  <c r="F569" i="2"/>
  <c r="O569" i="2"/>
  <c r="U569" i="2"/>
  <c r="B570" i="2"/>
  <c r="D570" i="2"/>
  <c r="E570" i="2"/>
  <c r="F570" i="2"/>
  <c r="O570" i="2"/>
  <c r="U570" i="2"/>
  <c r="B571" i="2"/>
  <c r="D571" i="2"/>
  <c r="E571" i="2"/>
  <c r="F571" i="2"/>
  <c r="O571" i="2"/>
  <c r="U571" i="2"/>
  <c r="B572" i="2"/>
  <c r="D572" i="2"/>
  <c r="E572" i="2"/>
  <c r="F572" i="2"/>
  <c r="O572" i="2"/>
  <c r="U572" i="2"/>
  <c r="B573" i="2"/>
  <c r="D573" i="2"/>
  <c r="E573" i="2"/>
  <c r="F573" i="2"/>
  <c r="O573" i="2"/>
  <c r="U573" i="2"/>
  <c r="B574" i="2"/>
  <c r="D574" i="2"/>
  <c r="E574" i="2"/>
  <c r="F574" i="2"/>
  <c r="O574" i="2"/>
  <c r="U574" i="2"/>
  <c r="B575" i="2"/>
  <c r="D575" i="2"/>
  <c r="E575" i="2"/>
  <c r="F575" i="2"/>
  <c r="O575" i="2"/>
  <c r="U575" i="2"/>
  <c r="B576" i="2"/>
  <c r="D576" i="2"/>
  <c r="E576" i="2"/>
  <c r="F576" i="2"/>
  <c r="O576" i="2"/>
  <c r="U576" i="2"/>
  <c r="B577" i="2"/>
  <c r="D577" i="2"/>
  <c r="E577" i="2"/>
  <c r="F577" i="2"/>
  <c r="O577" i="2"/>
  <c r="U577" i="2"/>
  <c r="B578" i="2"/>
  <c r="D578" i="2"/>
  <c r="E578" i="2"/>
  <c r="F578" i="2"/>
  <c r="O578" i="2"/>
  <c r="U578" i="2"/>
  <c r="B579" i="2"/>
  <c r="D579" i="2"/>
  <c r="E579" i="2"/>
  <c r="F579" i="2"/>
  <c r="O579" i="2"/>
  <c r="U579" i="2"/>
  <c r="B580" i="2"/>
  <c r="D580" i="2"/>
  <c r="E580" i="2"/>
  <c r="F580" i="2"/>
  <c r="O580" i="2"/>
  <c r="U580" i="2"/>
  <c r="B581" i="2"/>
  <c r="D581" i="2"/>
  <c r="E581" i="2"/>
  <c r="F581" i="2"/>
  <c r="O581" i="2"/>
  <c r="U581" i="2"/>
  <c r="B582" i="2"/>
  <c r="D582" i="2"/>
  <c r="E582" i="2"/>
  <c r="F582" i="2"/>
  <c r="O582" i="2"/>
  <c r="U582" i="2"/>
  <c r="B583" i="2"/>
  <c r="D583" i="2"/>
  <c r="E583" i="2"/>
  <c r="F583" i="2"/>
  <c r="O583" i="2"/>
  <c r="U583" i="2"/>
  <c r="B584" i="2"/>
  <c r="D584" i="2"/>
  <c r="E584" i="2"/>
  <c r="F584" i="2"/>
  <c r="O584" i="2"/>
  <c r="U584" i="2"/>
  <c r="B585" i="2"/>
  <c r="D585" i="2"/>
  <c r="E585" i="2"/>
  <c r="F585" i="2"/>
  <c r="O585" i="2"/>
  <c r="U585" i="2"/>
  <c r="B586" i="2"/>
  <c r="D586" i="2"/>
  <c r="E586" i="2"/>
  <c r="F586" i="2"/>
  <c r="O586" i="2"/>
  <c r="U586" i="2"/>
  <c r="B587" i="2"/>
  <c r="D587" i="2"/>
  <c r="E587" i="2"/>
  <c r="F587" i="2"/>
  <c r="O587" i="2"/>
  <c r="U587" i="2"/>
  <c r="B588" i="2"/>
  <c r="D588" i="2"/>
  <c r="E588" i="2"/>
  <c r="F588" i="2"/>
  <c r="O588" i="2"/>
  <c r="U588" i="2"/>
  <c r="B589" i="2"/>
  <c r="D589" i="2"/>
  <c r="E589" i="2"/>
  <c r="F589" i="2"/>
  <c r="O589" i="2"/>
  <c r="U589" i="2"/>
  <c r="B590" i="2"/>
  <c r="D590" i="2"/>
  <c r="E590" i="2"/>
  <c r="F590" i="2"/>
  <c r="O590" i="2"/>
  <c r="U590" i="2"/>
  <c r="B591" i="2"/>
  <c r="D591" i="2"/>
  <c r="E591" i="2"/>
  <c r="F591" i="2"/>
  <c r="O591" i="2"/>
  <c r="U591" i="2"/>
  <c r="B592" i="2"/>
  <c r="D592" i="2"/>
  <c r="E592" i="2"/>
  <c r="F592" i="2"/>
  <c r="O592" i="2"/>
  <c r="U592" i="2"/>
  <c r="B593" i="2"/>
  <c r="D593" i="2"/>
  <c r="E593" i="2"/>
  <c r="F593" i="2"/>
  <c r="O593" i="2"/>
  <c r="U593" i="2"/>
  <c r="B594" i="2"/>
  <c r="D594" i="2"/>
  <c r="E594" i="2"/>
  <c r="F594" i="2"/>
  <c r="O594" i="2"/>
  <c r="U594" i="2"/>
  <c r="B595" i="2"/>
  <c r="D595" i="2"/>
  <c r="E595" i="2"/>
  <c r="F595" i="2"/>
  <c r="O595" i="2"/>
  <c r="U595" i="2"/>
  <c r="B596" i="2"/>
  <c r="D596" i="2"/>
  <c r="E596" i="2"/>
  <c r="F596" i="2"/>
  <c r="O596" i="2"/>
  <c r="U596" i="2"/>
  <c r="B597" i="2"/>
  <c r="D597" i="2"/>
  <c r="E597" i="2"/>
  <c r="F597" i="2"/>
  <c r="O597" i="2"/>
  <c r="U597" i="2"/>
  <c r="B598" i="2"/>
  <c r="D598" i="2"/>
  <c r="E598" i="2"/>
  <c r="F598" i="2"/>
  <c r="O598" i="2"/>
  <c r="U598" i="2"/>
  <c r="B599" i="2"/>
  <c r="D599" i="2"/>
  <c r="E599" i="2"/>
  <c r="F599" i="2"/>
  <c r="O599" i="2"/>
  <c r="U599" i="2"/>
  <c r="B600" i="2"/>
  <c r="D600" i="2"/>
  <c r="E600" i="2"/>
  <c r="F600" i="2"/>
  <c r="O600" i="2"/>
  <c r="U600" i="2"/>
  <c r="B601" i="2"/>
  <c r="D601" i="2"/>
  <c r="E601" i="2"/>
  <c r="F601" i="2"/>
  <c r="O601" i="2"/>
  <c r="U601" i="2"/>
  <c r="B602" i="2"/>
  <c r="D602" i="2"/>
  <c r="E602" i="2"/>
  <c r="F602" i="2"/>
  <c r="O602" i="2"/>
  <c r="U602" i="2"/>
  <c r="B603" i="2"/>
  <c r="D603" i="2"/>
  <c r="E603" i="2"/>
  <c r="F603" i="2"/>
  <c r="O603" i="2"/>
  <c r="U603" i="2"/>
  <c r="B604" i="2"/>
  <c r="D604" i="2"/>
  <c r="E604" i="2"/>
  <c r="F604" i="2"/>
  <c r="O604" i="2"/>
  <c r="U604" i="2"/>
  <c r="B605" i="2"/>
  <c r="D605" i="2"/>
  <c r="E605" i="2"/>
  <c r="F605" i="2"/>
  <c r="O605" i="2"/>
  <c r="U605" i="2"/>
  <c r="B606" i="2"/>
  <c r="D606" i="2"/>
  <c r="E606" i="2"/>
  <c r="F606" i="2"/>
  <c r="O606" i="2"/>
  <c r="U606" i="2"/>
  <c r="B607" i="2"/>
  <c r="D607" i="2"/>
  <c r="E607" i="2"/>
  <c r="F607" i="2"/>
  <c r="O607" i="2"/>
  <c r="U607" i="2"/>
  <c r="B608" i="2"/>
  <c r="D608" i="2"/>
  <c r="E608" i="2"/>
  <c r="F608" i="2"/>
  <c r="O608" i="2"/>
  <c r="U608" i="2"/>
  <c r="B609" i="2"/>
  <c r="D609" i="2"/>
  <c r="E609" i="2"/>
  <c r="F609" i="2"/>
  <c r="O609" i="2"/>
  <c r="U609" i="2"/>
  <c r="B610" i="2"/>
  <c r="D610" i="2"/>
  <c r="E610" i="2"/>
  <c r="F610" i="2"/>
  <c r="O610" i="2"/>
  <c r="U610" i="2"/>
  <c r="B611" i="2"/>
  <c r="D611" i="2"/>
  <c r="E611" i="2"/>
  <c r="F611" i="2"/>
  <c r="O611" i="2"/>
  <c r="U611" i="2"/>
  <c r="B612" i="2"/>
  <c r="D612" i="2"/>
  <c r="E612" i="2"/>
  <c r="F612" i="2"/>
  <c r="O612" i="2"/>
  <c r="U612" i="2"/>
  <c r="B613" i="2"/>
  <c r="D613" i="2"/>
  <c r="E613" i="2"/>
  <c r="F613" i="2"/>
  <c r="O613" i="2"/>
  <c r="U613" i="2"/>
  <c r="B614" i="2"/>
  <c r="D614" i="2"/>
  <c r="E614" i="2"/>
  <c r="F614" i="2"/>
  <c r="O614" i="2"/>
  <c r="U614" i="2"/>
  <c r="B615" i="2"/>
  <c r="D615" i="2"/>
  <c r="E615" i="2"/>
  <c r="F615" i="2"/>
  <c r="O615" i="2"/>
  <c r="U615" i="2"/>
  <c r="B616" i="2"/>
  <c r="D616" i="2"/>
  <c r="E616" i="2"/>
  <c r="F616" i="2"/>
  <c r="O616" i="2"/>
  <c r="U616" i="2"/>
  <c r="B617" i="2"/>
  <c r="D617" i="2"/>
  <c r="E617" i="2"/>
  <c r="F617" i="2"/>
  <c r="O617" i="2"/>
  <c r="U617" i="2"/>
  <c r="B618" i="2"/>
  <c r="D618" i="2"/>
  <c r="E618" i="2"/>
  <c r="F618" i="2"/>
  <c r="O618" i="2"/>
  <c r="U618" i="2"/>
  <c r="B619" i="2"/>
  <c r="D619" i="2"/>
  <c r="E619" i="2"/>
  <c r="F619" i="2"/>
  <c r="O619" i="2"/>
  <c r="U619" i="2"/>
  <c r="B620" i="2"/>
  <c r="D620" i="2"/>
  <c r="E620" i="2"/>
  <c r="F620" i="2"/>
  <c r="O620" i="2"/>
  <c r="U620" i="2"/>
  <c r="B621" i="2"/>
  <c r="D621" i="2"/>
  <c r="E621" i="2"/>
  <c r="F621" i="2"/>
  <c r="O621" i="2"/>
  <c r="U621" i="2"/>
  <c r="B622" i="2"/>
  <c r="D622" i="2"/>
  <c r="E622" i="2"/>
  <c r="F622" i="2"/>
  <c r="O622" i="2"/>
  <c r="U622" i="2"/>
  <c r="B623" i="2"/>
  <c r="D623" i="2"/>
  <c r="E623" i="2"/>
  <c r="F623" i="2"/>
  <c r="O623" i="2"/>
  <c r="U623" i="2"/>
  <c r="B624" i="2"/>
  <c r="D624" i="2"/>
  <c r="E624" i="2"/>
  <c r="F624" i="2"/>
  <c r="O624" i="2"/>
  <c r="U624" i="2"/>
  <c r="B625" i="2"/>
  <c r="D625" i="2"/>
  <c r="E625" i="2"/>
  <c r="F625" i="2"/>
  <c r="O625" i="2"/>
  <c r="U625" i="2"/>
  <c r="B626" i="2"/>
  <c r="D626" i="2"/>
  <c r="E626" i="2"/>
  <c r="F626" i="2"/>
  <c r="O626" i="2"/>
  <c r="U626" i="2"/>
  <c r="B627" i="2"/>
  <c r="D627" i="2"/>
  <c r="E627" i="2"/>
  <c r="F627" i="2"/>
  <c r="O627" i="2"/>
  <c r="U627" i="2"/>
  <c r="B628" i="2"/>
  <c r="D628" i="2"/>
  <c r="E628" i="2"/>
  <c r="F628" i="2"/>
  <c r="O628" i="2"/>
  <c r="U628" i="2"/>
  <c r="B629" i="2"/>
  <c r="D629" i="2"/>
  <c r="E629" i="2"/>
  <c r="F629" i="2"/>
  <c r="O629" i="2"/>
  <c r="U629" i="2"/>
  <c r="B630" i="2"/>
  <c r="D630" i="2"/>
  <c r="E630" i="2"/>
  <c r="F630" i="2"/>
  <c r="O630" i="2"/>
  <c r="U630" i="2"/>
  <c r="B631" i="2"/>
  <c r="D631" i="2"/>
  <c r="E631" i="2"/>
  <c r="F631" i="2"/>
  <c r="O631" i="2"/>
  <c r="U631" i="2"/>
  <c r="B632" i="2"/>
  <c r="D632" i="2"/>
  <c r="E632" i="2"/>
  <c r="F632" i="2"/>
  <c r="O632" i="2"/>
  <c r="U632" i="2"/>
  <c r="B633" i="2"/>
  <c r="D633" i="2"/>
  <c r="E633" i="2"/>
  <c r="F633" i="2"/>
  <c r="O633" i="2"/>
  <c r="U633" i="2"/>
  <c r="B634" i="2"/>
  <c r="D634" i="2"/>
  <c r="E634" i="2"/>
  <c r="F634" i="2"/>
  <c r="O634" i="2"/>
  <c r="U634" i="2"/>
  <c r="B635" i="2"/>
  <c r="D635" i="2"/>
  <c r="E635" i="2"/>
  <c r="F635" i="2"/>
  <c r="O635" i="2"/>
  <c r="U635" i="2"/>
  <c r="B636" i="2"/>
  <c r="D636" i="2"/>
  <c r="E636" i="2"/>
  <c r="F636" i="2"/>
  <c r="O636" i="2"/>
  <c r="U636" i="2"/>
  <c r="B637" i="2"/>
  <c r="D637" i="2"/>
  <c r="E637" i="2"/>
  <c r="F637" i="2"/>
  <c r="O637" i="2"/>
  <c r="U637" i="2"/>
  <c r="B638" i="2"/>
  <c r="D638" i="2"/>
  <c r="E638" i="2"/>
  <c r="F638" i="2"/>
  <c r="O638" i="2"/>
  <c r="U638" i="2"/>
  <c r="B639" i="2"/>
  <c r="D639" i="2"/>
  <c r="E639" i="2"/>
  <c r="F639" i="2"/>
  <c r="O639" i="2"/>
  <c r="U639" i="2"/>
  <c r="B640" i="2"/>
  <c r="D640" i="2"/>
  <c r="E640" i="2"/>
  <c r="F640" i="2"/>
  <c r="O640" i="2"/>
  <c r="U640" i="2"/>
  <c r="B641" i="2"/>
  <c r="D641" i="2"/>
  <c r="E641" i="2"/>
  <c r="F641" i="2"/>
  <c r="O641" i="2"/>
  <c r="U641" i="2"/>
  <c r="B642" i="2"/>
  <c r="D642" i="2"/>
  <c r="E642" i="2"/>
  <c r="F642" i="2"/>
  <c r="O642" i="2"/>
  <c r="U642" i="2"/>
  <c r="B643" i="2"/>
  <c r="D643" i="2"/>
  <c r="E643" i="2"/>
  <c r="F643" i="2"/>
  <c r="O643" i="2"/>
  <c r="U643" i="2"/>
  <c r="B644" i="2"/>
  <c r="D644" i="2"/>
  <c r="E644" i="2"/>
  <c r="F644" i="2"/>
  <c r="O644" i="2"/>
  <c r="U644" i="2"/>
  <c r="B645" i="2"/>
  <c r="D645" i="2"/>
  <c r="E645" i="2"/>
  <c r="F645" i="2"/>
  <c r="O645" i="2"/>
  <c r="U645" i="2"/>
  <c r="B646" i="2"/>
  <c r="D646" i="2"/>
  <c r="E646" i="2"/>
  <c r="F646" i="2"/>
  <c r="O646" i="2"/>
  <c r="U646" i="2"/>
  <c r="B647" i="2"/>
  <c r="D647" i="2"/>
  <c r="E647" i="2"/>
  <c r="F647" i="2"/>
  <c r="O647" i="2"/>
  <c r="U647" i="2"/>
  <c r="B648" i="2"/>
  <c r="D648" i="2"/>
  <c r="E648" i="2"/>
  <c r="F648" i="2"/>
  <c r="O648" i="2"/>
  <c r="U648" i="2"/>
  <c r="B649" i="2"/>
  <c r="D649" i="2"/>
  <c r="E649" i="2"/>
  <c r="F649" i="2"/>
  <c r="O649" i="2"/>
  <c r="U649" i="2"/>
  <c r="B650" i="2"/>
  <c r="D650" i="2"/>
  <c r="E650" i="2"/>
  <c r="F650" i="2"/>
  <c r="O650" i="2"/>
  <c r="U650" i="2"/>
  <c r="B651" i="2"/>
  <c r="D651" i="2"/>
  <c r="E651" i="2"/>
  <c r="F651" i="2"/>
  <c r="O651" i="2"/>
  <c r="U651" i="2"/>
  <c r="B652" i="2"/>
  <c r="D652" i="2"/>
  <c r="E652" i="2"/>
  <c r="F652" i="2"/>
  <c r="O652" i="2"/>
  <c r="U652" i="2"/>
  <c r="B653" i="2"/>
  <c r="D653" i="2"/>
  <c r="E653" i="2"/>
  <c r="F653" i="2"/>
  <c r="O653" i="2"/>
  <c r="U653" i="2"/>
  <c r="B654" i="2"/>
  <c r="D654" i="2"/>
  <c r="E654" i="2"/>
  <c r="F654" i="2"/>
  <c r="O654" i="2"/>
  <c r="U654" i="2"/>
  <c r="B655" i="2"/>
  <c r="D655" i="2"/>
  <c r="E655" i="2"/>
  <c r="F655" i="2"/>
  <c r="O655" i="2"/>
  <c r="U655" i="2"/>
  <c r="B656" i="2"/>
  <c r="D656" i="2"/>
  <c r="E656" i="2"/>
  <c r="F656" i="2"/>
  <c r="O656" i="2"/>
  <c r="U656" i="2"/>
  <c r="B657" i="2"/>
  <c r="D657" i="2"/>
  <c r="E657" i="2"/>
  <c r="F657" i="2"/>
  <c r="O657" i="2"/>
  <c r="U657" i="2"/>
  <c r="B658" i="2"/>
  <c r="D658" i="2"/>
  <c r="E658" i="2"/>
  <c r="F658" i="2"/>
  <c r="O658" i="2"/>
  <c r="U658" i="2"/>
  <c r="B659" i="2"/>
  <c r="D659" i="2"/>
  <c r="E659" i="2"/>
  <c r="F659" i="2"/>
  <c r="O659" i="2"/>
  <c r="U659" i="2"/>
  <c r="B660" i="2"/>
  <c r="D660" i="2"/>
  <c r="E660" i="2"/>
  <c r="F660" i="2"/>
  <c r="O660" i="2"/>
  <c r="U660" i="2"/>
  <c r="B661" i="2"/>
  <c r="D661" i="2"/>
  <c r="E661" i="2"/>
  <c r="F661" i="2"/>
  <c r="O661" i="2"/>
  <c r="U661" i="2"/>
  <c r="B662" i="2"/>
  <c r="D662" i="2"/>
  <c r="E662" i="2"/>
  <c r="F662" i="2"/>
  <c r="O662" i="2"/>
  <c r="U662" i="2"/>
  <c r="B663" i="2"/>
  <c r="D663" i="2"/>
  <c r="E663" i="2"/>
  <c r="F663" i="2"/>
  <c r="O663" i="2"/>
  <c r="U663" i="2"/>
  <c r="B664" i="2"/>
  <c r="D664" i="2"/>
  <c r="E664" i="2"/>
  <c r="F664" i="2"/>
  <c r="O664" i="2"/>
  <c r="U664" i="2"/>
  <c r="B665" i="2"/>
  <c r="D665" i="2"/>
  <c r="E665" i="2"/>
  <c r="F665" i="2"/>
  <c r="O665" i="2"/>
  <c r="U665" i="2"/>
  <c r="B666" i="2"/>
  <c r="D666" i="2"/>
  <c r="E666" i="2"/>
  <c r="F666" i="2"/>
  <c r="O666" i="2"/>
  <c r="U666" i="2"/>
  <c r="B667" i="2"/>
  <c r="D667" i="2"/>
  <c r="E667" i="2"/>
  <c r="F667" i="2"/>
  <c r="O667" i="2"/>
  <c r="U667" i="2"/>
  <c r="B668" i="2"/>
  <c r="D668" i="2"/>
  <c r="E668" i="2"/>
  <c r="F668" i="2"/>
  <c r="O668" i="2"/>
  <c r="U668" i="2"/>
  <c r="B669" i="2"/>
  <c r="D669" i="2"/>
  <c r="E669" i="2"/>
  <c r="F669" i="2"/>
  <c r="O669" i="2"/>
  <c r="U669" i="2"/>
  <c r="B670" i="2"/>
  <c r="D670" i="2"/>
  <c r="E670" i="2"/>
  <c r="F670" i="2"/>
  <c r="O670" i="2"/>
  <c r="U670" i="2"/>
  <c r="B671" i="2"/>
  <c r="D671" i="2"/>
  <c r="E671" i="2"/>
  <c r="F671" i="2"/>
  <c r="O671" i="2"/>
  <c r="U671" i="2"/>
  <c r="B672" i="2"/>
  <c r="D672" i="2"/>
  <c r="E672" i="2"/>
  <c r="F672" i="2"/>
  <c r="O672" i="2"/>
  <c r="U672" i="2"/>
  <c r="B673" i="2"/>
  <c r="D673" i="2"/>
  <c r="E673" i="2"/>
  <c r="F673" i="2"/>
  <c r="O673" i="2"/>
  <c r="U673" i="2"/>
  <c r="B674" i="2"/>
  <c r="D674" i="2"/>
  <c r="E674" i="2"/>
  <c r="F674" i="2"/>
  <c r="O674" i="2"/>
  <c r="U674" i="2"/>
  <c r="B675" i="2"/>
  <c r="D675" i="2"/>
  <c r="E675" i="2"/>
  <c r="F675" i="2"/>
  <c r="O675" i="2"/>
  <c r="U675" i="2"/>
  <c r="B676" i="2"/>
  <c r="D676" i="2"/>
  <c r="E676" i="2"/>
  <c r="F676" i="2"/>
  <c r="O676" i="2"/>
  <c r="U676" i="2"/>
  <c r="B677" i="2"/>
  <c r="D677" i="2"/>
  <c r="E677" i="2"/>
  <c r="F677" i="2"/>
  <c r="O677" i="2"/>
  <c r="U677" i="2"/>
  <c r="B678" i="2"/>
  <c r="D678" i="2"/>
  <c r="E678" i="2"/>
  <c r="F678" i="2"/>
  <c r="O678" i="2"/>
  <c r="U678" i="2"/>
  <c r="B679" i="2"/>
  <c r="D679" i="2"/>
  <c r="E679" i="2"/>
  <c r="F679" i="2"/>
  <c r="O679" i="2"/>
  <c r="U679" i="2"/>
  <c r="B680" i="2"/>
  <c r="D680" i="2"/>
  <c r="E680" i="2"/>
  <c r="F680" i="2"/>
  <c r="O680" i="2"/>
  <c r="U680" i="2"/>
  <c r="B681" i="2"/>
  <c r="D681" i="2"/>
  <c r="E681" i="2"/>
  <c r="F681" i="2"/>
  <c r="O681" i="2"/>
  <c r="U681" i="2"/>
  <c r="B682" i="2"/>
  <c r="D682" i="2"/>
  <c r="E682" i="2"/>
  <c r="F682" i="2"/>
  <c r="O682" i="2"/>
  <c r="U682" i="2"/>
  <c r="B683" i="2"/>
  <c r="D683" i="2"/>
  <c r="E683" i="2"/>
  <c r="F683" i="2"/>
  <c r="O683" i="2"/>
  <c r="U683" i="2"/>
  <c r="B684" i="2"/>
  <c r="D684" i="2"/>
  <c r="E684" i="2"/>
  <c r="F684" i="2"/>
  <c r="O684" i="2"/>
  <c r="U684" i="2"/>
  <c r="B685" i="2"/>
  <c r="D685" i="2"/>
  <c r="E685" i="2"/>
  <c r="F685" i="2"/>
  <c r="O685" i="2"/>
  <c r="U685" i="2"/>
  <c r="B686" i="2"/>
  <c r="D686" i="2"/>
  <c r="E686" i="2"/>
  <c r="F686" i="2"/>
  <c r="O686" i="2"/>
  <c r="U686" i="2"/>
  <c r="B687" i="2"/>
  <c r="D687" i="2"/>
  <c r="E687" i="2"/>
  <c r="F687" i="2"/>
  <c r="O687" i="2"/>
  <c r="U687" i="2"/>
  <c r="B688" i="2"/>
  <c r="D688" i="2"/>
  <c r="E688" i="2"/>
  <c r="F688" i="2"/>
  <c r="O688" i="2"/>
  <c r="U688" i="2"/>
  <c r="B689" i="2"/>
  <c r="D689" i="2"/>
  <c r="E689" i="2"/>
  <c r="F689" i="2"/>
  <c r="O689" i="2"/>
  <c r="U689" i="2"/>
  <c r="B690" i="2"/>
  <c r="D690" i="2"/>
  <c r="E690" i="2"/>
  <c r="F690" i="2"/>
  <c r="O690" i="2"/>
  <c r="U690" i="2"/>
  <c r="B691" i="2"/>
  <c r="D691" i="2"/>
  <c r="E691" i="2"/>
  <c r="F691" i="2"/>
  <c r="O691" i="2"/>
  <c r="U691" i="2"/>
  <c r="B692" i="2"/>
  <c r="D692" i="2"/>
  <c r="E692" i="2"/>
  <c r="F692" i="2"/>
  <c r="O692" i="2"/>
  <c r="U692" i="2"/>
  <c r="B693" i="2"/>
  <c r="D693" i="2"/>
  <c r="E693" i="2"/>
  <c r="F693" i="2"/>
  <c r="O693" i="2"/>
  <c r="U693" i="2"/>
  <c r="B694" i="2"/>
  <c r="D694" i="2"/>
  <c r="E694" i="2"/>
  <c r="F694" i="2"/>
  <c r="O694" i="2"/>
  <c r="U694" i="2"/>
  <c r="B695" i="2"/>
  <c r="D695" i="2"/>
  <c r="E695" i="2"/>
  <c r="F695" i="2"/>
  <c r="O695" i="2"/>
  <c r="U695" i="2"/>
  <c r="B696" i="2"/>
  <c r="D696" i="2"/>
  <c r="E696" i="2"/>
  <c r="F696" i="2"/>
  <c r="O696" i="2"/>
  <c r="U696" i="2"/>
  <c r="B697" i="2"/>
  <c r="D697" i="2"/>
  <c r="E697" i="2"/>
  <c r="F697" i="2"/>
  <c r="O697" i="2"/>
  <c r="U697" i="2"/>
  <c r="B698" i="2"/>
  <c r="D698" i="2"/>
  <c r="E698" i="2"/>
  <c r="F698" i="2"/>
  <c r="O698" i="2"/>
  <c r="U698" i="2"/>
  <c r="B699" i="2"/>
  <c r="D699" i="2"/>
  <c r="E699" i="2"/>
  <c r="F699" i="2"/>
  <c r="O699" i="2"/>
  <c r="U699" i="2"/>
  <c r="B700" i="2"/>
  <c r="D700" i="2"/>
  <c r="E700" i="2"/>
  <c r="F700" i="2"/>
  <c r="O700" i="2"/>
  <c r="U700" i="2"/>
  <c r="B701" i="2"/>
  <c r="D701" i="2"/>
  <c r="E701" i="2"/>
  <c r="F701" i="2"/>
  <c r="O701" i="2"/>
  <c r="U701" i="2"/>
  <c r="B702" i="2"/>
  <c r="D702" i="2"/>
  <c r="E702" i="2"/>
  <c r="F702" i="2"/>
  <c r="O702" i="2"/>
  <c r="U702" i="2"/>
  <c r="B703" i="2"/>
  <c r="D703" i="2"/>
  <c r="E703" i="2"/>
  <c r="F703" i="2"/>
  <c r="O703" i="2"/>
  <c r="U703" i="2"/>
  <c r="B704" i="2"/>
  <c r="D704" i="2"/>
  <c r="E704" i="2"/>
  <c r="F704" i="2"/>
  <c r="O704" i="2"/>
  <c r="U704" i="2"/>
  <c r="B705" i="2"/>
  <c r="D705" i="2"/>
  <c r="E705" i="2"/>
  <c r="F705" i="2"/>
  <c r="O705" i="2"/>
  <c r="U705" i="2"/>
  <c r="B706" i="2"/>
  <c r="D706" i="2"/>
  <c r="E706" i="2"/>
  <c r="F706" i="2"/>
  <c r="O706" i="2"/>
  <c r="U706" i="2"/>
  <c r="B707" i="2"/>
  <c r="D707" i="2"/>
  <c r="E707" i="2"/>
  <c r="F707" i="2"/>
  <c r="O707" i="2"/>
  <c r="U707" i="2"/>
  <c r="B708" i="2"/>
  <c r="D708" i="2"/>
  <c r="E708" i="2"/>
  <c r="F708" i="2"/>
  <c r="O708" i="2"/>
  <c r="U708" i="2"/>
  <c r="B709" i="2"/>
  <c r="D709" i="2"/>
  <c r="E709" i="2"/>
  <c r="F709" i="2"/>
  <c r="O709" i="2"/>
  <c r="U709" i="2"/>
  <c r="B710" i="2"/>
  <c r="D710" i="2"/>
  <c r="E710" i="2"/>
  <c r="F710" i="2"/>
  <c r="O710" i="2"/>
  <c r="U710" i="2"/>
  <c r="B711" i="2"/>
  <c r="D711" i="2"/>
  <c r="E711" i="2"/>
  <c r="F711" i="2"/>
  <c r="O711" i="2"/>
  <c r="U711" i="2"/>
  <c r="B712" i="2"/>
  <c r="D712" i="2"/>
  <c r="E712" i="2"/>
  <c r="F712" i="2"/>
  <c r="O712" i="2"/>
  <c r="U712" i="2"/>
  <c r="B713" i="2"/>
  <c r="D713" i="2"/>
  <c r="E713" i="2"/>
  <c r="F713" i="2"/>
  <c r="O713" i="2"/>
  <c r="U713" i="2"/>
  <c r="B714" i="2"/>
  <c r="D714" i="2"/>
  <c r="E714" i="2"/>
  <c r="F714" i="2"/>
  <c r="O714" i="2"/>
  <c r="U714" i="2"/>
  <c r="B715" i="2"/>
  <c r="D715" i="2"/>
  <c r="E715" i="2"/>
  <c r="F715" i="2"/>
  <c r="O715" i="2"/>
  <c r="U715" i="2"/>
  <c r="B716" i="2"/>
  <c r="D716" i="2"/>
  <c r="E716" i="2"/>
  <c r="F716" i="2"/>
  <c r="O716" i="2"/>
  <c r="U716" i="2"/>
  <c r="B717" i="2"/>
  <c r="D717" i="2"/>
  <c r="E717" i="2"/>
  <c r="F717" i="2"/>
  <c r="O717" i="2"/>
  <c r="U717" i="2"/>
  <c r="B718" i="2"/>
  <c r="D718" i="2"/>
  <c r="E718" i="2"/>
  <c r="F718" i="2"/>
  <c r="O718" i="2"/>
  <c r="U718" i="2"/>
  <c r="B719" i="2"/>
  <c r="D719" i="2"/>
  <c r="E719" i="2"/>
  <c r="F719" i="2"/>
  <c r="O719" i="2"/>
  <c r="U719" i="2"/>
  <c r="B720" i="2"/>
  <c r="D720" i="2"/>
  <c r="E720" i="2"/>
  <c r="F720" i="2"/>
  <c r="O720" i="2"/>
  <c r="U720" i="2"/>
  <c r="B721" i="2"/>
  <c r="D721" i="2"/>
  <c r="E721" i="2"/>
  <c r="F721" i="2"/>
  <c r="O721" i="2"/>
  <c r="U721" i="2"/>
  <c r="B722" i="2"/>
  <c r="D722" i="2"/>
  <c r="E722" i="2"/>
  <c r="F722" i="2"/>
  <c r="O722" i="2"/>
  <c r="U722" i="2"/>
  <c r="B723" i="2"/>
  <c r="D723" i="2"/>
  <c r="E723" i="2"/>
  <c r="F723" i="2"/>
  <c r="O723" i="2"/>
  <c r="U723" i="2"/>
  <c r="B724" i="2"/>
  <c r="D724" i="2"/>
  <c r="E724" i="2"/>
  <c r="F724" i="2"/>
  <c r="O724" i="2"/>
  <c r="U724" i="2"/>
  <c r="B725" i="2"/>
  <c r="D725" i="2"/>
  <c r="E725" i="2"/>
  <c r="F725" i="2"/>
  <c r="O725" i="2"/>
  <c r="U725" i="2"/>
  <c r="B726" i="2"/>
  <c r="D726" i="2"/>
  <c r="E726" i="2"/>
  <c r="F726" i="2"/>
  <c r="O726" i="2"/>
  <c r="U726" i="2"/>
  <c r="B727" i="2"/>
  <c r="D727" i="2"/>
  <c r="E727" i="2"/>
  <c r="F727" i="2"/>
  <c r="O727" i="2"/>
  <c r="U727" i="2"/>
  <c r="B728" i="2"/>
  <c r="D728" i="2"/>
  <c r="E728" i="2"/>
  <c r="F728" i="2"/>
  <c r="O728" i="2"/>
  <c r="U728" i="2"/>
  <c r="B729" i="2"/>
  <c r="D729" i="2"/>
  <c r="E729" i="2"/>
  <c r="F729" i="2"/>
  <c r="O729" i="2"/>
  <c r="U729" i="2"/>
  <c r="B730" i="2"/>
  <c r="D730" i="2"/>
  <c r="E730" i="2"/>
  <c r="F730" i="2"/>
  <c r="O730" i="2"/>
  <c r="U730" i="2"/>
  <c r="B731" i="2"/>
  <c r="D731" i="2"/>
  <c r="E731" i="2"/>
  <c r="F731" i="2"/>
  <c r="O731" i="2"/>
  <c r="U731" i="2"/>
  <c r="B732" i="2"/>
  <c r="D732" i="2"/>
  <c r="E732" i="2"/>
  <c r="F732" i="2"/>
  <c r="O732" i="2"/>
  <c r="U732" i="2"/>
  <c r="B733" i="2"/>
  <c r="D733" i="2"/>
  <c r="E733" i="2"/>
  <c r="F733" i="2"/>
  <c r="O733" i="2"/>
  <c r="U733" i="2"/>
  <c r="B734" i="2"/>
  <c r="D734" i="2"/>
  <c r="E734" i="2"/>
  <c r="F734" i="2"/>
  <c r="O734" i="2"/>
  <c r="U734" i="2"/>
  <c r="B735" i="2"/>
  <c r="D735" i="2"/>
  <c r="E735" i="2"/>
  <c r="F735" i="2"/>
  <c r="O735" i="2"/>
  <c r="U735" i="2"/>
  <c r="B736" i="2"/>
  <c r="D736" i="2"/>
  <c r="E736" i="2"/>
  <c r="F736" i="2"/>
  <c r="O736" i="2"/>
  <c r="U736" i="2"/>
  <c r="B737" i="2"/>
  <c r="D737" i="2"/>
  <c r="E737" i="2"/>
  <c r="F737" i="2"/>
  <c r="O737" i="2"/>
  <c r="U737" i="2"/>
  <c r="B738" i="2"/>
  <c r="D738" i="2"/>
  <c r="E738" i="2"/>
  <c r="F738" i="2"/>
  <c r="O738" i="2"/>
  <c r="U738" i="2"/>
  <c r="B739" i="2"/>
  <c r="D739" i="2"/>
  <c r="E739" i="2"/>
  <c r="F739" i="2"/>
  <c r="O739" i="2"/>
  <c r="U739" i="2"/>
  <c r="B740" i="2"/>
  <c r="D740" i="2"/>
  <c r="E740" i="2"/>
  <c r="F740" i="2"/>
  <c r="O740" i="2"/>
  <c r="U740" i="2"/>
  <c r="B741" i="2"/>
  <c r="D741" i="2"/>
  <c r="E741" i="2"/>
  <c r="F741" i="2"/>
  <c r="O741" i="2"/>
  <c r="U741" i="2"/>
  <c r="B742" i="2"/>
  <c r="D742" i="2"/>
  <c r="E742" i="2"/>
  <c r="F742" i="2"/>
  <c r="O742" i="2"/>
  <c r="U742" i="2"/>
  <c r="B743" i="2"/>
  <c r="D743" i="2"/>
  <c r="E743" i="2"/>
  <c r="F743" i="2"/>
  <c r="O743" i="2"/>
  <c r="U743" i="2"/>
  <c r="B744" i="2"/>
  <c r="D744" i="2"/>
  <c r="E744" i="2"/>
  <c r="F744" i="2"/>
  <c r="O744" i="2"/>
  <c r="U744" i="2"/>
  <c r="B745" i="2"/>
  <c r="D745" i="2"/>
  <c r="E745" i="2"/>
  <c r="F745" i="2"/>
  <c r="O745" i="2"/>
  <c r="U745" i="2"/>
  <c r="B746" i="2"/>
  <c r="D746" i="2"/>
  <c r="E746" i="2"/>
  <c r="F746" i="2"/>
  <c r="O746" i="2"/>
  <c r="U746" i="2"/>
  <c r="B747" i="2"/>
  <c r="D747" i="2"/>
  <c r="E747" i="2"/>
  <c r="F747" i="2"/>
  <c r="O747" i="2"/>
  <c r="U747" i="2"/>
  <c r="B748" i="2"/>
  <c r="D748" i="2"/>
  <c r="E748" i="2"/>
  <c r="F748" i="2"/>
  <c r="O748" i="2"/>
  <c r="U748" i="2"/>
  <c r="B749" i="2"/>
  <c r="D749" i="2"/>
  <c r="E749" i="2"/>
  <c r="F749" i="2"/>
  <c r="O749" i="2"/>
  <c r="U749" i="2"/>
  <c r="B750" i="2"/>
  <c r="D750" i="2"/>
  <c r="E750" i="2"/>
  <c r="F750" i="2"/>
  <c r="O750" i="2"/>
  <c r="U750" i="2"/>
  <c r="B751" i="2"/>
  <c r="D751" i="2"/>
  <c r="E751" i="2"/>
  <c r="F751" i="2"/>
  <c r="O751" i="2"/>
  <c r="U751" i="2"/>
  <c r="B752" i="2"/>
  <c r="D752" i="2"/>
  <c r="E752" i="2"/>
  <c r="F752" i="2"/>
  <c r="O752" i="2"/>
  <c r="U752" i="2"/>
  <c r="B753" i="2"/>
  <c r="D753" i="2"/>
  <c r="E753" i="2"/>
  <c r="F753" i="2"/>
  <c r="O753" i="2"/>
  <c r="U753" i="2"/>
  <c r="B754" i="2"/>
  <c r="D754" i="2"/>
  <c r="E754" i="2"/>
  <c r="F754" i="2"/>
  <c r="O754" i="2"/>
  <c r="U754" i="2"/>
  <c r="B755" i="2"/>
  <c r="D755" i="2"/>
  <c r="E755" i="2"/>
  <c r="F755" i="2"/>
  <c r="O755" i="2"/>
  <c r="U755" i="2"/>
  <c r="B756" i="2"/>
  <c r="D756" i="2"/>
  <c r="E756" i="2"/>
  <c r="F756" i="2"/>
  <c r="O756" i="2"/>
  <c r="U756" i="2"/>
  <c r="B757" i="2"/>
  <c r="D757" i="2"/>
  <c r="E757" i="2"/>
  <c r="F757" i="2"/>
  <c r="O757" i="2"/>
  <c r="U757" i="2"/>
  <c r="B758" i="2"/>
  <c r="D758" i="2"/>
  <c r="E758" i="2"/>
  <c r="F758" i="2"/>
  <c r="O758" i="2"/>
  <c r="U758" i="2"/>
  <c r="B759" i="2"/>
  <c r="D759" i="2"/>
  <c r="E759" i="2"/>
  <c r="F759" i="2"/>
  <c r="O759" i="2"/>
  <c r="U759" i="2"/>
  <c r="B760" i="2"/>
  <c r="D760" i="2"/>
  <c r="E760" i="2"/>
  <c r="F760" i="2"/>
  <c r="O760" i="2"/>
  <c r="U760" i="2"/>
  <c r="B761" i="2"/>
  <c r="D761" i="2"/>
  <c r="E761" i="2"/>
  <c r="F761" i="2"/>
  <c r="O761" i="2"/>
  <c r="U761" i="2"/>
  <c r="B762" i="2"/>
  <c r="D762" i="2"/>
  <c r="E762" i="2"/>
  <c r="F762" i="2"/>
  <c r="O762" i="2"/>
  <c r="U762" i="2"/>
  <c r="B763" i="2"/>
  <c r="D763" i="2"/>
  <c r="E763" i="2"/>
  <c r="F763" i="2"/>
  <c r="O763" i="2"/>
  <c r="U763" i="2"/>
  <c r="B764" i="2"/>
  <c r="D764" i="2"/>
  <c r="E764" i="2"/>
  <c r="F764" i="2"/>
  <c r="O764" i="2"/>
  <c r="U764" i="2"/>
  <c r="B765" i="2"/>
  <c r="D765" i="2"/>
  <c r="E765" i="2"/>
  <c r="F765" i="2"/>
  <c r="O765" i="2"/>
  <c r="U765" i="2"/>
  <c r="B766" i="2"/>
  <c r="D766" i="2"/>
  <c r="E766" i="2"/>
  <c r="F766" i="2"/>
  <c r="O766" i="2"/>
  <c r="U766" i="2"/>
  <c r="B767" i="2"/>
  <c r="D767" i="2"/>
  <c r="E767" i="2"/>
  <c r="F767" i="2"/>
  <c r="O767" i="2"/>
  <c r="U767" i="2"/>
  <c r="B768" i="2"/>
  <c r="D768" i="2"/>
  <c r="E768" i="2"/>
  <c r="F768" i="2"/>
  <c r="O768" i="2"/>
  <c r="U768" i="2"/>
  <c r="B769" i="2"/>
  <c r="D769" i="2"/>
  <c r="E769" i="2"/>
  <c r="F769" i="2"/>
  <c r="O769" i="2"/>
  <c r="U769" i="2"/>
  <c r="B770" i="2"/>
  <c r="D770" i="2"/>
  <c r="E770" i="2"/>
  <c r="F770" i="2"/>
  <c r="O770" i="2"/>
  <c r="U770" i="2"/>
  <c r="B771" i="2"/>
  <c r="D771" i="2"/>
  <c r="E771" i="2"/>
  <c r="F771" i="2"/>
  <c r="O771" i="2"/>
  <c r="U771" i="2"/>
  <c r="B772" i="2"/>
  <c r="D772" i="2"/>
  <c r="E772" i="2"/>
  <c r="F772" i="2"/>
  <c r="O772" i="2"/>
  <c r="U772" i="2"/>
  <c r="B773" i="2"/>
  <c r="D773" i="2"/>
  <c r="E773" i="2"/>
  <c r="F773" i="2"/>
  <c r="O773" i="2"/>
  <c r="U773" i="2"/>
  <c r="B774" i="2"/>
  <c r="D774" i="2"/>
  <c r="E774" i="2"/>
  <c r="F774" i="2"/>
  <c r="O774" i="2"/>
  <c r="U774" i="2"/>
  <c r="B775" i="2"/>
  <c r="D775" i="2"/>
  <c r="E775" i="2"/>
  <c r="F775" i="2"/>
  <c r="O775" i="2"/>
  <c r="U775" i="2"/>
  <c r="B776" i="2"/>
  <c r="D776" i="2"/>
  <c r="E776" i="2"/>
  <c r="F776" i="2"/>
  <c r="O776" i="2"/>
  <c r="U776" i="2"/>
  <c r="B777" i="2"/>
  <c r="D777" i="2"/>
  <c r="E777" i="2"/>
  <c r="F777" i="2"/>
  <c r="O777" i="2"/>
  <c r="U777" i="2"/>
  <c r="B778" i="2"/>
  <c r="D778" i="2"/>
  <c r="E778" i="2"/>
  <c r="F778" i="2"/>
  <c r="O778" i="2"/>
  <c r="U778" i="2"/>
  <c r="B779" i="2"/>
  <c r="D779" i="2"/>
  <c r="E779" i="2"/>
  <c r="F779" i="2"/>
  <c r="O779" i="2"/>
  <c r="U779" i="2"/>
  <c r="B780" i="2"/>
  <c r="D780" i="2"/>
  <c r="E780" i="2"/>
  <c r="F780" i="2"/>
  <c r="O780" i="2"/>
  <c r="U780" i="2"/>
  <c r="B781" i="2"/>
  <c r="D781" i="2"/>
  <c r="E781" i="2"/>
  <c r="F781" i="2"/>
  <c r="O781" i="2"/>
  <c r="U781" i="2"/>
  <c r="B782" i="2"/>
  <c r="D782" i="2"/>
  <c r="E782" i="2"/>
  <c r="F782" i="2"/>
  <c r="O782" i="2"/>
  <c r="U782" i="2"/>
  <c r="B783" i="2"/>
  <c r="D783" i="2"/>
  <c r="E783" i="2"/>
  <c r="F783" i="2"/>
  <c r="O783" i="2"/>
  <c r="U783" i="2"/>
  <c r="B784" i="2"/>
  <c r="D784" i="2"/>
  <c r="E784" i="2"/>
  <c r="F784" i="2"/>
  <c r="O784" i="2"/>
  <c r="U784" i="2"/>
  <c r="B785" i="2"/>
  <c r="D785" i="2"/>
  <c r="E785" i="2"/>
  <c r="F785" i="2"/>
  <c r="O785" i="2"/>
  <c r="U785" i="2"/>
  <c r="B786" i="2"/>
  <c r="D786" i="2"/>
  <c r="E786" i="2"/>
  <c r="F786" i="2"/>
  <c r="O786" i="2"/>
  <c r="U786" i="2"/>
  <c r="B787" i="2"/>
  <c r="D787" i="2"/>
  <c r="E787" i="2"/>
  <c r="F787" i="2"/>
  <c r="O787" i="2"/>
  <c r="U787" i="2"/>
  <c r="B788" i="2"/>
  <c r="D788" i="2"/>
  <c r="E788" i="2"/>
  <c r="F788" i="2"/>
  <c r="O788" i="2"/>
  <c r="U788" i="2"/>
  <c r="B789" i="2"/>
  <c r="D789" i="2"/>
  <c r="E789" i="2"/>
  <c r="F789" i="2"/>
  <c r="O789" i="2"/>
  <c r="U789" i="2"/>
  <c r="B790" i="2"/>
  <c r="D790" i="2"/>
  <c r="E790" i="2"/>
  <c r="F790" i="2"/>
  <c r="O790" i="2"/>
  <c r="U790" i="2"/>
  <c r="B791" i="2"/>
  <c r="D791" i="2"/>
  <c r="E791" i="2"/>
  <c r="F791" i="2"/>
  <c r="O791" i="2"/>
  <c r="U791" i="2"/>
  <c r="B792" i="2"/>
  <c r="D792" i="2"/>
  <c r="E792" i="2"/>
  <c r="F792" i="2"/>
  <c r="O792" i="2"/>
  <c r="U792" i="2"/>
  <c r="B793" i="2"/>
  <c r="D793" i="2"/>
  <c r="E793" i="2"/>
  <c r="F793" i="2"/>
  <c r="O793" i="2"/>
  <c r="U793" i="2"/>
  <c r="B794" i="2"/>
  <c r="D794" i="2"/>
  <c r="E794" i="2"/>
  <c r="F794" i="2"/>
  <c r="O794" i="2"/>
  <c r="U794" i="2"/>
  <c r="B795" i="2"/>
  <c r="D795" i="2"/>
  <c r="E795" i="2"/>
  <c r="F795" i="2"/>
  <c r="O795" i="2"/>
  <c r="U795" i="2"/>
  <c r="B796" i="2"/>
  <c r="D796" i="2"/>
  <c r="E796" i="2"/>
  <c r="F796" i="2"/>
  <c r="O796" i="2"/>
  <c r="U796" i="2"/>
  <c r="B797" i="2"/>
  <c r="D797" i="2"/>
  <c r="E797" i="2"/>
  <c r="F797" i="2"/>
  <c r="O797" i="2"/>
  <c r="U797" i="2"/>
  <c r="B798" i="2"/>
  <c r="D798" i="2"/>
  <c r="E798" i="2"/>
  <c r="F798" i="2"/>
  <c r="O798" i="2"/>
  <c r="U798" i="2"/>
  <c r="B799" i="2"/>
  <c r="D799" i="2"/>
  <c r="E799" i="2"/>
  <c r="F799" i="2"/>
  <c r="O799" i="2"/>
  <c r="U799" i="2"/>
  <c r="B800" i="2"/>
  <c r="D800" i="2"/>
  <c r="E800" i="2"/>
  <c r="F800" i="2"/>
  <c r="O800" i="2"/>
  <c r="U800" i="2"/>
  <c r="B801" i="2"/>
  <c r="D801" i="2"/>
  <c r="E801" i="2"/>
  <c r="F801" i="2"/>
  <c r="O801" i="2"/>
  <c r="U801" i="2"/>
  <c r="B802" i="2"/>
  <c r="D802" i="2"/>
  <c r="E802" i="2"/>
  <c r="F802" i="2"/>
  <c r="O802" i="2"/>
  <c r="U802" i="2"/>
  <c r="B803" i="2"/>
  <c r="D803" i="2"/>
  <c r="E803" i="2"/>
  <c r="F803" i="2"/>
  <c r="O803" i="2"/>
  <c r="U803" i="2"/>
  <c r="B804" i="2"/>
  <c r="D804" i="2"/>
  <c r="E804" i="2"/>
  <c r="F804" i="2"/>
  <c r="O804" i="2"/>
  <c r="U804" i="2"/>
  <c r="B805" i="2"/>
  <c r="D805" i="2"/>
  <c r="E805" i="2"/>
  <c r="F805" i="2"/>
  <c r="O805" i="2"/>
  <c r="U805" i="2"/>
  <c r="B806" i="2"/>
  <c r="D806" i="2"/>
  <c r="E806" i="2"/>
  <c r="F806" i="2"/>
  <c r="O806" i="2"/>
  <c r="U806" i="2"/>
  <c r="B807" i="2"/>
  <c r="D807" i="2"/>
  <c r="E807" i="2"/>
  <c r="F807" i="2"/>
  <c r="O807" i="2"/>
  <c r="U807" i="2"/>
  <c r="B808" i="2"/>
  <c r="D808" i="2"/>
  <c r="E808" i="2"/>
  <c r="F808" i="2"/>
  <c r="O808" i="2"/>
  <c r="U808" i="2"/>
  <c r="B809" i="2"/>
  <c r="D809" i="2"/>
  <c r="E809" i="2"/>
  <c r="F809" i="2"/>
  <c r="O809" i="2"/>
  <c r="U809" i="2"/>
  <c r="B810" i="2"/>
  <c r="D810" i="2"/>
  <c r="E810" i="2"/>
  <c r="F810" i="2"/>
  <c r="O810" i="2"/>
  <c r="U810" i="2"/>
  <c r="B811" i="2"/>
  <c r="D811" i="2"/>
  <c r="E811" i="2"/>
  <c r="F811" i="2"/>
  <c r="O811" i="2"/>
  <c r="U811" i="2"/>
  <c r="B812" i="2"/>
  <c r="D812" i="2"/>
  <c r="E812" i="2"/>
  <c r="F812" i="2"/>
  <c r="O812" i="2"/>
  <c r="U812" i="2"/>
  <c r="B813" i="2"/>
  <c r="D813" i="2"/>
  <c r="E813" i="2"/>
  <c r="F813" i="2"/>
  <c r="O813" i="2"/>
  <c r="U813" i="2"/>
  <c r="B814" i="2"/>
  <c r="D814" i="2"/>
  <c r="E814" i="2"/>
  <c r="F814" i="2"/>
  <c r="O814" i="2"/>
  <c r="U814" i="2"/>
  <c r="B815" i="2"/>
  <c r="D815" i="2"/>
  <c r="E815" i="2"/>
  <c r="F815" i="2"/>
  <c r="O815" i="2"/>
  <c r="U815" i="2"/>
  <c r="B816" i="2"/>
  <c r="D816" i="2"/>
  <c r="E816" i="2"/>
  <c r="F816" i="2"/>
  <c r="O816" i="2"/>
  <c r="U816" i="2"/>
  <c r="B817" i="2"/>
  <c r="D817" i="2"/>
  <c r="E817" i="2"/>
  <c r="F817" i="2"/>
  <c r="O817" i="2"/>
  <c r="U817" i="2"/>
  <c r="B818" i="2"/>
  <c r="D818" i="2"/>
  <c r="E818" i="2"/>
  <c r="F818" i="2"/>
  <c r="O818" i="2"/>
  <c r="U818" i="2"/>
  <c r="B819" i="2"/>
  <c r="D819" i="2"/>
  <c r="E819" i="2"/>
  <c r="F819" i="2"/>
  <c r="O819" i="2"/>
  <c r="U819" i="2"/>
  <c r="B820" i="2"/>
  <c r="D820" i="2"/>
  <c r="E820" i="2"/>
  <c r="F820" i="2"/>
  <c r="O820" i="2"/>
  <c r="U820" i="2"/>
  <c r="B821" i="2"/>
  <c r="D821" i="2"/>
  <c r="E821" i="2"/>
  <c r="F821" i="2"/>
  <c r="O821" i="2"/>
  <c r="U821" i="2"/>
  <c r="B822" i="2"/>
  <c r="D822" i="2"/>
  <c r="E822" i="2"/>
  <c r="F822" i="2"/>
  <c r="O822" i="2"/>
  <c r="U822" i="2"/>
  <c r="B823" i="2"/>
  <c r="D823" i="2"/>
  <c r="E823" i="2"/>
  <c r="F823" i="2"/>
  <c r="O823" i="2"/>
  <c r="U823" i="2"/>
  <c r="B824" i="2"/>
  <c r="D824" i="2"/>
  <c r="E824" i="2"/>
  <c r="F824" i="2"/>
  <c r="O824" i="2"/>
  <c r="U824" i="2"/>
  <c r="B825" i="2"/>
  <c r="D825" i="2"/>
  <c r="E825" i="2"/>
  <c r="F825" i="2"/>
  <c r="O825" i="2"/>
  <c r="U825" i="2"/>
  <c r="B826" i="2"/>
  <c r="D826" i="2"/>
  <c r="E826" i="2"/>
  <c r="F826" i="2"/>
  <c r="O826" i="2"/>
  <c r="U826" i="2"/>
  <c r="B827" i="2"/>
  <c r="D827" i="2"/>
  <c r="E827" i="2"/>
  <c r="F827" i="2"/>
  <c r="O827" i="2"/>
  <c r="U827" i="2"/>
  <c r="B828" i="2"/>
  <c r="D828" i="2"/>
  <c r="E828" i="2"/>
  <c r="F828" i="2"/>
  <c r="O828" i="2"/>
  <c r="U828" i="2"/>
  <c r="B829" i="2"/>
  <c r="D829" i="2"/>
  <c r="E829" i="2"/>
  <c r="F829" i="2"/>
  <c r="O829" i="2"/>
  <c r="U829" i="2"/>
  <c r="B830" i="2"/>
  <c r="D830" i="2"/>
  <c r="E830" i="2"/>
  <c r="F830" i="2"/>
  <c r="O830" i="2"/>
  <c r="U830" i="2"/>
  <c r="B831" i="2"/>
  <c r="D831" i="2"/>
  <c r="E831" i="2"/>
  <c r="F831" i="2"/>
  <c r="O831" i="2"/>
  <c r="U831" i="2"/>
  <c r="B832" i="2"/>
  <c r="D832" i="2"/>
  <c r="E832" i="2"/>
  <c r="F832" i="2"/>
  <c r="O832" i="2"/>
  <c r="U832" i="2"/>
  <c r="B833" i="2"/>
  <c r="D833" i="2"/>
  <c r="E833" i="2"/>
  <c r="F833" i="2"/>
  <c r="O833" i="2"/>
  <c r="U833" i="2"/>
  <c r="B834" i="2"/>
  <c r="D834" i="2"/>
  <c r="E834" i="2"/>
  <c r="F834" i="2"/>
  <c r="O834" i="2"/>
  <c r="U834" i="2"/>
  <c r="B835" i="2"/>
  <c r="D835" i="2"/>
  <c r="E835" i="2"/>
  <c r="F835" i="2"/>
  <c r="O835" i="2"/>
  <c r="U835" i="2"/>
  <c r="B836" i="2"/>
  <c r="D836" i="2"/>
  <c r="E836" i="2"/>
  <c r="F836" i="2"/>
  <c r="O836" i="2"/>
  <c r="U836" i="2"/>
  <c r="B837" i="2"/>
  <c r="D837" i="2"/>
  <c r="E837" i="2"/>
  <c r="F837" i="2"/>
  <c r="O837" i="2"/>
  <c r="U837" i="2"/>
  <c r="B838" i="2"/>
  <c r="D838" i="2"/>
  <c r="E838" i="2"/>
  <c r="F838" i="2"/>
  <c r="O838" i="2"/>
  <c r="U838" i="2"/>
  <c r="B839" i="2"/>
  <c r="D839" i="2"/>
  <c r="E839" i="2"/>
  <c r="F839" i="2"/>
  <c r="O839" i="2"/>
  <c r="U839" i="2"/>
  <c r="B840" i="2"/>
  <c r="D840" i="2"/>
  <c r="E840" i="2"/>
  <c r="F840" i="2"/>
  <c r="O840" i="2"/>
  <c r="U840" i="2"/>
  <c r="B841" i="2"/>
  <c r="D841" i="2"/>
  <c r="E841" i="2"/>
  <c r="F841" i="2"/>
  <c r="O841" i="2"/>
  <c r="U841" i="2"/>
  <c r="B842" i="2"/>
  <c r="D842" i="2"/>
  <c r="E842" i="2"/>
  <c r="F842" i="2"/>
  <c r="O842" i="2"/>
  <c r="U842" i="2"/>
  <c r="B843" i="2"/>
  <c r="D843" i="2"/>
  <c r="E843" i="2"/>
  <c r="F843" i="2"/>
  <c r="O843" i="2"/>
  <c r="U843" i="2"/>
  <c r="B844" i="2"/>
  <c r="D844" i="2"/>
  <c r="E844" i="2"/>
  <c r="F844" i="2"/>
  <c r="O844" i="2"/>
  <c r="U844" i="2"/>
  <c r="B845" i="2"/>
  <c r="D845" i="2"/>
  <c r="E845" i="2"/>
  <c r="F845" i="2"/>
  <c r="O845" i="2"/>
  <c r="U845" i="2"/>
  <c r="B846" i="2"/>
  <c r="D846" i="2"/>
  <c r="E846" i="2"/>
  <c r="F846" i="2"/>
  <c r="O846" i="2"/>
  <c r="U846" i="2"/>
  <c r="B847" i="2"/>
  <c r="D847" i="2"/>
  <c r="E847" i="2"/>
  <c r="F847" i="2"/>
  <c r="O847" i="2"/>
  <c r="U847" i="2"/>
  <c r="B848" i="2"/>
  <c r="D848" i="2"/>
  <c r="E848" i="2"/>
  <c r="F848" i="2"/>
  <c r="O848" i="2"/>
  <c r="U848" i="2"/>
  <c r="B849" i="2"/>
  <c r="D849" i="2"/>
  <c r="E849" i="2"/>
  <c r="F849" i="2"/>
  <c r="O849" i="2"/>
  <c r="U849" i="2"/>
  <c r="B850" i="2"/>
  <c r="D850" i="2"/>
  <c r="E850" i="2"/>
  <c r="F850" i="2"/>
  <c r="O850" i="2"/>
  <c r="U850" i="2"/>
  <c r="B851" i="2"/>
  <c r="D851" i="2"/>
  <c r="E851" i="2"/>
  <c r="F851" i="2"/>
  <c r="O851" i="2"/>
  <c r="U851" i="2"/>
  <c r="B852" i="2"/>
  <c r="D852" i="2"/>
  <c r="E852" i="2"/>
  <c r="F852" i="2"/>
  <c r="O852" i="2"/>
  <c r="U852" i="2"/>
  <c r="B853" i="2"/>
  <c r="D853" i="2"/>
  <c r="E853" i="2"/>
  <c r="F853" i="2"/>
  <c r="O853" i="2"/>
  <c r="U853" i="2"/>
  <c r="B854" i="2"/>
  <c r="D854" i="2"/>
  <c r="E854" i="2"/>
  <c r="F854" i="2"/>
  <c r="O854" i="2"/>
  <c r="U854" i="2"/>
  <c r="B855" i="2"/>
  <c r="D855" i="2"/>
  <c r="E855" i="2"/>
  <c r="F855" i="2"/>
  <c r="O855" i="2"/>
  <c r="U855" i="2"/>
  <c r="B856" i="2"/>
  <c r="D856" i="2"/>
  <c r="E856" i="2"/>
  <c r="F856" i="2"/>
  <c r="O856" i="2"/>
  <c r="U856" i="2"/>
  <c r="B857" i="2"/>
  <c r="D857" i="2"/>
  <c r="E857" i="2"/>
  <c r="F857" i="2"/>
  <c r="O857" i="2"/>
  <c r="U857" i="2"/>
  <c r="B858" i="2"/>
  <c r="D858" i="2"/>
  <c r="E858" i="2"/>
  <c r="F858" i="2"/>
  <c r="O858" i="2"/>
  <c r="U858" i="2"/>
  <c r="B859" i="2"/>
  <c r="D859" i="2"/>
  <c r="E859" i="2"/>
  <c r="F859" i="2"/>
  <c r="O859" i="2"/>
  <c r="U859" i="2"/>
  <c r="B860" i="2"/>
  <c r="D860" i="2"/>
  <c r="E860" i="2"/>
  <c r="F860" i="2"/>
  <c r="O860" i="2"/>
  <c r="U860" i="2"/>
  <c r="B861" i="2"/>
  <c r="D861" i="2"/>
  <c r="E861" i="2"/>
  <c r="F861" i="2"/>
  <c r="O861" i="2"/>
  <c r="U861" i="2"/>
  <c r="B862" i="2"/>
  <c r="D862" i="2"/>
  <c r="E862" i="2"/>
  <c r="F862" i="2"/>
  <c r="O862" i="2"/>
  <c r="U862" i="2"/>
  <c r="B863" i="2"/>
  <c r="D863" i="2"/>
  <c r="E863" i="2"/>
  <c r="F863" i="2"/>
  <c r="O863" i="2"/>
  <c r="U863" i="2"/>
  <c r="B864" i="2"/>
  <c r="D864" i="2"/>
  <c r="E864" i="2"/>
  <c r="F864" i="2"/>
  <c r="O864" i="2"/>
  <c r="U864" i="2"/>
  <c r="B865" i="2"/>
  <c r="D865" i="2"/>
  <c r="E865" i="2"/>
  <c r="F865" i="2"/>
  <c r="O865" i="2"/>
  <c r="U865" i="2"/>
  <c r="B866" i="2"/>
  <c r="D866" i="2"/>
  <c r="E866" i="2"/>
  <c r="F866" i="2"/>
  <c r="O866" i="2"/>
  <c r="U866" i="2"/>
  <c r="B867" i="2"/>
  <c r="D867" i="2"/>
  <c r="E867" i="2"/>
  <c r="F867" i="2"/>
  <c r="O867" i="2"/>
  <c r="U867" i="2"/>
  <c r="B868" i="2"/>
  <c r="D868" i="2"/>
  <c r="E868" i="2"/>
  <c r="F868" i="2"/>
  <c r="O868" i="2"/>
  <c r="U868" i="2"/>
  <c r="B869" i="2"/>
  <c r="D869" i="2"/>
  <c r="E869" i="2"/>
  <c r="F869" i="2"/>
  <c r="O869" i="2"/>
  <c r="U869" i="2"/>
  <c r="B870" i="2"/>
  <c r="D870" i="2"/>
  <c r="E870" i="2"/>
  <c r="F870" i="2"/>
  <c r="O870" i="2"/>
  <c r="U870" i="2"/>
  <c r="B871" i="2"/>
  <c r="D871" i="2"/>
  <c r="E871" i="2"/>
  <c r="F871" i="2"/>
  <c r="O871" i="2"/>
  <c r="U871" i="2"/>
  <c r="B872" i="2"/>
  <c r="D872" i="2"/>
  <c r="E872" i="2"/>
  <c r="F872" i="2"/>
  <c r="O872" i="2"/>
  <c r="U872" i="2"/>
  <c r="B873" i="2"/>
  <c r="D873" i="2"/>
  <c r="E873" i="2"/>
  <c r="F873" i="2"/>
  <c r="O873" i="2"/>
  <c r="U873" i="2"/>
  <c r="B874" i="2"/>
  <c r="D874" i="2"/>
  <c r="E874" i="2"/>
  <c r="F874" i="2"/>
  <c r="O874" i="2"/>
  <c r="U874" i="2"/>
  <c r="B875" i="2"/>
  <c r="D875" i="2"/>
  <c r="E875" i="2"/>
  <c r="F875" i="2"/>
  <c r="O875" i="2"/>
  <c r="U875" i="2"/>
  <c r="B876" i="2"/>
  <c r="D876" i="2"/>
  <c r="E876" i="2"/>
  <c r="F876" i="2"/>
  <c r="O876" i="2"/>
  <c r="U876" i="2"/>
  <c r="B877" i="2"/>
  <c r="D877" i="2"/>
  <c r="E877" i="2"/>
  <c r="F877" i="2"/>
  <c r="O877" i="2"/>
  <c r="U877" i="2"/>
  <c r="B878" i="2"/>
  <c r="D878" i="2"/>
  <c r="E878" i="2"/>
  <c r="F878" i="2"/>
  <c r="O878" i="2"/>
  <c r="U878" i="2"/>
  <c r="B879" i="2"/>
  <c r="D879" i="2"/>
  <c r="E879" i="2"/>
  <c r="F879" i="2"/>
  <c r="O879" i="2"/>
  <c r="U879" i="2"/>
  <c r="B880" i="2"/>
  <c r="D880" i="2"/>
  <c r="E880" i="2"/>
  <c r="F880" i="2"/>
  <c r="O880" i="2"/>
  <c r="U880" i="2"/>
  <c r="B881" i="2"/>
  <c r="D881" i="2"/>
  <c r="E881" i="2"/>
  <c r="F881" i="2"/>
  <c r="O881" i="2"/>
  <c r="U881" i="2"/>
  <c r="B882" i="2"/>
  <c r="D882" i="2"/>
  <c r="E882" i="2"/>
  <c r="F882" i="2"/>
  <c r="O882" i="2"/>
  <c r="U882" i="2"/>
  <c r="B883" i="2"/>
  <c r="D883" i="2"/>
  <c r="E883" i="2"/>
  <c r="F883" i="2"/>
  <c r="O883" i="2"/>
  <c r="U883" i="2"/>
  <c r="B884" i="2"/>
  <c r="D884" i="2"/>
  <c r="E884" i="2"/>
  <c r="F884" i="2"/>
  <c r="O884" i="2"/>
  <c r="U884" i="2"/>
  <c r="B885" i="2"/>
  <c r="D885" i="2"/>
  <c r="E885" i="2"/>
  <c r="F885" i="2"/>
  <c r="O885" i="2"/>
  <c r="U885" i="2"/>
  <c r="B886" i="2"/>
  <c r="D886" i="2"/>
  <c r="E886" i="2"/>
  <c r="F886" i="2"/>
  <c r="O886" i="2"/>
  <c r="U886" i="2"/>
  <c r="B887" i="2"/>
  <c r="D887" i="2"/>
  <c r="E887" i="2"/>
  <c r="F887" i="2"/>
  <c r="O887" i="2"/>
  <c r="U887" i="2"/>
  <c r="B888" i="2"/>
  <c r="D888" i="2"/>
  <c r="E888" i="2"/>
  <c r="F888" i="2"/>
  <c r="O888" i="2"/>
  <c r="U888" i="2"/>
  <c r="B889" i="2"/>
  <c r="D889" i="2"/>
  <c r="E889" i="2"/>
  <c r="F889" i="2"/>
  <c r="O889" i="2"/>
  <c r="U889" i="2"/>
  <c r="B890" i="2"/>
  <c r="D890" i="2"/>
  <c r="E890" i="2"/>
  <c r="F890" i="2"/>
  <c r="O890" i="2"/>
  <c r="U890" i="2"/>
  <c r="B891" i="2"/>
  <c r="D891" i="2"/>
  <c r="E891" i="2"/>
  <c r="F891" i="2"/>
  <c r="O891" i="2"/>
  <c r="U891" i="2"/>
  <c r="B892" i="2"/>
  <c r="D892" i="2"/>
  <c r="E892" i="2"/>
  <c r="F892" i="2"/>
  <c r="O892" i="2"/>
  <c r="U892" i="2"/>
  <c r="B893" i="2"/>
  <c r="D893" i="2"/>
  <c r="E893" i="2"/>
  <c r="F893" i="2"/>
  <c r="O893" i="2"/>
  <c r="U893" i="2"/>
  <c r="B894" i="2"/>
  <c r="D894" i="2"/>
  <c r="E894" i="2"/>
  <c r="F894" i="2"/>
  <c r="O894" i="2"/>
  <c r="U894" i="2"/>
  <c r="B895" i="2"/>
  <c r="D895" i="2"/>
  <c r="E895" i="2"/>
  <c r="F895" i="2"/>
  <c r="O895" i="2"/>
  <c r="U895" i="2"/>
  <c r="B896" i="2"/>
  <c r="D896" i="2"/>
  <c r="E896" i="2"/>
  <c r="F896" i="2"/>
  <c r="O896" i="2"/>
  <c r="U896" i="2"/>
  <c r="B897" i="2"/>
  <c r="D897" i="2"/>
  <c r="E897" i="2"/>
  <c r="F897" i="2"/>
  <c r="O897" i="2"/>
  <c r="U897" i="2"/>
  <c r="B898" i="2"/>
  <c r="D898" i="2"/>
  <c r="E898" i="2"/>
  <c r="F898" i="2"/>
  <c r="O898" i="2"/>
  <c r="U898" i="2"/>
  <c r="B899" i="2"/>
  <c r="D899" i="2"/>
  <c r="E899" i="2"/>
  <c r="F899" i="2"/>
  <c r="O899" i="2"/>
  <c r="U899" i="2"/>
  <c r="B900" i="2"/>
  <c r="D900" i="2"/>
  <c r="E900" i="2"/>
  <c r="F900" i="2"/>
  <c r="O900" i="2"/>
  <c r="U900" i="2"/>
  <c r="B901" i="2"/>
  <c r="D901" i="2"/>
  <c r="E901" i="2"/>
  <c r="F901" i="2"/>
  <c r="O901" i="2"/>
  <c r="U901" i="2"/>
  <c r="B902" i="2"/>
  <c r="D902" i="2"/>
  <c r="E902" i="2"/>
  <c r="F902" i="2"/>
  <c r="O902" i="2"/>
  <c r="U902" i="2"/>
  <c r="B903" i="2"/>
  <c r="D903" i="2"/>
  <c r="E903" i="2"/>
  <c r="F903" i="2"/>
  <c r="O903" i="2"/>
  <c r="U903" i="2"/>
  <c r="B904" i="2"/>
  <c r="D904" i="2"/>
  <c r="E904" i="2"/>
  <c r="F904" i="2"/>
  <c r="O904" i="2"/>
  <c r="U904" i="2"/>
  <c r="B905" i="2"/>
  <c r="D905" i="2"/>
  <c r="E905" i="2"/>
  <c r="F905" i="2"/>
  <c r="O905" i="2"/>
  <c r="U905" i="2"/>
  <c r="B906" i="2"/>
  <c r="D906" i="2"/>
  <c r="E906" i="2"/>
  <c r="F906" i="2"/>
  <c r="O906" i="2"/>
  <c r="U906" i="2"/>
  <c r="B907" i="2"/>
  <c r="D907" i="2"/>
  <c r="E907" i="2"/>
  <c r="F907" i="2"/>
  <c r="O907" i="2"/>
  <c r="U907" i="2"/>
  <c r="B908" i="2"/>
  <c r="D908" i="2"/>
  <c r="E908" i="2"/>
  <c r="F908" i="2"/>
  <c r="O908" i="2"/>
  <c r="U908" i="2"/>
  <c r="B909" i="2"/>
  <c r="D909" i="2"/>
  <c r="E909" i="2"/>
  <c r="F909" i="2"/>
  <c r="O909" i="2"/>
  <c r="U909" i="2"/>
  <c r="B910" i="2"/>
  <c r="D910" i="2"/>
  <c r="E910" i="2"/>
  <c r="F910" i="2"/>
  <c r="O910" i="2"/>
  <c r="U910" i="2"/>
  <c r="B911" i="2"/>
  <c r="D911" i="2"/>
  <c r="E911" i="2"/>
  <c r="F911" i="2"/>
  <c r="O911" i="2"/>
  <c r="U911" i="2"/>
  <c r="B912" i="2"/>
  <c r="D912" i="2"/>
  <c r="E912" i="2"/>
  <c r="F912" i="2"/>
  <c r="O912" i="2"/>
  <c r="U912" i="2"/>
  <c r="B913" i="2"/>
  <c r="D913" i="2"/>
  <c r="E913" i="2"/>
  <c r="F913" i="2"/>
  <c r="O913" i="2"/>
  <c r="U913" i="2"/>
  <c r="B914" i="2"/>
  <c r="D914" i="2"/>
  <c r="E914" i="2"/>
  <c r="F914" i="2"/>
  <c r="O914" i="2"/>
  <c r="U914" i="2"/>
  <c r="B915" i="2"/>
  <c r="D915" i="2"/>
  <c r="E915" i="2"/>
  <c r="F915" i="2"/>
  <c r="O915" i="2"/>
  <c r="U915" i="2"/>
  <c r="B916" i="2"/>
  <c r="D916" i="2"/>
  <c r="E916" i="2"/>
  <c r="F916" i="2"/>
  <c r="O916" i="2"/>
  <c r="U916" i="2"/>
  <c r="B917" i="2"/>
  <c r="D917" i="2"/>
  <c r="E917" i="2"/>
  <c r="F917" i="2"/>
  <c r="O917" i="2"/>
  <c r="U917" i="2"/>
  <c r="B918" i="2"/>
  <c r="D918" i="2"/>
  <c r="E918" i="2"/>
  <c r="F918" i="2"/>
  <c r="O918" i="2"/>
  <c r="U918" i="2"/>
  <c r="B919" i="2"/>
  <c r="D919" i="2"/>
  <c r="E919" i="2"/>
  <c r="F919" i="2"/>
  <c r="O919" i="2"/>
  <c r="U919" i="2"/>
  <c r="B920" i="2"/>
  <c r="D920" i="2"/>
  <c r="E920" i="2"/>
  <c r="F920" i="2"/>
  <c r="O920" i="2"/>
  <c r="U920" i="2"/>
  <c r="B921" i="2"/>
  <c r="D921" i="2"/>
  <c r="E921" i="2"/>
  <c r="F921" i="2"/>
  <c r="O921" i="2"/>
  <c r="U921" i="2"/>
  <c r="B922" i="2"/>
  <c r="D922" i="2"/>
  <c r="E922" i="2"/>
  <c r="F922" i="2"/>
  <c r="O922" i="2"/>
  <c r="U922" i="2"/>
  <c r="B923" i="2"/>
  <c r="D923" i="2"/>
  <c r="E923" i="2"/>
  <c r="F923" i="2"/>
  <c r="O923" i="2"/>
  <c r="U923" i="2"/>
  <c r="B924" i="2"/>
  <c r="D924" i="2"/>
  <c r="E924" i="2"/>
  <c r="F924" i="2"/>
  <c r="O924" i="2"/>
  <c r="U924" i="2"/>
  <c r="B925" i="2"/>
  <c r="D925" i="2"/>
  <c r="E925" i="2"/>
  <c r="F925" i="2"/>
  <c r="O925" i="2"/>
  <c r="U925" i="2"/>
  <c r="B926" i="2"/>
  <c r="D926" i="2"/>
  <c r="E926" i="2"/>
  <c r="F926" i="2"/>
  <c r="O926" i="2"/>
  <c r="U926" i="2"/>
  <c r="B927" i="2"/>
  <c r="D927" i="2"/>
  <c r="E927" i="2"/>
  <c r="F927" i="2"/>
  <c r="O927" i="2"/>
  <c r="U927" i="2"/>
  <c r="B928" i="2"/>
  <c r="D928" i="2"/>
  <c r="E928" i="2"/>
  <c r="F928" i="2"/>
  <c r="O928" i="2"/>
  <c r="U928" i="2"/>
  <c r="B929" i="2"/>
  <c r="D929" i="2"/>
  <c r="E929" i="2"/>
  <c r="F929" i="2"/>
  <c r="O929" i="2"/>
  <c r="U929" i="2"/>
  <c r="B930" i="2"/>
  <c r="D930" i="2"/>
  <c r="E930" i="2"/>
  <c r="F930" i="2"/>
  <c r="O930" i="2"/>
  <c r="U930" i="2"/>
  <c r="B931" i="2"/>
  <c r="D931" i="2"/>
  <c r="E931" i="2"/>
  <c r="F931" i="2"/>
  <c r="O931" i="2"/>
  <c r="U931" i="2"/>
  <c r="B932" i="2"/>
  <c r="D932" i="2"/>
  <c r="E932" i="2"/>
  <c r="F932" i="2"/>
  <c r="O932" i="2"/>
  <c r="U932" i="2"/>
  <c r="B933" i="2"/>
  <c r="D933" i="2"/>
  <c r="E933" i="2"/>
  <c r="F933" i="2"/>
  <c r="O933" i="2"/>
  <c r="U933" i="2"/>
  <c r="B934" i="2"/>
  <c r="D934" i="2"/>
  <c r="E934" i="2"/>
  <c r="F934" i="2"/>
  <c r="O934" i="2"/>
  <c r="U934" i="2"/>
  <c r="B935" i="2"/>
  <c r="D935" i="2"/>
  <c r="E935" i="2"/>
  <c r="F935" i="2"/>
  <c r="O935" i="2"/>
  <c r="U935" i="2"/>
  <c r="B936" i="2"/>
  <c r="D936" i="2"/>
  <c r="E936" i="2"/>
  <c r="F936" i="2"/>
  <c r="O936" i="2"/>
  <c r="U936" i="2"/>
  <c r="B937" i="2"/>
  <c r="D937" i="2"/>
  <c r="E937" i="2"/>
  <c r="F937" i="2"/>
  <c r="O937" i="2"/>
  <c r="U937" i="2"/>
  <c r="B938" i="2"/>
  <c r="D938" i="2"/>
  <c r="E938" i="2"/>
  <c r="F938" i="2"/>
  <c r="O938" i="2"/>
  <c r="U938" i="2"/>
  <c r="B939" i="2"/>
  <c r="D939" i="2"/>
  <c r="E939" i="2"/>
  <c r="F939" i="2"/>
  <c r="O939" i="2"/>
  <c r="U939" i="2"/>
  <c r="B940" i="2"/>
  <c r="D940" i="2"/>
  <c r="E940" i="2"/>
  <c r="F940" i="2"/>
  <c r="O940" i="2"/>
  <c r="U940" i="2"/>
  <c r="B941" i="2"/>
  <c r="D941" i="2"/>
  <c r="E941" i="2"/>
  <c r="F941" i="2"/>
  <c r="O941" i="2"/>
  <c r="U941" i="2"/>
  <c r="B942" i="2"/>
  <c r="D942" i="2"/>
  <c r="E942" i="2"/>
  <c r="F942" i="2"/>
  <c r="O942" i="2"/>
  <c r="U942" i="2"/>
  <c r="B943" i="2"/>
  <c r="D943" i="2"/>
  <c r="E943" i="2"/>
  <c r="F943" i="2"/>
  <c r="O943" i="2"/>
  <c r="U943" i="2"/>
  <c r="B944" i="2"/>
  <c r="D944" i="2"/>
  <c r="E944" i="2"/>
  <c r="F944" i="2"/>
  <c r="O944" i="2"/>
  <c r="U944" i="2"/>
  <c r="B945" i="2"/>
  <c r="D945" i="2"/>
  <c r="E945" i="2"/>
  <c r="F945" i="2"/>
  <c r="O945" i="2"/>
  <c r="U945" i="2"/>
  <c r="B946" i="2"/>
  <c r="D946" i="2"/>
  <c r="E946" i="2"/>
  <c r="F946" i="2"/>
  <c r="O946" i="2"/>
  <c r="U946" i="2"/>
  <c r="B947" i="2"/>
  <c r="D947" i="2"/>
  <c r="E947" i="2"/>
  <c r="F947" i="2"/>
  <c r="O947" i="2"/>
  <c r="U947" i="2"/>
  <c r="B948" i="2"/>
  <c r="D948" i="2"/>
  <c r="E948" i="2"/>
  <c r="F948" i="2"/>
  <c r="O948" i="2"/>
  <c r="U948" i="2"/>
  <c r="B949" i="2"/>
  <c r="D949" i="2"/>
  <c r="E949" i="2"/>
  <c r="F949" i="2"/>
  <c r="O949" i="2"/>
  <c r="U949" i="2"/>
  <c r="B950" i="2"/>
  <c r="D950" i="2"/>
  <c r="E950" i="2"/>
  <c r="F950" i="2"/>
  <c r="O950" i="2"/>
  <c r="U950" i="2"/>
  <c r="B951" i="2"/>
  <c r="D951" i="2"/>
  <c r="E951" i="2"/>
  <c r="F951" i="2"/>
  <c r="O951" i="2"/>
  <c r="U951" i="2"/>
  <c r="B952" i="2"/>
  <c r="D952" i="2"/>
  <c r="E952" i="2"/>
  <c r="F952" i="2"/>
  <c r="O952" i="2"/>
  <c r="U952" i="2"/>
  <c r="B953" i="2"/>
  <c r="D953" i="2"/>
  <c r="E953" i="2"/>
  <c r="F953" i="2"/>
  <c r="O953" i="2"/>
  <c r="U953" i="2"/>
  <c r="B954" i="2"/>
  <c r="D954" i="2"/>
  <c r="E954" i="2"/>
  <c r="F954" i="2"/>
  <c r="O954" i="2"/>
  <c r="U954" i="2"/>
  <c r="B955" i="2"/>
  <c r="D955" i="2"/>
  <c r="E955" i="2"/>
  <c r="F955" i="2"/>
  <c r="O955" i="2"/>
  <c r="U955" i="2"/>
  <c r="B956" i="2"/>
  <c r="D956" i="2"/>
  <c r="E956" i="2"/>
  <c r="F956" i="2"/>
  <c r="O956" i="2"/>
  <c r="U956" i="2"/>
  <c r="B957" i="2"/>
  <c r="D957" i="2"/>
  <c r="E957" i="2"/>
  <c r="F957" i="2"/>
  <c r="O957" i="2"/>
  <c r="U957" i="2"/>
  <c r="B958" i="2"/>
  <c r="D958" i="2"/>
  <c r="E958" i="2"/>
  <c r="F958" i="2"/>
  <c r="O958" i="2"/>
  <c r="U958" i="2"/>
  <c r="B959" i="2"/>
  <c r="D959" i="2"/>
  <c r="E959" i="2"/>
  <c r="F959" i="2"/>
  <c r="O959" i="2"/>
  <c r="U959" i="2"/>
  <c r="B960" i="2"/>
  <c r="D960" i="2"/>
  <c r="E960" i="2"/>
  <c r="F960" i="2"/>
  <c r="O960" i="2"/>
  <c r="U960" i="2"/>
  <c r="B961" i="2"/>
  <c r="D961" i="2"/>
  <c r="E961" i="2"/>
  <c r="F961" i="2"/>
  <c r="O961" i="2"/>
  <c r="U961" i="2"/>
  <c r="B962" i="2"/>
  <c r="D962" i="2"/>
  <c r="E962" i="2"/>
  <c r="F962" i="2"/>
  <c r="O962" i="2"/>
  <c r="U962" i="2"/>
  <c r="B963" i="2"/>
  <c r="D963" i="2"/>
  <c r="E963" i="2"/>
  <c r="F963" i="2"/>
  <c r="O963" i="2"/>
  <c r="U963" i="2"/>
  <c r="B964" i="2"/>
  <c r="D964" i="2"/>
  <c r="E964" i="2"/>
  <c r="F964" i="2"/>
  <c r="O964" i="2"/>
  <c r="U964" i="2"/>
  <c r="B965" i="2"/>
  <c r="D965" i="2"/>
  <c r="E965" i="2"/>
  <c r="F965" i="2"/>
  <c r="O965" i="2"/>
  <c r="U965" i="2"/>
  <c r="B966" i="2"/>
  <c r="D966" i="2"/>
  <c r="E966" i="2"/>
  <c r="F966" i="2"/>
  <c r="O966" i="2"/>
  <c r="U966" i="2"/>
  <c r="B967" i="2"/>
  <c r="D967" i="2"/>
  <c r="E967" i="2"/>
  <c r="F967" i="2"/>
  <c r="O967" i="2"/>
  <c r="U967" i="2"/>
  <c r="B968" i="2"/>
  <c r="D968" i="2"/>
  <c r="E968" i="2"/>
  <c r="F968" i="2"/>
  <c r="O968" i="2"/>
  <c r="U968" i="2"/>
  <c r="B969" i="2"/>
  <c r="D969" i="2"/>
  <c r="E969" i="2"/>
  <c r="F969" i="2"/>
  <c r="O969" i="2"/>
  <c r="U969" i="2"/>
  <c r="B970" i="2"/>
  <c r="D970" i="2"/>
  <c r="E970" i="2"/>
  <c r="F970" i="2"/>
  <c r="O970" i="2"/>
  <c r="U970" i="2"/>
  <c r="B971" i="2"/>
  <c r="D971" i="2"/>
  <c r="E971" i="2"/>
  <c r="F971" i="2"/>
  <c r="O971" i="2"/>
  <c r="U971" i="2"/>
  <c r="B972" i="2"/>
  <c r="D972" i="2"/>
  <c r="E972" i="2"/>
  <c r="F972" i="2"/>
  <c r="O972" i="2"/>
  <c r="U972" i="2"/>
  <c r="B973" i="2"/>
  <c r="D973" i="2"/>
  <c r="E973" i="2"/>
  <c r="F973" i="2"/>
  <c r="O973" i="2"/>
  <c r="U973" i="2"/>
  <c r="B974" i="2"/>
  <c r="D974" i="2"/>
  <c r="E974" i="2"/>
  <c r="F974" i="2"/>
  <c r="O974" i="2"/>
  <c r="U974" i="2"/>
  <c r="B975" i="2"/>
  <c r="D975" i="2"/>
  <c r="E975" i="2"/>
  <c r="F975" i="2"/>
  <c r="O975" i="2"/>
  <c r="U975" i="2"/>
  <c r="B976" i="2"/>
  <c r="D976" i="2"/>
  <c r="E976" i="2"/>
  <c r="F976" i="2"/>
  <c r="O976" i="2"/>
  <c r="U976" i="2"/>
  <c r="B977" i="2"/>
  <c r="D977" i="2"/>
  <c r="E977" i="2"/>
  <c r="F977" i="2"/>
  <c r="O977" i="2"/>
  <c r="U977" i="2"/>
  <c r="B978" i="2"/>
  <c r="D978" i="2"/>
  <c r="E978" i="2"/>
  <c r="F978" i="2"/>
  <c r="O978" i="2"/>
  <c r="U978" i="2"/>
  <c r="B979" i="2"/>
  <c r="D979" i="2"/>
  <c r="E979" i="2"/>
  <c r="F979" i="2"/>
  <c r="O979" i="2"/>
  <c r="U979" i="2"/>
  <c r="B980" i="2"/>
  <c r="D980" i="2"/>
  <c r="E980" i="2"/>
  <c r="F980" i="2"/>
  <c r="O980" i="2"/>
  <c r="U980" i="2"/>
  <c r="B981" i="2"/>
  <c r="D981" i="2"/>
  <c r="E981" i="2"/>
  <c r="F981" i="2"/>
  <c r="O981" i="2"/>
  <c r="U981" i="2"/>
  <c r="B982" i="2"/>
  <c r="D982" i="2"/>
  <c r="E982" i="2"/>
  <c r="F982" i="2"/>
  <c r="O982" i="2"/>
  <c r="U982" i="2"/>
  <c r="B983" i="2"/>
  <c r="D983" i="2"/>
  <c r="E983" i="2"/>
  <c r="F983" i="2"/>
  <c r="O983" i="2"/>
  <c r="U983" i="2"/>
  <c r="B984" i="2"/>
  <c r="D984" i="2"/>
  <c r="E984" i="2"/>
  <c r="F984" i="2"/>
  <c r="O984" i="2"/>
  <c r="U984" i="2"/>
  <c r="B985" i="2"/>
  <c r="D985" i="2"/>
  <c r="E985" i="2"/>
  <c r="F985" i="2"/>
  <c r="O985" i="2"/>
  <c r="U985" i="2"/>
  <c r="B986" i="2"/>
  <c r="D986" i="2"/>
  <c r="E986" i="2"/>
  <c r="F986" i="2"/>
  <c r="O986" i="2"/>
  <c r="U986" i="2"/>
  <c r="B987" i="2"/>
  <c r="D987" i="2"/>
  <c r="E987" i="2"/>
  <c r="F987" i="2"/>
  <c r="O987" i="2"/>
  <c r="U987" i="2"/>
  <c r="B988" i="2"/>
  <c r="D988" i="2"/>
  <c r="E988" i="2"/>
  <c r="F988" i="2"/>
  <c r="O988" i="2"/>
  <c r="U988" i="2"/>
  <c r="B989" i="2"/>
  <c r="D989" i="2"/>
  <c r="E989" i="2"/>
  <c r="F989" i="2"/>
  <c r="O989" i="2"/>
  <c r="U989" i="2"/>
  <c r="B990" i="2"/>
  <c r="D990" i="2"/>
  <c r="E990" i="2"/>
  <c r="F990" i="2"/>
  <c r="O990" i="2"/>
  <c r="U990" i="2"/>
  <c r="B991" i="2"/>
  <c r="D991" i="2"/>
  <c r="E991" i="2"/>
  <c r="F991" i="2"/>
  <c r="O991" i="2"/>
  <c r="U991" i="2"/>
  <c r="B992" i="2"/>
  <c r="D992" i="2"/>
  <c r="E992" i="2"/>
  <c r="F992" i="2"/>
  <c r="O992" i="2"/>
  <c r="U992" i="2"/>
  <c r="B993" i="2"/>
  <c r="D993" i="2"/>
  <c r="E993" i="2"/>
  <c r="F993" i="2"/>
  <c r="O993" i="2"/>
  <c r="U993" i="2"/>
  <c r="B994" i="2"/>
  <c r="D994" i="2"/>
  <c r="E994" i="2"/>
  <c r="F994" i="2"/>
  <c r="O994" i="2"/>
  <c r="U994" i="2"/>
  <c r="B995" i="2"/>
  <c r="D995" i="2"/>
  <c r="E995" i="2"/>
  <c r="F995" i="2"/>
  <c r="O995" i="2"/>
  <c r="U995" i="2"/>
  <c r="B996" i="2"/>
  <c r="D996" i="2"/>
  <c r="E996" i="2"/>
  <c r="F996" i="2"/>
  <c r="O996" i="2"/>
  <c r="U996" i="2"/>
  <c r="B997" i="2"/>
  <c r="D997" i="2"/>
  <c r="E997" i="2"/>
  <c r="F997" i="2"/>
  <c r="O997" i="2"/>
  <c r="U997" i="2"/>
  <c r="B998" i="2"/>
  <c r="D998" i="2"/>
  <c r="E998" i="2"/>
  <c r="F998" i="2"/>
  <c r="O998" i="2"/>
  <c r="U998" i="2"/>
  <c r="B999" i="2"/>
  <c r="D999" i="2"/>
  <c r="E999" i="2"/>
  <c r="F999" i="2"/>
  <c r="O999" i="2"/>
  <c r="U999" i="2"/>
  <c r="B1000" i="2"/>
  <c r="D1000" i="2"/>
  <c r="E1000" i="2"/>
  <c r="F1000" i="2"/>
  <c r="O1000" i="2"/>
  <c r="U1000" i="2"/>
  <c r="B1001" i="2"/>
  <c r="D1001" i="2"/>
  <c r="E1001" i="2"/>
  <c r="F1001" i="2"/>
  <c r="O1001" i="2"/>
  <c r="U1001" i="2"/>
  <c r="B1002" i="2"/>
  <c r="D1002" i="2"/>
  <c r="E1002" i="2"/>
  <c r="F1002" i="2"/>
  <c r="O1002" i="2"/>
  <c r="U1002" i="2"/>
  <c r="B1003" i="2"/>
  <c r="D1003" i="2"/>
  <c r="E1003" i="2"/>
  <c r="F1003" i="2"/>
  <c r="O1003" i="2"/>
  <c r="U1003" i="2"/>
  <c r="B1004" i="2"/>
  <c r="D1004" i="2"/>
  <c r="E1004" i="2"/>
  <c r="F1004" i="2"/>
  <c r="O1004" i="2"/>
  <c r="U1004" i="2"/>
  <c r="B1005" i="2"/>
  <c r="D1005" i="2"/>
  <c r="E1005" i="2"/>
  <c r="F1005" i="2"/>
  <c r="O1005" i="2"/>
  <c r="U1005" i="2"/>
  <c r="B1006" i="2"/>
  <c r="D1006" i="2"/>
  <c r="E1006" i="2"/>
  <c r="F1006" i="2"/>
  <c r="O1006" i="2"/>
  <c r="U1006" i="2"/>
  <c r="B1007" i="2"/>
  <c r="D1007" i="2"/>
  <c r="E1007" i="2"/>
  <c r="F1007" i="2"/>
  <c r="O1007" i="2"/>
  <c r="U1007" i="2"/>
  <c r="B1008" i="2"/>
  <c r="D1008" i="2"/>
  <c r="E1008" i="2"/>
  <c r="F1008" i="2"/>
  <c r="O1008" i="2"/>
  <c r="U1008" i="2"/>
  <c r="B1009" i="2"/>
  <c r="D1009" i="2"/>
  <c r="E1009" i="2"/>
  <c r="F1009" i="2"/>
  <c r="O1009" i="2"/>
  <c r="U1009" i="2"/>
  <c r="B1010" i="2"/>
  <c r="D1010" i="2"/>
  <c r="E1010" i="2"/>
  <c r="F1010" i="2"/>
  <c r="O1010" i="2"/>
  <c r="U1010" i="2"/>
  <c r="B1011" i="2"/>
  <c r="D1011" i="2"/>
  <c r="E1011" i="2"/>
  <c r="F1011" i="2"/>
  <c r="O1011" i="2"/>
  <c r="U1011" i="2"/>
  <c r="B1012" i="2"/>
  <c r="D1012" i="2"/>
  <c r="E1012" i="2"/>
  <c r="F1012" i="2"/>
  <c r="O1012" i="2"/>
  <c r="U1012" i="2"/>
  <c r="B1013" i="2"/>
  <c r="D1013" i="2"/>
  <c r="E1013" i="2"/>
  <c r="F1013" i="2"/>
  <c r="O1013" i="2"/>
  <c r="U1013" i="2"/>
  <c r="B1014" i="2"/>
  <c r="D1014" i="2"/>
  <c r="E1014" i="2"/>
  <c r="F1014" i="2"/>
  <c r="O1014" i="2"/>
  <c r="U1014" i="2"/>
  <c r="B1015" i="2"/>
  <c r="D1015" i="2"/>
  <c r="E1015" i="2"/>
  <c r="F1015" i="2"/>
  <c r="O1015" i="2"/>
  <c r="U1015" i="2"/>
  <c r="B1016" i="2"/>
  <c r="D1016" i="2"/>
  <c r="E1016" i="2"/>
  <c r="F1016" i="2"/>
  <c r="O1016" i="2"/>
  <c r="U1016" i="2"/>
  <c r="B1017" i="2"/>
  <c r="D1017" i="2"/>
  <c r="E1017" i="2"/>
  <c r="F1017" i="2"/>
  <c r="O1017" i="2"/>
  <c r="U1017" i="2"/>
  <c r="B1018" i="2"/>
  <c r="D1018" i="2"/>
  <c r="E1018" i="2"/>
  <c r="F1018" i="2"/>
  <c r="O1018" i="2"/>
  <c r="U1018" i="2"/>
  <c r="B1019" i="2"/>
  <c r="D1019" i="2"/>
  <c r="E1019" i="2"/>
  <c r="F1019" i="2"/>
  <c r="O1019" i="2"/>
  <c r="U1019" i="2"/>
  <c r="B1020" i="2"/>
  <c r="D1020" i="2"/>
  <c r="E1020" i="2"/>
  <c r="F1020" i="2"/>
  <c r="O1020" i="2"/>
  <c r="U1020" i="2"/>
  <c r="B1021" i="2"/>
  <c r="D1021" i="2"/>
  <c r="E1021" i="2"/>
  <c r="F1021" i="2"/>
  <c r="O1021" i="2"/>
  <c r="U1021" i="2"/>
  <c r="B1022" i="2"/>
  <c r="D1022" i="2"/>
  <c r="E1022" i="2"/>
  <c r="F1022" i="2"/>
  <c r="O1022" i="2"/>
  <c r="U1022" i="2"/>
  <c r="B1023" i="2"/>
  <c r="D1023" i="2"/>
  <c r="E1023" i="2"/>
  <c r="F1023" i="2"/>
  <c r="O1023" i="2"/>
  <c r="U1023" i="2"/>
  <c r="B1024" i="2"/>
  <c r="D1024" i="2"/>
  <c r="E1024" i="2"/>
  <c r="F1024" i="2"/>
  <c r="O1024" i="2"/>
  <c r="U1024" i="2"/>
  <c r="B1025" i="2"/>
  <c r="D1025" i="2"/>
  <c r="E1025" i="2"/>
  <c r="F1025" i="2"/>
  <c r="O1025" i="2"/>
  <c r="U1025" i="2"/>
  <c r="B1026" i="2"/>
  <c r="D1026" i="2"/>
  <c r="E1026" i="2"/>
  <c r="F1026" i="2"/>
  <c r="O1026" i="2"/>
  <c r="U1026" i="2"/>
  <c r="B1027" i="2"/>
  <c r="D1027" i="2"/>
  <c r="E1027" i="2"/>
  <c r="F1027" i="2"/>
  <c r="O1027" i="2"/>
  <c r="U1027" i="2"/>
  <c r="B1028" i="2"/>
  <c r="D1028" i="2"/>
  <c r="E1028" i="2"/>
  <c r="F1028" i="2"/>
  <c r="O1028" i="2"/>
  <c r="U1028" i="2"/>
  <c r="B1029" i="2"/>
  <c r="D1029" i="2"/>
  <c r="E1029" i="2"/>
  <c r="F1029" i="2"/>
  <c r="O1029" i="2"/>
  <c r="U1029" i="2"/>
  <c r="B1030" i="2"/>
  <c r="D1030" i="2"/>
  <c r="E1030" i="2"/>
  <c r="F1030" i="2"/>
  <c r="O1030" i="2"/>
  <c r="U1030" i="2"/>
  <c r="B1031" i="2"/>
  <c r="D1031" i="2"/>
  <c r="E1031" i="2"/>
  <c r="F1031" i="2"/>
  <c r="O1031" i="2"/>
  <c r="U1031" i="2"/>
  <c r="B1032" i="2"/>
  <c r="D1032" i="2"/>
  <c r="E1032" i="2"/>
  <c r="F1032" i="2"/>
  <c r="O1032" i="2"/>
  <c r="U1032" i="2"/>
  <c r="B1033" i="2"/>
  <c r="D1033" i="2"/>
  <c r="E1033" i="2"/>
  <c r="F1033" i="2"/>
  <c r="O1033" i="2"/>
  <c r="U1033" i="2"/>
  <c r="B1034" i="2"/>
  <c r="D1034" i="2"/>
  <c r="E1034" i="2"/>
  <c r="F1034" i="2"/>
  <c r="O1034" i="2"/>
  <c r="U1034" i="2"/>
  <c r="B1035" i="2"/>
  <c r="D1035" i="2"/>
  <c r="E1035" i="2"/>
  <c r="F1035" i="2"/>
  <c r="O1035" i="2"/>
  <c r="U1035" i="2"/>
  <c r="B1036" i="2"/>
  <c r="D1036" i="2"/>
  <c r="E1036" i="2"/>
  <c r="F1036" i="2"/>
  <c r="O1036" i="2"/>
  <c r="U1036" i="2"/>
  <c r="B1037" i="2"/>
  <c r="D1037" i="2"/>
  <c r="E1037" i="2"/>
  <c r="F1037" i="2"/>
  <c r="O1037" i="2"/>
  <c r="U1037" i="2"/>
  <c r="B1038" i="2"/>
  <c r="D1038" i="2"/>
  <c r="E1038" i="2"/>
  <c r="F1038" i="2"/>
  <c r="O1038" i="2"/>
  <c r="U1038" i="2"/>
  <c r="B1039" i="2"/>
  <c r="D1039" i="2"/>
  <c r="E1039" i="2"/>
  <c r="F1039" i="2"/>
  <c r="O1039" i="2"/>
  <c r="U1039" i="2"/>
  <c r="B1040" i="2"/>
  <c r="D1040" i="2"/>
  <c r="E1040" i="2"/>
  <c r="F1040" i="2"/>
  <c r="O1040" i="2"/>
  <c r="U1040" i="2"/>
  <c r="B1041" i="2"/>
  <c r="D1041" i="2"/>
  <c r="E1041" i="2"/>
  <c r="F1041" i="2"/>
  <c r="O1041" i="2"/>
  <c r="U1041" i="2"/>
  <c r="B1042" i="2"/>
  <c r="D1042" i="2"/>
  <c r="E1042" i="2"/>
  <c r="F1042" i="2"/>
  <c r="O1042" i="2"/>
  <c r="U1042" i="2"/>
  <c r="B1043" i="2"/>
  <c r="D1043" i="2"/>
  <c r="E1043" i="2"/>
  <c r="F1043" i="2"/>
  <c r="O1043" i="2"/>
  <c r="U1043" i="2"/>
  <c r="B1044" i="2"/>
  <c r="D1044" i="2"/>
  <c r="E1044" i="2"/>
  <c r="F1044" i="2"/>
  <c r="O1044" i="2"/>
  <c r="U1044" i="2"/>
  <c r="B1045" i="2"/>
  <c r="D1045" i="2"/>
  <c r="E1045" i="2"/>
  <c r="F1045" i="2"/>
  <c r="O1045" i="2"/>
  <c r="U1045" i="2"/>
  <c r="B1046" i="2"/>
  <c r="D1046" i="2"/>
  <c r="E1046" i="2"/>
  <c r="F1046" i="2"/>
  <c r="O1046" i="2"/>
  <c r="U1046" i="2"/>
  <c r="B1047" i="2"/>
  <c r="D1047" i="2"/>
  <c r="E1047" i="2"/>
  <c r="F1047" i="2"/>
  <c r="O1047" i="2"/>
  <c r="U1047" i="2"/>
  <c r="B1048" i="2"/>
  <c r="D1048" i="2"/>
  <c r="E1048" i="2"/>
  <c r="F1048" i="2"/>
  <c r="O1048" i="2"/>
  <c r="U1048" i="2"/>
  <c r="B1049" i="2"/>
  <c r="D1049" i="2"/>
  <c r="E1049" i="2"/>
  <c r="F1049" i="2"/>
  <c r="O1049" i="2"/>
  <c r="U1049" i="2"/>
  <c r="B1050" i="2"/>
  <c r="D1050" i="2"/>
  <c r="E1050" i="2"/>
  <c r="F1050" i="2"/>
  <c r="O1050" i="2"/>
  <c r="U1050" i="2"/>
  <c r="B1051" i="2"/>
  <c r="D1051" i="2"/>
  <c r="E1051" i="2"/>
  <c r="F1051" i="2"/>
  <c r="O1051" i="2"/>
  <c r="U1051" i="2"/>
  <c r="B1052" i="2"/>
  <c r="D1052" i="2"/>
  <c r="E1052" i="2"/>
  <c r="F1052" i="2"/>
  <c r="O1052" i="2"/>
  <c r="U1052" i="2"/>
  <c r="B1053" i="2"/>
  <c r="D1053" i="2"/>
  <c r="E1053" i="2"/>
  <c r="F1053" i="2"/>
  <c r="O1053" i="2"/>
  <c r="U1053" i="2"/>
  <c r="B1054" i="2"/>
  <c r="D1054" i="2"/>
  <c r="E1054" i="2"/>
  <c r="F1054" i="2"/>
  <c r="O1054" i="2"/>
  <c r="U1054" i="2"/>
  <c r="B1055" i="2"/>
  <c r="D1055" i="2"/>
  <c r="E1055" i="2"/>
  <c r="F1055" i="2"/>
  <c r="O1055" i="2"/>
  <c r="U1055" i="2"/>
  <c r="B1056" i="2"/>
  <c r="D1056" i="2"/>
  <c r="E1056" i="2"/>
  <c r="F1056" i="2"/>
  <c r="O1056" i="2"/>
  <c r="U1056" i="2"/>
  <c r="B1057" i="2"/>
  <c r="D1057" i="2"/>
  <c r="E1057" i="2"/>
  <c r="F1057" i="2"/>
  <c r="O1057" i="2"/>
  <c r="U1057" i="2"/>
  <c r="B1058" i="2"/>
  <c r="D1058" i="2"/>
  <c r="E1058" i="2"/>
  <c r="F1058" i="2"/>
  <c r="O1058" i="2"/>
  <c r="U1058" i="2"/>
  <c r="B1059" i="2"/>
  <c r="D1059" i="2"/>
  <c r="E1059" i="2"/>
  <c r="F1059" i="2"/>
  <c r="O1059" i="2"/>
  <c r="U1059" i="2"/>
  <c r="B1060" i="2"/>
  <c r="D1060" i="2"/>
  <c r="E1060" i="2"/>
  <c r="F1060" i="2"/>
  <c r="O1060" i="2"/>
  <c r="U1060" i="2"/>
  <c r="B1061" i="2"/>
  <c r="D1061" i="2"/>
  <c r="E1061" i="2"/>
  <c r="F1061" i="2"/>
  <c r="O1061" i="2"/>
  <c r="U1061" i="2"/>
  <c r="B1062" i="2"/>
  <c r="D1062" i="2"/>
  <c r="E1062" i="2"/>
  <c r="F1062" i="2"/>
  <c r="O1062" i="2"/>
  <c r="U1062" i="2"/>
  <c r="B1063" i="2"/>
  <c r="D1063" i="2"/>
  <c r="E1063" i="2"/>
  <c r="F1063" i="2"/>
  <c r="O1063" i="2"/>
  <c r="U1063" i="2"/>
  <c r="B1064" i="2"/>
  <c r="D1064" i="2"/>
  <c r="E1064" i="2"/>
  <c r="F1064" i="2"/>
  <c r="O1064" i="2"/>
  <c r="U1064" i="2"/>
  <c r="B1065" i="2"/>
  <c r="D1065" i="2"/>
  <c r="E1065" i="2"/>
  <c r="F1065" i="2"/>
  <c r="O1065" i="2"/>
  <c r="U1065" i="2"/>
  <c r="B1066" i="2"/>
  <c r="D1066" i="2"/>
  <c r="E1066" i="2"/>
  <c r="F1066" i="2"/>
  <c r="O1066" i="2"/>
  <c r="U1066" i="2"/>
  <c r="B1067" i="2"/>
  <c r="D1067" i="2"/>
  <c r="E1067" i="2"/>
  <c r="F1067" i="2"/>
  <c r="O1067" i="2"/>
  <c r="U1067" i="2"/>
  <c r="B1068" i="2"/>
  <c r="D1068" i="2"/>
  <c r="E1068" i="2"/>
  <c r="F1068" i="2"/>
  <c r="O1068" i="2"/>
  <c r="U1068" i="2"/>
  <c r="B1069" i="2"/>
  <c r="D1069" i="2"/>
  <c r="E1069" i="2"/>
  <c r="F1069" i="2"/>
  <c r="O1069" i="2"/>
  <c r="U1069" i="2"/>
  <c r="B1070" i="2"/>
  <c r="D1070" i="2"/>
  <c r="E1070" i="2"/>
  <c r="F1070" i="2"/>
  <c r="O1070" i="2"/>
  <c r="U1070" i="2"/>
  <c r="B1071" i="2"/>
  <c r="D1071" i="2"/>
  <c r="E1071" i="2"/>
  <c r="F1071" i="2"/>
  <c r="O1071" i="2"/>
  <c r="U1071" i="2"/>
  <c r="B1072" i="2"/>
  <c r="D1072" i="2"/>
  <c r="E1072" i="2"/>
  <c r="F1072" i="2"/>
  <c r="O1072" i="2"/>
  <c r="U1072" i="2"/>
  <c r="B1073" i="2"/>
  <c r="D1073" i="2"/>
  <c r="E1073" i="2"/>
  <c r="F1073" i="2"/>
  <c r="O1073" i="2"/>
  <c r="U1073" i="2"/>
  <c r="B1074" i="2"/>
  <c r="D1074" i="2"/>
  <c r="E1074" i="2"/>
  <c r="F1074" i="2"/>
  <c r="O1074" i="2"/>
  <c r="U1074" i="2"/>
  <c r="B1075" i="2"/>
  <c r="D1075" i="2"/>
  <c r="E1075" i="2"/>
  <c r="F1075" i="2"/>
  <c r="O1075" i="2"/>
  <c r="U1075" i="2"/>
  <c r="B1076" i="2"/>
  <c r="D1076" i="2"/>
  <c r="E1076" i="2"/>
  <c r="F1076" i="2"/>
  <c r="O1076" i="2"/>
  <c r="U1076" i="2"/>
  <c r="B1077" i="2"/>
  <c r="D1077" i="2"/>
  <c r="E1077" i="2"/>
  <c r="F1077" i="2"/>
  <c r="O1077" i="2"/>
  <c r="U1077" i="2"/>
  <c r="B1078" i="2"/>
  <c r="D1078" i="2"/>
  <c r="E1078" i="2"/>
  <c r="F1078" i="2"/>
  <c r="O1078" i="2"/>
  <c r="U1078" i="2"/>
  <c r="B1079" i="2"/>
  <c r="D1079" i="2"/>
  <c r="E1079" i="2"/>
  <c r="F1079" i="2"/>
  <c r="O1079" i="2"/>
  <c r="U1079" i="2"/>
  <c r="B1080" i="2"/>
  <c r="D1080" i="2"/>
  <c r="E1080" i="2"/>
  <c r="F1080" i="2"/>
  <c r="O1080" i="2"/>
  <c r="U1080" i="2"/>
  <c r="B1081" i="2"/>
  <c r="D1081" i="2"/>
  <c r="E1081" i="2"/>
  <c r="F1081" i="2"/>
  <c r="O1081" i="2"/>
  <c r="U1081" i="2"/>
  <c r="B1082" i="2"/>
  <c r="D1082" i="2"/>
  <c r="E1082" i="2"/>
  <c r="F1082" i="2"/>
  <c r="O1082" i="2"/>
  <c r="U1082" i="2"/>
  <c r="B1083" i="2"/>
  <c r="D1083" i="2"/>
  <c r="E1083" i="2"/>
  <c r="F1083" i="2"/>
  <c r="O1083" i="2"/>
  <c r="U1083" i="2"/>
  <c r="B1084" i="2"/>
  <c r="D1084" i="2"/>
  <c r="E1084" i="2"/>
  <c r="F1084" i="2"/>
  <c r="O1084" i="2"/>
  <c r="U1084" i="2"/>
  <c r="B1085" i="2"/>
  <c r="D1085" i="2"/>
  <c r="E1085" i="2"/>
  <c r="F1085" i="2"/>
  <c r="O1085" i="2"/>
  <c r="U1085" i="2"/>
  <c r="B1086" i="2"/>
  <c r="D1086" i="2"/>
  <c r="E1086" i="2"/>
  <c r="F1086" i="2"/>
  <c r="O1086" i="2"/>
  <c r="U1086" i="2"/>
  <c r="B1087" i="2"/>
  <c r="D1087" i="2"/>
  <c r="E1087" i="2"/>
  <c r="F1087" i="2"/>
  <c r="O1087" i="2"/>
  <c r="U1087" i="2"/>
  <c r="B1088" i="2"/>
  <c r="D1088" i="2"/>
  <c r="E1088" i="2"/>
  <c r="F1088" i="2"/>
  <c r="O1088" i="2"/>
  <c r="U1088" i="2"/>
  <c r="B1089" i="2"/>
  <c r="D1089" i="2"/>
  <c r="E1089" i="2"/>
  <c r="F1089" i="2"/>
  <c r="O1089" i="2"/>
  <c r="U1089" i="2"/>
  <c r="B1090" i="2"/>
  <c r="D1090" i="2"/>
  <c r="E1090" i="2"/>
  <c r="F1090" i="2"/>
  <c r="O1090" i="2"/>
  <c r="U1090" i="2"/>
  <c r="B1091" i="2"/>
  <c r="D1091" i="2"/>
  <c r="E1091" i="2"/>
  <c r="F1091" i="2"/>
  <c r="O1091" i="2"/>
  <c r="U1091" i="2"/>
  <c r="B1092" i="2"/>
  <c r="D1092" i="2"/>
  <c r="E1092" i="2"/>
  <c r="F1092" i="2"/>
  <c r="O1092" i="2"/>
  <c r="U1092" i="2"/>
  <c r="B1093" i="2"/>
  <c r="D1093" i="2"/>
  <c r="E1093" i="2"/>
  <c r="F1093" i="2"/>
  <c r="O1093" i="2"/>
  <c r="U1093" i="2"/>
  <c r="B1094" i="2"/>
  <c r="D1094" i="2"/>
  <c r="E1094" i="2"/>
  <c r="F1094" i="2"/>
  <c r="O1094" i="2"/>
  <c r="U1094" i="2"/>
  <c r="B1095" i="2"/>
  <c r="D1095" i="2"/>
  <c r="E1095" i="2"/>
  <c r="F1095" i="2"/>
  <c r="O1095" i="2"/>
  <c r="U1095" i="2"/>
  <c r="B1096" i="2"/>
  <c r="D1096" i="2"/>
  <c r="E1096" i="2"/>
  <c r="F1096" i="2"/>
  <c r="O1096" i="2"/>
  <c r="U1096" i="2"/>
  <c r="B1097" i="2"/>
  <c r="D1097" i="2"/>
  <c r="E1097" i="2"/>
  <c r="F1097" i="2"/>
  <c r="O1097" i="2"/>
  <c r="U1097" i="2"/>
  <c r="B1098" i="2"/>
  <c r="D1098" i="2"/>
  <c r="E1098" i="2"/>
  <c r="F1098" i="2"/>
  <c r="O1098" i="2"/>
  <c r="U1098" i="2"/>
  <c r="B1099" i="2"/>
  <c r="D1099" i="2"/>
  <c r="E1099" i="2"/>
  <c r="F1099" i="2"/>
  <c r="O1099" i="2"/>
  <c r="U1099" i="2"/>
  <c r="B1100" i="2"/>
  <c r="D1100" i="2"/>
  <c r="E1100" i="2"/>
  <c r="F1100" i="2"/>
  <c r="O1100" i="2"/>
  <c r="U1100" i="2"/>
  <c r="B1101" i="2"/>
  <c r="D1101" i="2"/>
  <c r="E1101" i="2"/>
  <c r="F1101" i="2"/>
  <c r="O1101" i="2"/>
  <c r="U1101" i="2"/>
  <c r="B1102" i="2"/>
  <c r="D1102" i="2"/>
  <c r="E1102" i="2"/>
  <c r="F1102" i="2"/>
  <c r="O1102" i="2"/>
  <c r="U1102" i="2"/>
  <c r="B1103" i="2"/>
  <c r="D1103" i="2"/>
  <c r="E1103" i="2"/>
  <c r="F1103" i="2"/>
  <c r="O1103" i="2"/>
  <c r="U1103" i="2"/>
  <c r="B1104" i="2"/>
  <c r="D1104" i="2"/>
  <c r="E1104" i="2"/>
  <c r="F1104" i="2"/>
  <c r="O1104" i="2"/>
  <c r="U1104" i="2"/>
  <c r="B1105" i="2"/>
  <c r="D1105" i="2"/>
  <c r="E1105" i="2"/>
  <c r="F1105" i="2"/>
  <c r="O1105" i="2"/>
  <c r="U1105" i="2"/>
  <c r="B1106" i="2"/>
  <c r="D1106" i="2"/>
  <c r="E1106" i="2"/>
  <c r="F1106" i="2"/>
  <c r="O1106" i="2"/>
  <c r="U1106" i="2"/>
  <c r="B1107" i="2"/>
  <c r="D1107" i="2"/>
  <c r="E1107" i="2"/>
  <c r="F1107" i="2"/>
  <c r="O1107" i="2"/>
  <c r="U1107" i="2"/>
  <c r="B1108" i="2"/>
  <c r="D1108" i="2"/>
  <c r="E1108" i="2"/>
  <c r="F1108" i="2"/>
  <c r="O1108" i="2"/>
  <c r="U1108" i="2"/>
  <c r="B1109" i="2"/>
  <c r="D1109" i="2"/>
  <c r="E1109" i="2"/>
  <c r="F1109" i="2"/>
  <c r="O1109" i="2"/>
  <c r="U1109" i="2"/>
  <c r="B1110" i="2"/>
  <c r="D1110" i="2"/>
  <c r="E1110" i="2"/>
  <c r="F1110" i="2"/>
  <c r="O1110" i="2"/>
  <c r="U1110" i="2"/>
  <c r="B1111" i="2"/>
  <c r="D1111" i="2"/>
  <c r="E1111" i="2"/>
  <c r="F1111" i="2"/>
  <c r="O1111" i="2"/>
  <c r="U1111" i="2"/>
  <c r="B1112" i="2"/>
  <c r="D1112" i="2"/>
  <c r="E1112" i="2"/>
  <c r="F1112" i="2"/>
  <c r="O1112" i="2"/>
  <c r="U1112" i="2"/>
  <c r="B1113" i="2"/>
  <c r="D1113" i="2"/>
  <c r="E1113" i="2"/>
  <c r="F1113" i="2"/>
  <c r="O1113" i="2"/>
  <c r="U1113" i="2"/>
  <c r="B1114" i="2"/>
  <c r="D1114" i="2"/>
  <c r="E1114" i="2"/>
  <c r="F1114" i="2"/>
  <c r="O1114" i="2"/>
  <c r="U1114" i="2"/>
  <c r="B1115" i="2"/>
  <c r="D1115" i="2"/>
  <c r="E1115" i="2"/>
  <c r="F1115" i="2"/>
  <c r="O1115" i="2"/>
  <c r="U1115" i="2"/>
  <c r="B1116" i="2"/>
  <c r="D1116" i="2"/>
  <c r="E1116" i="2"/>
  <c r="F1116" i="2"/>
  <c r="O1116" i="2"/>
  <c r="U1116" i="2"/>
  <c r="B1117" i="2"/>
  <c r="D1117" i="2"/>
  <c r="E1117" i="2"/>
  <c r="F1117" i="2"/>
  <c r="O1117" i="2"/>
  <c r="U1117" i="2"/>
  <c r="B1118" i="2"/>
  <c r="D1118" i="2"/>
  <c r="E1118" i="2"/>
  <c r="F1118" i="2"/>
  <c r="O1118" i="2"/>
  <c r="U1118" i="2"/>
  <c r="B1119" i="2"/>
  <c r="D1119" i="2"/>
  <c r="E1119" i="2"/>
  <c r="F1119" i="2"/>
  <c r="O1119" i="2"/>
  <c r="U1119" i="2"/>
  <c r="B1120" i="2"/>
  <c r="D1120" i="2"/>
  <c r="E1120" i="2"/>
  <c r="F1120" i="2"/>
  <c r="O1120" i="2"/>
  <c r="U1120" i="2"/>
  <c r="B1121" i="2"/>
  <c r="D1121" i="2"/>
  <c r="E1121" i="2"/>
  <c r="F1121" i="2"/>
  <c r="O1121" i="2"/>
  <c r="U1121" i="2"/>
  <c r="B1122" i="2"/>
  <c r="D1122" i="2"/>
  <c r="E1122" i="2"/>
  <c r="F1122" i="2"/>
  <c r="O1122" i="2"/>
  <c r="U1122" i="2"/>
  <c r="B1123" i="2"/>
  <c r="D1123" i="2"/>
  <c r="E1123" i="2"/>
  <c r="F1123" i="2"/>
  <c r="O1123" i="2"/>
  <c r="U1123" i="2"/>
  <c r="B1124" i="2"/>
  <c r="D1124" i="2"/>
  <c r="E1124" i="2"/>
  <c r="F1124" i="2"/>
  <c r="O1124" i="2"/>
  <c r="U1124" i="2"/>
  <c r="B1125" i="2"/>
  <c r="D1125" i="2"/>
  <c r="E1125" i="2"/>
  <c r="F1125" i="2"/>
  <c r="O1125" i="2"/>
  <c r="U1125" i="2"/>
  <c r="B1126" i="2"/>
  <c r="D1126" i="2"/>
  <c r="E1126" i="2"/>
  <c r="F1126" i="2"/>
  <c r="O1126" i="2"/>
  <c r="U1126" i="2"/>
  <c r="B1127" i="2"/>
  <c r="D1127" i="2"/>
  <c r="E1127" i="2"/>
  <c r="F1127" i="2"/>
  <c r="O1127" i="2"/>
  <c r="U1127" i="2"/>
  <c r="B1128" i="2"/>
  <c r="D1128" i="2"/>
  <c r="E1128" i="2"/>
  <c r="F1128" i="2"/>
  <c r="O1128" i="2"/>
  <c r="U1128" i="2"/>
  <c r="B1129" i="2"/>
  <c r="D1129" i="2"/>
  <c r="E1129" i="2"/>
  <c r="F1129" i="2"/>
  <c r="O1129" i="2"/>
  <c r="U1129" i="2"/>
  <c r="B1130" i="2"/>
  <c r="D1130" i="2"/>
  <c r="E1130" i="2"/>
  <c r="F1130" i="2"/>
  <c r="O1130" i="2"/>
  <c r="U1130" i="2"/>
  <c r="B1131" i="2"/>
  <c r="D1131" i="2"/>
  <c r="E1131" i="2"/>
  <c r="F1131" i="2"/>
  <c r="O1131" i="2"/>
  <c r="U1131" i="2"/>
  <c r="B1132" i="2"/>
  <c r="D1132" i="2"/>
  <c r="E1132" i="2"/>
  <c r="F1132" i="2"/>
  <c r="O1132" i="2"/>
  <c r="U1132" i="2"/>
  <c r="B1133" i="2"/>
  <c r="D1133" i="2"/>
  <c r="E1133" i="2"/>
  <c r="F1133" i="2"/>
  <c r="O1133" i="2"/>
  <c r="U1133" i="2"/>
  <c r="B1134" i="2"/>
  <c r="D1134" i="2"/>
  <c r="E1134" i="2"/>
  <c r="F1134" i="2"/>
  <c r="O1134" i="2"/>
  <c r="U1134" i="2"/>
  <c r="B1135" i="2"/>
  <c r="D1135" i="2"/>
  <c r="E1135" i="2"/>
  <c r="F1135" i="2"/>
  <c r="O1135" i="2"/>
  <c r="U1135" i="2"/>
  <c r="B1136" i="2"/>
  <c r="D1136" i="2"/>
  <c r="E1136" i="2"/>
  <c r="F1136" i="2"/>
  <c r="O1136" i="2"/>
  <c r="U1136" i="2"/>
  <c r="B1137" i="2"/>
  <c r="D1137" i="2"/>
  <c r="E1137" i="2"/>
  <c r="F1137" i="2"/>
  <c r="O1137" i="2"/>
  <c r="U1137" i="2"/>
  <c r="B1138" i="2"/>
  <c r="D1138" i="2"/>
  <c r="E1138" i="2"/>
  <c r="F1138" i="2"/>
  <c r="O1138" i="2"/>
  <c r="U1138" i="2"/>
  <c r="B1139" i="2"/>
  <c r="D1139" i="2"/>
  <c r="E1139" i="2"/>
  <c r="F1139" i="2"/>
  <c r="O1139" i="2"/>
  <c r="U1139" i="2"/>
  <c r="B1140" i="2"/>
  <c r="D1140" i="2"/>
  <c r="E1140" i="2"/>
  <c r="F1140" i="2"/>
  <c r="O1140" i="2"/>
  <c r="U1140" i="2"/>
  <c r="B1141" i="2"/>
  <c r="D1141" i="2"/>
  <c r="E1141" i="2"/>
  <c r="F1141" i="2"/>
  <c r="O1141" i="2"/>
  <c r="U1141" i="2"/>
  <c r="B1142" i="2"/>
  <c r="D1142" i="2"/>
  <c r="E1142" i="2"/>
  <c r="F1142" i="2"/>
  <c r="O1142" i="2"/>
  <c r="U1142" i="2"/>
  <c r="B1143" i="2"/>
  <c r="D1143" i="2"/>
  <c r="E1143" i="2"/>
  <c r="F1143" i="2"/>
  <c r="O1143" i="2"/>
  <c r="U1143" i="2"/>
  <c r="B1144" i="2"/>
  <c r="D1144" i="2"/>
  <c r="E1144" i="2"/>
  <c r="F1144" i="2"/>
  <c r="O1144" i="2"/>
  <c r="U1144" i="2"/>
  <c r="B1145" i="2"/>
  <c r="D1145" i="2"/>
  <c r="E1145" i="2"/>
  <c r="F1145" i="2"/>
  <c r="O1145" i="2"/>
  <c r="U1145" i="2"/>
  <c r="B1146" i="2"/>
  <c r="D1146" i="2"/>
  <c r="E1146" i="2"/>
  <c r="F1146" i="2"/>
  <c r="O1146" i="2"/>
  <c r="U1146" i="2"/>
  <c r="B1147" i="2"/>
  <c r="D1147" i="2"/>
  <c r="E1147" i="2"/>
  <c r="F1147" i="2"/>
  <c r="O1147" i="2"/>
  <c r="U1147" i="2"/>
  <c r="B1148" i="2"/>
  <c r="D1148" i="2"/>
  <c r="E1148" i="2"/>
  <c r="F1148" i="2"/>
  <c r="O1148" i="2"/>
  <c r="U1148" i="2"/>
  <c r="B1149" i="2"/>
  <c r="D1149" i="2"/>
  <c r="E1149" i="2"/>
  <c r="F1149" i="2"/>
  <c r="O1149" i="2"/>
  <c r="U1149" i="2"/>
  <c r="B1150" i="2"/>
  <c r="D1150" i="2"/>
  <c r="E1150" i="2"/>
  <c r="F1150" i="2"/>
  <c r="O1150" i="2"/>
  <c r="U1150" i="2"/>
  <c r="B1151" i="2"/>
  <c r="D1151" i="2"/>
  <c r="E1151" i="2"/>
  <c r="F1151" i="2"/>
  <c r="O1151" i="2"/>
  <c r="U1151" i="2"/>
  <c r="B1152" i="2"/>
  <c r="D1152" i="2"/>
  <c r="E1152" i="2"/>
  <c r="F1152" i="2"/>
  <c r="O1152" i="2"/>
  <c r="U1152" i="2"/>
  <c r="B1153" i="2"/>
  <c r="D1153" i="2"/>
  <c r="E1153" i="2"/>
  <c r="F1153" i="2"/>
  <c r="O1153" i="2"/>
  <c r="U1153" i="2"/>
  <c r="B1154" i="2"/>
  <c r="D1154" i="2"/>
  <c r="E1154" i="2"/>
  <c r="F1154" i="2"/>
  <c r="O1154" i="2"/>
  <c r="U1154" i="2"/>
  <c r="B1155" i="2"/>
  <c r="D1155" i="2"/>
  <c r="E1155" i="2"/>
  <c r="F1155" i="2"/>
  <c r="O1155" i="2"/>
  <c r="U1155" i="2"/>
  <c r="B1156" i="2"/>
  <c r="D1156" i="2"/>
  <c r="E1156" i="2"/>
  <c r="F1156" i="2"/>
  <c r="O1156" i="2"/>
  <c r="U1156" i="2"/>
  <c r="B1157" i="2"/>
  <c r="D1157" i="2"/>
  <c r="E1157" i="2"/>
  <c r="F1157" i="2"/>
  <c r="O1157" i="2"/>
  <c r="U1157" i="2"/>
  <c r="B1158" i="2"/>
  <c r="D1158" i="2"/>
  <c r="E1158" i="2"/>
  <c r="F1158" i="2"/>
  <c r="O1158" i="2"/>
  <c r="U1158" i="2"/>
  <c r="B1159" i="2"/>
  <c r="D1159" i="2"/>
  <c r="E1159" i="2"/>
  <c r="F1159" i="2"/>
  <c r="O1159" i="2"/>
  <c r="U1159" i="2"/>
  <c r="B1160" i="2"/>
  <c r="D1160" i="2"/>
  <c r="E1160" i="2"/>
  <c r="F1160" i="2"/>
  <c r="O1160" i="2"/>
  <c r="U1160" i="2"/>
  <c r="B1161" i="2"/>
  <c r="D1161" i="2"/>
  <c r="E1161" i="2"/>
  <c r="F1161" i="2"/>
  <c r="O1161" i="2"/>
  <c r="U1161" i="2"/>
  <c r="B1162" i="2"/>
  <c r="D1162" i="2"/>
  <c r="E1162" i="2"/>
  <c r="F1162" i="2"/>
  <c r="O1162" i="2"/>
  <c r="U1162" i="2"/>
  <c r="B1163" i="2"/>
  <c r="D1163" i="2"/>
  <c r="E1163" i="2"/>
  <c r="F1163" i="2"/>
  <c r="O1163" i="2"/>
  <c r="U1163" i="2"/>
  <c r="B1164" i="2"/>
  <c r="D1164" i="2"/>
  <c r="E1164" i="2"/>
  <c r="F1164" i="2"/>
  <c r="O1164" i="2"/>
  <c r="U1164" i="2"/>
  <c r="B1165" i="2"/>
  <c r="D1165" i="2"/>
  <c r="E1165" i="2"/>
  <c r="F1165" i="2"/>
  <c r="O1165" i="2"/>
  <c r="U1165" i="2"/>
  <c r="B1166" i="2"/>
  <c r="D1166" i="2"/>
  <c r="E1166" i="2"/>
  <c r="F1166" i="2"/>
  <c r="O1166" i="2"/>
  <c r="U1166" i="2"/>
  <c r="B1167" i="2"/>
  <c r="D1167" i="2"/>
  <c r="E1167" i="2"/>
  <c r="F1167" i="2"/>
  <c r="O1167" i="2"/>
  <c r="U1167" i="2"/>
  <c r="B1168" i="2"/>
  <c r="D1168" i="2"/>
  <c r="E1168" i="2"/>
  <c r="F1168" i="2"/>
  <c r="O1168" i="2"/>
  <c r="U1168" i="2"/>
  <c r="B1169" i="2"/>
  <c r="D1169" i="2"/>
  <c r="E1169" i="2"/>
  <c r="F1169" i="2"/>
  <c r="O1169" i="2"/>
  <c r="U1169" i="2"/>
  <c r="B1170" i="2"/>
  <c r="D1170" i="2"/>
  <c r="E1170" i="2"/>
  <c r="F1170" i="2"/>
  <c r="O1170" i="2"/>
  <c r="U1170" i="2"/>
  <c r="B1171" i="2"/>
  <c r="D1171" i="2"/>
  <c r="E1171" i="2"/>
  <c r="F1171" i="2"/>
  <c r="O1171" i="2"/>
  <c r="U1171" i="2"/>
  <c r="B1172" i="2"/>
  <c r="D1172" i="2"/>
  <c r="E1172" i="2"/>
  <c r="F1172" i="2"/>
  <c r="O1172" i="2"/>
  <c r="U1172" i="2"/>
  <c r="B1173" i="2"/>
  <c r="D1173" i="2"/>
  <c r="E1173" i="2"/>
  <c r="F1173" i="2"/>
  <c r="O1173" i="2"/>
  <c r="U1173" i="2"/>
  <c r="B1174" i="2"/>
  <c r="D1174" i="2"/>
  <c r="E1174" i="2"/>
  <c r="F1174" i="2"/>
  <c r="O1174" i="2"/>
  <c r="U1174" i="2"/>
  <c r="B1175" i="2"/>
  <c r="D1175" i="2"/>
  <c r="E1175" i="2"/>
  <c r="F1175" i="2"/>
  <c r="O1175" i="2"/>
  <c r="U1175" i="2"/>
  <c r="B1176" i="2"/>
  <c r="D1176" i="2"/>
  <c r="E1176" i="2"/>
  <c r="F1176" i="2"/>
  <c r="O1176" i="2"/>
  <c r="U1176" i="2"/>
  <c r="B1177" i="2"/>
  <c r="D1177" i="2"/>
  <c r="E1177" i="2"/>
  <c r="F1177" i="2"/>
  <c r="O1177" i="2"/>
  <c r="U1177" i="2"/>
  <c r="B1178" i="2"/>
  <c r="D1178" i="2"/>
  <c r="E1178" i="2"/>
  <c r="F1178" i="2"/>
  <c r="O1178" i="2"/>
  <c r="U1178" i="2"/>
  <c r="B1179" i="2"/>
  <c r="D1179" i="2"/>
  <c r="E1179" i="2"/>
  <c r="F1179" i="2"/>
  <c r="O1179" i="2"/>
  <c r="U1179" i="2"/>
  <c r="B1180" i="2"/>
  <c r="D1180" i="2"/>
  <c r="E1180" i="2"/>
  <c r="F1180" i="2"/>
  <c r="O1180" i="2"/>
  <c r="U1180" i="2"/>
  <c r="B1181" i="2"/>
  <c r="D1181" i="2"/>
  <c r="E1181" i="2"/>
  <c r="F1181" i="2"/>
  <c r="O1181" i="2"/>
  <c r="U1181" i="2"/>
  <c r="B1182" i="2"/>
  <c r="D1182" i="2"/>
  <c r="E1182" i="2"/>
  <c r="F1182" i="2"/>
  <c r="O1182" i="2"/>
  <c r="U1182" i="2"/>
  <c r="B1183" i="2"/>
  <c r="D1183" i="2"/>
  <c r="E1183" i="2"/>
  <c r="F1183" i="2"/>
  <c r="O1183" i="2"/>
  <c r="U1183" i="2"/>
  <c r="B1184" i="2"/>
  <c r="D1184" i="2"/>
  <c r="E1184" i="2"/>
  <c r="F1184" i="2"/>
  <c r="O1184" i="2"/>
  <c r="U1184" i="2"/>
  <c r="B1185" i="2"/>
  <c r="D1185" i="2"/>
  <c r="E1185" i="2"/>
  <c r="F1185" i="2"/>
  <c r="O1185" i="2"/>
  <c r="U1185" i="2"/>
  <c r="B1186" i="2"/>
  <c r="D1186" i="2"/>
  <c r="E1186" i="2"/>
  <c r="F1186" i="2"/>
  <c r="O1186" i="2"/>
  <c r="U1186" i="2"/>
  <c r="B1187" i="2"/>
  <c r="D1187" i="2"/>
  <c r="E1187" i="2"/>
  <c r="F1187" i="2"/>
  <c r="O1187" i="2"/>
  <c r="U1187" i="2"/>
  <c r="B1188" i="2"/>
  <c r="D1188" i="2"/>
  <c r="E1188" i="2"/>
  <c r="F1188" i="2"/>
  <c r="O1188" i="2"/>
  <c r="U1188" i="2"/>
  <c r="B1189" i="2"/>
  <c r="D1189" i="2"/>
  <c r="E1189" i="2"/>
  <c r="F1189" i="2"/>
  <c r="O1189" i="2"/>
  <c r="U1189" i="2"/>
  <c r="B1190" i="2"/>
  <c r="D1190" i="2"/>
  <c r="E1190" i="2"/>
  <c r="F1190" i="2"/>
  <c r="O1190" i="2"/>
  <c r="U1190" i="2"/>
  <c r="B1191" i="2"/>
  <c r="D1191" i="2"/>
  <c r="E1191" i="2"/>
  <c r="F1191" i="2"/>
  <c r="O1191" i="2"/>
  <c r="U1191" i="2"/>
  <c r="B1192" i="2"/>
  <c r="D1192" i="2"/>
  <c r="E1192" i="2"/>
  <c r="F1192" i="2"/>
  <c r="O1192" i="2"/>
  <c r="U1192" i="2"/>
  <c r="B1193" i="2"/>
  <c r="D1193" i="2"/>
  <c r="E1193" i="2"/>
  <c r="F1193" i="2"/>
  <c r="O1193" i="2"/>
  <c r="U1193" i="2"/>
  <c r="B1194" i="2"/>
  <c r="D1194" i="2"/>
  <c r="E1194" i="2"/>
  <c r="F1194" i="2"/>
  <c r="O1194" i="2"/>
  <c r="U1194" i="2"/>
  <c r="B1195" i="2"/>
  <c r="D1195" i="2"/>
  <c r="E1195" i="2"/>
  <c r="F1195" i="2"/>
  <c r="O1195" i="2"/>
  <c r="U1195" i="2"/>
  <c r="B1196" i="2"/>
  <c r="D1196" i="2"/>
  <c r="E1196" i="2"/>
  <c r="F1196" i="2"/>
  <c r="O1196" i="2"/>
  <c r="U1196" i="2"/>
  <c r="B1197" i="2"/>
  <c r="D1197" i="2"/>
  <c r="E1197" i="2"/>
  <c r="F1197" i="2"/>
  <c r="O1197" i="2"/>
  <c r="U1197" i="2"/>
  <c r="B1198" i="2"/>
  <c r="D1198" i="2"/>
  <c r="E1198" i="2"/>
  <c r="F1198" i="2"/>
  <c r="O1198" i="2"/>
  <c r="U1198" i="2"/>
  <c r="B1199" i="2"/>
  <c r="D1199" i="2"/>
  <c r="E1199" i="2"/>
  <c r="F1199" i="2"/>
  <c r="O1199" i="2"/>
  <c r="U1199" i="2"/>
  <c r="B1200" i="2"/>
  <c r="D1200" i="2"/>
  <c r="E1200" i="2"/>
  <c r="F1200" i="2"/>
  <c r="O1200" i="2"/>
  <c r="U1200" i="2"/>
  <c r="B1201" i="2"/>
  <c r="D1201" i="2"/>
  <c r="E1201" i="2"/>
  <c r="F1201" i="2"/>
  <c r="O1201" i="2"/>
  <c r="U1201" i="2"/>
  <c r="B1202" i="2"/>
  <c r="D1202" i="2"/>
  <c r="E1202" i="2"/>
  <c r="F1202" i="2"/>
  <c r="O1202" i="2"/>
  <c r="U1202" i="2"/>
  <c r="B1203" i="2"/>
  <c r="D1203" i="2"/>
  <c r="E1203" i="2"/>
  <c r="F1203" i="2"/>
  <c r="O1203" i="2"/>
  <c r="U1203" i="2"/>
  <c r="B1204" i="2"/>
  <c r="D1204" i="2"/>
  <c r="E1204" i="2"/>
  <c r="F1204" i="2"/>
  <c r="O1204" i="2"/>
  <c r="U1204" i="2"/>
  <c r="B1205" i="2"/>
  <c r="D1205" i="2"/>
  <c r="E1205" i="2"/>
  <c r="F1205" i="2"/>
  <c r="O1205" i="2"/>
  <c r="U1205" i="2"/>
  <c r="B1206" i="2"/>
  <c r="D1206" i="2"/>
  <c r="E1206" i="2"/>
  <c r="F1206" i="2"/>
  <c r="O1206" i="2"/>
  <c r="U1206" i="2"/>
  <c r="B1207" i="2"/>
  <c r="D1207" i="2"/>
  <c r="E1207" i="2"/>
  <c r="F1207" i="2"/>
  <c r="O1207" i="2"/>
  <c r="U1207" i="2"/>
  <c r="B1208" i="2"/>
  <c r="D1208" i="2"/>
  <c r="E1208" i="2"/>
  <c r="F1208" i="2"/>
  <c r="O1208" i="2"/>
  <c r="U1208" i="2"/>
  <c r="B1209" i="2"/>
  <c r="D1209" i="2"/>
  <c r="E1209" i="2"/>
  <c r="F1209" i="2"/>
  <c r="O1209" i="2"/>
  <c r="U1209" i="2"/>
  <c r="B1210" i="2"/>
  <c r="D1210" i="2"/>
  <c r="E1210" i="2"/>
  <c r="F1210" i="2"/>
  <c r="O1210" i="2"/>
  <c r="U1210" i="2"/>
  <c r="B1211" i="2"/>
  <c r="D1211" i="2"/>
  <c r="E1211" i="2"/>
  <c r="F1211" i="2"/>
  <c r="O1211" i="2"/>
  <c r="U1211" i="2"/>
  <c r="B1212" i="2"/>
  <c r="D1212" i="2"/>
  <c r="E1212" i="2"/>
  <c r="F1212" i="2"/>
  <c r="O1212" i="2"/>
  <c r="U1212" i="2"/>
  <c r="B1213" i="2"/>
  <c r="D1213" i="2"/>
  <c r="E1213" i="2"/>
  <c r="F1213" i="2"/>
  <c r="O1213" i="2"/>
  <c r="U1213" i="2"/>
  <c r="B1214" i="2"/>
  <c r="D1214" i="2"/>
  <c r="E1214" i="2"/>
  <c r="F1214" i="2"/>
  <c r="O1214" i="2"/>
  <c r="U1214" i="2"/>
  <c r="B1215" i="2"/>
  <c r="D1215" i="2"/>
  <c r="E1215" i="2"/>
  <c r="F1215" i="2"/>
  <c r="O1215" i="2"/>
  <c r="U1215" i="2"/>
  <c r="B1216" i="2"/>
  <c r="D1216" i="2"/>
  <c r="E1216" i="2"/>
  <c r="F1216" i="2"/>
  <c r="O1216" i="2"/>
  <c r="U1216" i="2"/>
  <c r="B1217" i="2"/>
  <c r="D1217" i="2"/>
  <c r="E1217" i="2"/>
  <c r="F1217" i="2"/>
  <c r="O1217" i="2"/>
  <c r="U1217" i="2"/>
  <c r="B1218" i="2"/>
  <c r="D1218" i="2"/>
  <c r="E1218" i="2"/>
  <c r="F1218" i="2"/>
  <c r="O1218" i="2"/>
  <c r="U1218" i="2"/>
  <c r="B1219" i="2"/>
  <c r="D1219" i="2"/>
  <c r="E1219" i="2"/>
  <c r="F1219" i="2"/>
  <c r="O1219" i="2"/>
  <c r="U1219" i="2"/>
  <c r="B1220" i="2"/>
  <c r="D1220" i="2"/>
  <c r="E1220" i="2"/>
  <c r="F1220" i="2"/>
  <c r="O1220" i="2"/>
  <c r="U1220" i="2"/>
  <c r="B1221" i="2"/>
  <c r="D1221" i="2"/>
  <c r="E1221" i="2"/>
  <c r="F1221" i="2"/>
  <c r="O1221" i="2"/>
  <c r="U1221" i="2"/>
  <c r="B1222" i="2"/>
  <c r="D1222" i="2"/>
  <c r="E1222" i="2"/>
  <c r="F1222" i="2"/>
  <c r="O1222" i="2"/>
  <c r="U1222" i="2"/>
  <c r="B1223" i="2"/>
  <c r="D1223" i="2"/>
  <c r="E1223" i="2"/>
  <c r="F1223" i="2"/>
  <c r="O1223" i="2"/>
  <c r="U1223" i="2"/>
  <c r="B1224" i="2"/>
  <c r="D1224" i="2"/>
  <c r="E1224" i="2"/>
  <c r="F1224" i="2"/>
  <c r="O1224" i="2"/>
  <c r="U1224" i="2"/>
  <c r="B1225" i="2"/>
  <c r="D1225" i="2"/>
  <c r="E1225" i="2"/>
  <c r="F1225" i="2"/>
  <c r="O1225" i="2"/>
  <c r="U1225" i="2"/>
  <c r="B1226" i="2"/>
  <c r="D1226" i="2"/>
  <c r="E1226" i="2"/>
  <c r="F1226" i="2"/>
  <c r="O1226" i="2"/>
  <c r="U1226" i="2"/>
  <c r="B1227" i="2"/>
  <c r="D1227" i="2"/>
  <c r="E1227" i="2"/>
  <c r="F1227" i="2"/>
  <c r="O1227" i="2"/>
  <c r="U1227" i="2"/>
  <c r="B1228" i="2"/>
  <c r="D1228" i="2"/>
  <c r="E1228" i="2"/>
  <c r="F1228" i="2"/>
  <c r="O1228" i="2"/>
  <c r="U1228" i="2"/>
  <c r="B1229" i="2"/>
  <c r="D1229" i="2"/>
  <c r="E1229" i="2"/>
  <c r="F1229" i="2"/>
  <c r="O1229" i="2"/>
  <c r="U1229" i="2"/>
  <c r="B1230" i="2"/>
  <c r="D1230" i="2"/>
  <c r="E1230" i="2"/>
  <c r="F1230" i="2"/>
  <c r="O1230" i="2"/>
  <c r="U1230" i="2"/>
  <c r="B1231" i="2"/>
  <c r="D1231" i="2"/>
  <c r="E1231" i="2"/>
  <c r="F1231" i="2"/>
  <c r="O1231" i="2"/>
  <c r="U1231" i="2"/>
  <c r="B1232" i="2"/>
  <c r="D1232" i="2"/>
  <c r="E1232" i="2"/>
  <c r="F1232" i="2"/>
  <c r="O1232" i="2"/>
  <c r="U1232" i="2"/>
  <c r="B1233" i="2"/>
  <c r="D1233" i="2"/>
  <c r="E1233" i="2"/>
  <c r="F1233" i="2"/>
  <c r="O1233" i="2"/>
  <c r="U1233" i="2"/>
  <c r="B1234" i="2"/>
  <c r="D1234" i="2"/>
  <c r="E1234" i="2"/>
  <c r="F1234" i="2"/>
  <c r="O1234" i="2"/>
  <c r="U1234" i="2"/>
  <c r="B1235" i="2"/>
  <c r="D1235" i="2"/>
  <c r="E1235" i="2"/>
  <c r="F1235" i="2"/>
  <c r="O1235" i="2"/>
  <c r="U1235" i="2"/>
  <c r="B1236" i="2"/>
  <c r="D1236" i="2"/>
  <c r="E1236" i="2"/>
  <c r="F1236" i="2"/>
  <c r="O1236" i="2"/>
  <c r="U1236" i="2"/>
  <c r="B1237" i="2"/>
  <c r="D1237" i="2"/>
  <c r="E1237" i="2"/>
  <c r="F1237" i="2"/>
  <c r="O1237" i="2"/>
  <c r="U1237" i="2"/>
  <c r="B1238" i="2"/>
  <c r="D1238" i="2"/>
  <c r="E1238" i="2"/>
  <c r="F1238" i="2"/>
  <c r="O1238" i="2"/>
  <c r="U1238" i="2"/>
  <c r="B1239" i="2"/>
  <c r="D1239" i="2"/>
  <c r="E1239" i="2"/>
  <c r="F1239" i="2"/>
  <c r="O1239" i="2"/>
  <c r="U1239" i="2"/>
  <c r="B1240" i="2"/>
  <c r="D1240" i="2"/>
  <c r="E1240" i="2"/>
  <c r="F1240" i="2"/>
  <c r="O1240" i="2"/>
  <c r="U1240" i="2"/>
  <c r="B1241" i="2"/>
  <c r="D1241" i="2"/>
  <c r="E1241" i="2"/>
  <c r="F1241" i="2"/>
  <c r="O1241" i="2"/>
  <c r="U1241" i="2"/>
  <c r="B1242" i="2"/>
  <c r="D1242" i="2"/>
  <c r="E1242" i="2"/>
  <c r="F1242" i="2"/>
  <c r="O1242" i="2"/>
  <c r="U1242" i="2"/>
  <c r="B1243" i="2"/>
  <c r="D1243" i="2"/>
  <c r="E1243" i="2"/>
  <c r="F1243" i="2"/>
  <c r="O1243" i="2"/>
  <c r="U1243" i="2"/>
  <c r="B1244" i="2"/>
  <c r="D1244" i="2"/>
  <c r="E1244" i="2"/>
  <c r="F1244" i="2"/>
  <c r="O1244" i="2"/>
  <c r="U1244" i="2"/>
  <c r="B1245" i="2"/>
  <c r="D1245" i="2"/>
  <c r="E1245" i="2"/>
  <c r="F1245" i="2"/>
  <c r="O1245" i="2"/>
  <c r="U1245" i="2"/>
  <c r="B1246" i="2"/>
  <c r="D1246" i="2"/>
  <c r="E1246" i="2"/>
  <c r="F1246" i="2"/>
  <c r="O1246" i="2"/>
  <c r="U1246" i="2"/>
  <c r="B1247" i="2"/>
  <c r="D1247" i="2"/>
  <c r="E1247" i="2"/>
  <c r="F1247" i="2"/>
  <c r="O1247" i="2"/>
  <c r="U1247" i="2"/>
  <c r="B1248" i="2"/>
  <c r="D1248" i="2"/>
  <c r="E1248" i="2"/>
  <c r="F1248" i="2"/>
  <c r="O1248" i="2"/>
  <c r="U1248" i="2"/>
  <c r="B1249" i="2"/>
  <c r="D1249" i="2"/>
  <c r="E1249" i="2"/>
  <c r="F1249" i="2"/>
  <c r="O1249" i="2"/>
  <c r="U1249" i="2"/>
  <c r="B1250" i="2"/>
  <c r="D1250" i="2"/>
  <c r="E1250" i="2"/>
  <c r="F1250" i="2"/>
  <c r="O1250" i="2"/>
  <c r="U1250" i="2"/>
  <c r="B1251" i="2"/>
  <c r="D1251" i="2"/>
  <c r="E1251" i="2"/>
  <c r="F1251" i="2"/>
  <c r="O1251" i="2"/>
  <c r="U1251" i="2"/>
  <c r="B1252" i="2"/>
  <c r="D1252" i="2"/>
  <c r="E1252" i="2"/>
  <c r="F1252" i="2"/>
  <c r="O1252" i="2"/>
  <c r="U1252" i="2"/>
  <c r="B1253" i="2"/>
  <c r="D1253" i="2"/>
  <c r="E1253" i="2"/>
  <c r="F1253" i="2"/>
  <c r="O1253" i="2"/>
  <c r="U1253" i="2"/>
  <c r="B1254" i="2"/>
  <c r="D1254" i="2"/>
  <c r="E1254" i="2"/>
  <c r="F1254" i="2"/>
  <c r="O1254" i="2"/>
  <c r="U1254" i="2"/>
  <c r="B1255" i="2"/>
  <c r="D1255" i="2"/>
  <c r="E1255" i="2"/>
  <c r="F1255" i="2"/>
  <c r="O1255" i="2"/>
  <c r="U1255" i="2"/>
  <c r="B1256" i="2"/>
  <c r="D1256" i="2"/>
  <c r="E1256" i="2"/>
  <c r="F1256" i="2"/>
  <c r="O1256" i="2"/>
  <c r="U1256" i="2"/>
  <c r="B1257" i="2"/>
  <c r="D1257" i="2"/>
  <c r="E1257" i="2"/>
  <c r="F1257" i="2"/>
  <c r="O1257" i="2"/>
  <c r="U1257" i="2"/>
  <c r="B1258" i="2"/>
  <c r="D1258" i="2"/>
  <c r="E1258" i="2"/>
  <c r="F1258" i="2"/>
  <c r="O1258" i="2"/>
  <c r="U1258" i="2"/>
  <c r="B1259" i="2"/>
  <c r="D1259" i="2"/>
  <c r="E1259" i="2"/>
  <c r="F1259" i="2"/>
  <c r="O1259" i="2"/>
  <c r="U1259" i="2"/>
  <c r="B1260" i="2"/>
  <c r="D1260" i="2"/>
  <c r="E1260" i="2"/>
  <c r="F1260" i="2"/>
  <c r="O1260" i="2"/>
  <c r="U1260" i="2"/>
  <c r="B1261" i="2"/>
  <c r="D1261" i="2"/>
  <c r="E1261" i="2"/>
  <c r="F1261" i="2"/>
  <c r="O1261" i="2"/>
  <c r="U1261" i="2"/>
  <c r="B1262" i="2"/>
  <c r="D1262" i="2"/>
  <c r="E1262" i="2"/>
  <c r="F1262" i="2"/>
  <c r="O1262" i="2"/>
  <c r="U1262" i="2"/>
  <c r="B1263" i="2"/>
  <c r="D1263" i="2"/>
  <c r="E1263" i="2"/>
  <c r="F1263" i="2"/>
  <c r="O1263" i="2"/>
  <c r="U1263" i="2"/>
  <c r="B1264" i="2"/>
  <c r="D1264" i="2"/>
  <c r="E1264" i="2"/>
  <c r="F1264" i="2"/>
  <c r="O1264" i="2"/>
  <c r="U1264" i="2"/>
  <c r="B1265" i="2"/>
  <c r="D1265" i="2"/>
  <c r="E1265" i="2"/>
  <c r="F1265" i="2"/>
  <c r="O1265" i="2"/>
  <c r="U1265" i="2"/>
  <c r="B1266" i="2"/>
  <c r="D1266" i="2"/>
  <c r="E1266" i="2"/>
  <c r="F1266" i="2"/>
  <c r="O1266" i="2"/>
  <c r="U1266" i="2"/>
  <c r="B1267" i="2"/>
  <c r="D1267" i="2"/>
  <c r="E1267" i="2"/>
  <c r="F1267" i="2"/>
  <c r="O1267" i="2"/>
  <c r="U1267" i="2"/>
  <c r="B1268" i="2"/>
  <c r="D1268" i="2"/>
  <c r="E1268" i="2"/>
  <c r="F1268" i="2"/>
  <c r="O1268" i="2"/>
  <c r="U1268" i="2"/>
  <c r="B1269" i="2"/>
  <c r="D1269" i="2"/>
  <c r="E1269" i="2"/>
  <c r="F1269" i="2"/>
  <c r="O1269" i="2"/>
  <c r="U1269" i="2"/>
  <c r="B1270" i="2"/>
  <c r="D1270" i="2"/>
  <c r="E1270" i="2"/>
  <c r="F1270" i="2"/>
  <c r="O1270" i="2"/>
  <c r="U1270" i="2"/>
  <c r="B1271" i="2"/>
  <c r="D1271" i="2"/>
  <c r="E1271" i="2"/>
  <c r="F1271" i="2"/>
  <c r="O1271" i="2"/>
  <c r="U1271" i="2"/>
  <c r="B1272" i="2"/>
  <c r="D1272" i="2"/>
  <c r="E1272" i="2"/>
  <c r="F1272" i="2"/>
  <c r="O1272" i="2"/>
  <c r="U1272" i="2"/>
  <c r="B1273" i="2"/>
  <c r="D1273" i="2"/>
  <c r="E1273" i="2"/>
  <c r="F1273" i="2"/>
  <c r="O1273" i="2"/>
  <c r="U1273" i="2"/>
  <c r="B1274" i="2"/>
  <c r="D1274" i="2"/>
  <c r="E1274" i="2"/>
  <c r="F1274" i="2"/>
  <c r="O1274" i="2"/>
  <c r="U1274" i="2"/>
  <c r="B1275" i="2"/>
  <c r="D1275" i="2"/>
  <c r="E1275" i="2"/>
  <c r="F1275" i="2"/>
  <c r="O1275" i="2"/>
  <c r="U1275" i="2"/>
  <c r="B1276" i="2"/>
  <c r="D1276" i="2"/>
  <c r="E1276" i="2"/>
  <c r="F1276" i="2"/>
  <c r="O1276" i="2"/>
  <c r="U1276" i="2"/>
  <c r="B1277" i="2"/>
  <c r="D1277" i="2"/>
  <c r="E1277" i="2"/>
  <c r="F1277" i="2"/>
  <c r="O1277" i="2"/>
  <c r="U1277" i="2"/>
  <c r="B1278" i="2"/>
  <c r="D1278" i="2"/>
  <c r="E1278" i="2"/>
  <c r="F1278" i="2"/>
  <c r="O1278" i="2"/>
  <c r="U1278" i="2"/>
  <c r="B1279" i="2"/>
  <c r="D1279" i="2"/>
  <c r="E1279" i="2"/>
  <c r="F1279" i="2"/>
  <c r="O1279" i="2"/>
  <c r="U1279" i="2"/>
  <c r="B1280" i="2"/>
  <c r="D1280" i="2"/>
  <c r="E1280" i="2"/>
  <c r="F1280" i="2"/>
  <c r="O1280" i="2"/>
  <c r="U1280" i="2"/>
  <c r="B1281" i="2"/>
  <c r="D1281" i="2"/>
  <c r="E1281" i="2"/>
  <c r="F1281" i="2"/>
  <c r="O1281" i="2"/>
  <c r="U1281" i="2"/>
  <c r="B1282" i="2"/>
  <c r="D1282" i="2"/>
  <c r="E1282" i="2"/>
  <c r="F1282" i="2"/>
  <c r="O1282" i="2"/>
  <c r="U1282" i="2"/>
  <c r="B1283" i="2"/>
  <c r="D1283" i="2"/>
  <c r="E1283" i="2"/>
  <c r="F1283" i="2"/>
  <c r="O1283" i="2"/>
  <c r="U1283" i="2"/>
  <c r="B1284" i="2"/>
  <c r="D1284" i="2"/>
  <c r="E1284" i="2"/>
  <c r="F1284" i="2"/>
  <c r="O1284" i="2"/>
  <c r="U1284" i="2"/>
  <c r="B1285" i="2"/>
  <c r="D1285" i="2"/>
  <c r="E1285" i="2"/>
  <c r="F1285" i="2"/>
  <c r="O1285" i="2"/>
  <c r="U1285" i="2"/>
  <c r="B1286" i="2"/>
  <c r="D1286" i="2"/>
  <c r="E1286" i="2"/>
  <c r="F1286" i="2"/>
  <c r="O1286" i="2"/>
  <c r="U1286" i="2"/>
  <c r="B1287" i="2"/>
  <c r="D1287" i="2"/>
  <c r="E1287" i="2"/>
  <c r="F1287" i="2"/>
  <c r="O1287" i="2"/>
  <c r="U1287" i="2"/>
  <c r="B1288" i="2"/>
  <c r="D1288" i="2"/>
  <c r="E1288" i="2"/>
  <c r="F1288" i="2"/>
  <c r="O1288" i="2"/>
  <c r="U1288" i="2"/>
  <c r="B1289" i="2"/>
  <c r="D1289" i="2"/>
  <c r="E1289" i="2"/>
  <c r="F1289" i="2"/>
  <c r="O1289" i="2"/>
  <c r="U1289" i="2"/>
  <c r="B1290" i="2"/>
  <c r="D1290" i="2"/>
  <c r="E1290" i="2"/>
  <c r="F1290" i="2"/>
  <c r="O1290" i="2"/>
  <c r="U1290" i="2"/>
  <c r="B1291" i="2"/>
  <c r="D1291" i="2"/>
  <c r="E1291" i="2"/>
  <c r="F1291" i="2"/>
  <c r="O1291" i="2"/>
  <c r="U1291" i="2"/>
  <c r="B1292" i="2"/>
  <c r="D1292" i="2"/>
  <c r="E1292" i="2"/>
  <c r="F1292" i="2"/>
  <c r="O1292" i="2"/>
  <c r="U1292" i="2"/>
  <c r="B1293" i="2"/>
  <c r="D1293" i="2"/>
  <c r="E1293" i="2"/>
  <c r="F1293" i="2"/>
  <c r="O1293" i="2"/>
  <c r="U1293" i="2"/>
  <c r="B1294" i="2"/>
  <c r="D1294" i="2"/>
  <c r="E1294" i="2"/>
  <c r="F1294" i="2"/>
  <c r="O1294" i="2"/>
  <c r="U1294" i="2"/>
  <c r="B1295" i="2"/>
  <c r="D1295" i="2"/>
  <c r="E1295" i="2"/>
  <c r="F1295" i="2"/>
  <c r="O1295" i="2"/>
  <c r="U1295" i="2"/>
  <c r="B1296" i="2"/>
  <c r="D1296" i="2"/>
  <c r="E1296" i="2"/>
  <c r="F1296" i="2"/>
  <c r="O1296" i="2"/>
  <c r="U1296" i="2"/>
  <c r="B1297" i="2"/>
  <c r="D1297" i="2"/>
  <c r="E1297" i="2"/>
  <c r="F1297" i="2"/>
  <c r="O1297" i="2"/>
  <c r="U1297" i="2"/>
  <c r="B1298" i="2"/>
  <c r="D1298" i="2"/>
  <c r="E1298" i="2"/>
  <c r="F1298" i="2"/>
  <c r="O1298" i="2"/>
  <c r="U1298" i="2"/>
  <c r="B1299" i="2"/>
  <c r="D1299" i="2"/>
  <c r="E1299" i="2"/>
  <c r="F1299" i="2"/>
  <c r="O1299" i="2"/>
  <c r="U1299" i="2"/>
  <c r="B1300" i="2"/>
  <c r="D1300" i="2"/>
  <c r="E1300" i="2"/>
  <c r="F1300" i="2"/>
  <c r="O1300" i="2"/>
  <c r="U1300" i="2"/>
  <c r="B1301" i="2"/>
  <c r="D1301" i="2"/>
  <c r="E1301" i="2"/>
  <c r="F1301" i="2"/>
  <c r="O1301" i="2"/>
  <c r="U1301" i="2"/>
  <c r="B1302" i="2"/>
  <c r="D1302" i="2"/>
  <c r="E1302" i="2"/>
  <c r="F1302" i="2"/>
  <c r="O1302" i="2"/>
  <c r="U1302" i="2"/>
  <c r="B1303" i="2"/>
  <c r="D1303" i="2"/>
  <c r="E1303" i="2"/>
  <c r="F1303" i="2"/>
  <c r="O1303" i="2"/>
  <c r="U1303" i="2"/>
  <c r="B1304" i="2"/>
  <c r="D1304" i="2"/>
  <c r="E1304" i="2"/>
  <c r="F1304" i="2"/>
  <c r="O1304" i="2"/>
  <c r="U1304" i="2"/>
  <c r="B1305" i="2"/>
  <c r="D1305" i="2"/>
  <c r="E1305" i="2"/>
  <c r="F1305" i="2"/>
  <c r="O1305" i="2"/>
  <c r="U1305" i="2"/>
  <c r="B1306" i="2"/>
  <c r="D1306" i="2"/>
  <c r="E1306" i="2"/>
  <c r="F1306" i="2"/>
  <c r="O1306" i="2"/>
  <c r="U1306" i="2"/>
  <c r="B1307" i="2"/>
  <c r="D1307" i="2"/>
  <c r="E1307" i="2"/>
  <c r="F1307" i="2"/>
  <c r="O1307" i="2"/>
  <c r="U1307" i="2"/>
  <c r="B1308" i="2"/>
  <c r="D1308" i="2"/>
  <c r="E1308" i="2"/>
  <c r="F1308" i="2"/>
  <c r="O1308" i="2"/>
  <c r="U1308" i="2"/>
  <c r="B1309" i="2"/>
  <c r="D1309" i="2"/>
  <c r="E1309" i="2"/>
  <c r="F1309" i="2"/>
  <c r="O1309" i="2"/>
  <c r="U1309" i="2"/>
  <c r="B1310" i="2"/>
  <c r="D1310" i="2"/>
  <c r="E1310" i="2"/>
  <c r="F1310" i="2"/>
  <c r="O1310" i="2"/>
  <c r="U1310" i="2"/>
  <c r="B1311" i="2"/>
  <c r="D1311" i="2"/>
  <c r="E1311" i="2"/>
  <c r="F1311" i="2"/>
  <c r="O1311" i="2"/>
  <c r="U1311" i="2"/>
  <c r="B1312" i="2"/>
  <c r="D1312" i="2"/>
  <c r="E1312" i="2"/>
  <c r="F1312" i="2"/>
  <c r="O1312" i="2"/>
  <c r="U1312" i="2"/>
  <c r="B1313" i="2"/>
  <c r="D1313" i="2"/>
  <c r="E1313" i="2"/>
  <c r="F1313" i="2"/>
  <c r="O1313" i="2"/>
  <c r="U1313" i="2"/>
  <c r="B1314" i="2"/>
  <c r="D1314" i="2"/>
  <c r="E1314" i="2"/>
  <c r="F1314" i="2"/>
  <c r="O1314" i="2"/>
  <c r="U1314" i="2"/>
  <c r="B1315" i="2"/>
  <c r="D1315" i="2"/>
  <c r="E1315" i="2"/>
  <c r="F1315" i="2"/>
  <c r="O1315" i="2"/>
  <c r="U1315" i="2"/>
  <c r="B1316" i="2"/>
  <c r="D1316" i="2"/>
  <c r="E1316" i="2"/>
  <c r="F1316" i="2"/>
  <c r="O1316" i="2"/>
  <c r="U1316" i="2"/>
  <c r="B1317" i="2"/>
  <c r="D1317" i="2"/>
  <c r="E1317" i="2"/>
  <c r="F1317" i="2"/>
  <c r="O1317" i="2"/>
  <c r="U1317" i="2"/>
  <c r="B1318" i="2"/>
  <c r="D1318" i="2"/>
  <c r="E1318" i="2"/>
  <c r="F1318" i="2"/>
  <c r="O1318" i="2"/>
  <c r="U1318" i="2"/>
  <c r="B1319" i="2"/>
  <c r="D1319" i="2"/>
  <c r="E1319" i="2"/>
  <c r="F1319" i="2"/>
  <c r="O1319" i="2"/>
  <c r="U1319" i="2"/>
  <c r="B1320" i="2"/>
  <c r="D1320" i="2"/>
  <c r="E1320" i="2"/>
  <c r="F1320" i="2"/>
  <c r="O1320" i="2"/>
  <c r="U1320" i="2"/>
  <c r="B1321" i="2"/>
  <c r="D1321" i="2"/>
  <c r="E1321" i="2"/>
  <c r="F1321" i="2"/>
  <c r="O1321" i="2"/>
  <c r="U1321" i="2"/>
  <c r="B1322" i="2"/>
  <c r="D1322" i="2"/>
  <c r="E1322" i="2"/>
  <c r="F1322" i="2"/>
  <c r="O1322" i="2"/>
  <c r="U1322" i="2"/>
  <c r="B1323" i="2"/>
  <c r="D1323" i="2"/>
  <c r="E1323" i="2"/>
  <c r="F1323" i="2"/>
  <c r="O1323" i="2"/>
  <c r="U1323" i="2"/>
  <c r="B1324" i="2"/>
  <c r="D1324" i="2"/>
  <c r="E1324" i="2"/>
  <c r="F1324" i="2"/>
  <c r="O1324" i="2"/>
  <c r="U1324" i="2"/>
  <c r="B1325" i="2"/>
  <c r="D1325" i="2"/>
  <c r="E1325" i="2"/>
  <c r="F1325" i="2"/>
  <c r="O1325" i="2"/>
  <c r="U1325" i="2"/>
  <c r="B1326" i="2"/>
  <c r="D1326" i="2"/>
  <c r="E1326" i="2"/>
  <c r="F1326" i="2"/>
  <c r="O1326" i="2"/>
  <c r="U1326" i="2"/>
  <c r="B1327" i="2"/>
  <c r="D1327" i="2"/>
  <c r="E1327" i="2"/>
  <c r="F1327" i="2"/>
  <c r="O1327" i="2"/>
  <c r="U1327" i="2"/>
  <c r="B1328" i="2"/>
  <c r="D1328" i="2"/>
  <c r="E1328" i="2"/>
  <c r="F1328" i="2"/>
  <c r="O1328" i="2"/>
  <c r="U1328" i="2"/>
  <c r="B1329" i="2"/>
  <c r="D1329" i="2"/>
  <c r="E1329" i="2"/>
  <c r="F1329" i="2"/>
  <c r="O1329" i="2"/>
  <c r="U1329" i="2"/>
  <c r="B1330" i="2"/>
  <c r="D1330" i="2"/>
  <c r="E1330" i="2"/>
  <c r="F1330" i="2"/>
  <c r="O1330" i="2"/>
  <c r="U1330" i="2"/>
  <c r="B1331" i="2"/>
  <c r="D1331" i="2"/>
  <c r="E1331" i="2"/>
  <c r="F1331" i="2"/>
  <c r="O1331" i="2"/>
  <c r="U1331" i="2"/>
  <c r="B1332" i="2"/>
  <c r="D1332" i="2"/>
  <c r="E1332" i="2"/>
  <c r="F1332" i="2"/>
  <c r="O1332" i="2"/>
  <c r="U1332" i="2"/>
  <c r="B1333" i="2"/>
  <c r="D1333" i="2"/>
  <c r="E1333" i="2"/>
  <c r="F1333" i="2"/>
  <c r="O1333" i="2"/>
  <c r="U1333" i="2"/>
  <c r="B1334" i="2"/>
  <c r="D1334" i="2"/>
  <c r="E1334" i="2"/>
  <c r="F1334" i="2"/>
  <c r="O1334" i="2"/>
  <c r="U1334" i="2"/>
  <c r="B1335" i="2"/>
  <c r="D1335" i="2"/>
  <c r="E1335" i="2"/>
  <c r="F1335" i="2"/>
  <c r="O1335" i="2"/>
  <c r="U1335" i="2"/>
  <c r="B1336" i="2"/>
  <c r="D1336" i="2"/>
  <c r="E1336" i="2"/>
  <c r="F1336" i="2"/>
  <c r="O1336" i="2"/>
  <c r="U1336" i="2"/>
  <c r="B1337" i="2"/>
  <c r="D1337" i="2"/>
  <c r="E1337" i="2"/>
  <c r="F1337" i="2"/>
  <c r="O1337" i="2"/>
  <c r="U1337" i="2"/>
  <c r="B1338" i="2"/>
  <c r="D1338" i="2"/>
  <c r="E1338" i="2"/>
  <c r="F1338" i="2"/>
  <c r="O1338" i="2"/>
  <c r="U1338" i="2"/>
  <c r="B1339" i="2"/>
  <c r="D1339" i="2"/>
  <c r="E1339" i="2"/>
  <c r="F1339" i="2"/>
  <c r="O1339" i="2"/>
  <c r="U1339" i="2"/>
  <c r="B1340" i="2"/>
  <c r="D1340" i="2"/>
  <c r="E1340" i="2"/>
  <c r="F1340" i="2"/>
  <c r="O1340" i="2"/>
  <c r="U1340" i="2"/>
  <c r="B1341" i="2"/>
  <c r="D1341" i="2"/>
  <c r="E1341" i="2"/>
  <c r="F1341" i="2"/>
  <c r="O1341" i="2"/>
  <c r="U1341" i="2"/>
  <c r="B1342" i="2"/>
  <c r="D1342" i="2"/>
  <c r="E1342" i="2"/>
  <c r="F1342" i="2"/>
  <c r="O1342" i="2"/>
  <c r="U1342" i="2"/>
  <c r="B1343" i="2"/>
  <c r="D1343" i="2"/>
  <c r="E1343" i="2"/>
  <c r="F1343" i="2"/>
  <c r="O1343" i="2"/>
  <c r="U1343" i="2"/>
  <c r="B1344" i="2"/>
  <c r="D1344" i="2"/>
  <c r="E1344" i="2"/>
  <c r="F1344" i="2"/>
  <c r="O1344" i="2"/>
  <c r="U1344" i="2"/>
  <c r="B1345" i="2"/>
  <c r="D1345" i="2"/>
  <c r="E1345" i="2"/>
  <c r="F1345" i="2"/>
  <c r="O1345" i="2"/>
  <c r="U1345" i="2"/>
  <c r="B1346" i="2"/>
  <c r="D1346" i="2"/>
  <c r="E1346" i="2"/>
  <c r="F1346" i="2"/>
  <c r="O1346" i="2"/>
  <c r="U1346" i="2"/>
  <c r="B1347" i="2"/>
  <c r="D1347" i="2"/>
  <c r="E1347" i="2"/>
  <c r="F1347" i="2"/>
  <c r="O1347" i="2"/>
  <c r="U1347" i="2"/>
  <c r="B1348" i="2"/>
  <c r="D1348" i="2"/>
  <c r="E1348" i="2"/>
  <c r="F1348" i="2"/>
  <c r="O1348" i="2"/>
  <c r="U1348" i="2"/>
  <c r="B1349" i="2"/>
  <c r="D1349" i="2"/>
  <c r="E1349" i="2"/>
  <c r="F1349" i="2"/>
  <c r="O1349" i="2"/>
  <c r="U1349" i="2"/>
  <c r="B1350" i="2"/>
  <c r="D1350" i="2"/>
  <c r="E1350" i="2"/>
  <c r="F1350" i="2"/>
  <c r="O1350" i="2"/>
  <c r="U1350" i="2"/>
  <c r="B1351" i="2"/>
  <c r="D1351" i="2"/>
  <c r="E1351" i="2"/>
  <c r="F1351" i="2"/>
  <c r="O1351" i="2"/>
  <c r="U1351" i="2"/>
  <c r="B1352" i="2"/>
  <c r="D1352" i="2"/>
  <c r="E1352" i="2"/>
  <c r="F1352" i="2"/>
  <c r="O1352" i="2"/>
  <c r="U1352" i="2"/>
  <c r="B1353" i="2"/>
  <c r="D1353" i="2"/>
  <c r="E1353" i="2"/>
  <c r="F1353" i="2"/>
  <c r="O1353" i="2"/>
  <c r="U1353" i="2"/>
  <c r="B1354" i="2"/>
  <c r="D1354" i="2"/>
  <c r="E1354" i="2"/>
  <c r="F1354" i="2"/>
  <c r="O1354" i="2"/>
  <c r="U1354" i="2"/>
  <c r="B1355" i="2"/>
  <c r="D1355" i="2"/>
  <c r="E1355" i="2"/>
  <c r="F1355" i="2"/>
  <c r="O1355" i="2"/>
  <c r="U1355" i="2"/>
  <c r="B1356" i="2"/>
  <c r="D1356" i="2"/>
  <c r="E1356" i="2"/>
  <c r="F1356" i="2"/>
  <c r="O1356" i="2"/>
  <c r="U1356" i="2"/>
  <c r="B1357" i="2"/>
  <c r="D1357" i="2"/>
  <c r="E1357" i="2"/>
  <c r="F1357" i="2"/>
  <c r="O1357" i="2"/>
  <c r="U1357" i="2"/>
  <c r="B1358" i="2"/>
  <c r="D1358" i="2"/>
  <c r="E1358" i="2"/>
  <c r="F1358" i="2"/>
  <c r="O1358" i="2"/>
  <c r="U1358" i="2"/>
  <c r="B1359" i="2"/>
  <c r="D1359" i="2"/>
  <c r="E1359" i="2"/>
  <c r="F1359" i="2"/>
  <c r="O1359" i="2"/>
  <c r="U1359" i="2"/>
  <c r="B1360" i="2"/>
  <c r="D1360" i="2"/>
  <c r="E1360" i="2"/>
  <c r="F1360" i="2"/>
  <c r="O1360" i="2"/>
  <c r="U1360" i="2"/>
  <c r="B1361" i="2"/>
  <c r="D1361" i="2"/>
  <c r="E1361" i="2"/>
  <c r="F1361" i="2"/>
  <c r="O1361" i="2"/>
  <c r="U1361" i="2"/>
  <c r="B1362" i="2"/>
  <c r="D1362" i="2"/>
  <c r="E1362" i="2"/>
  <c r="F1362" i="2"/>
  <c r="O1362" i="2"/>
  <c r="U1362" i="2"/>
  <c r="B1363" i="2"/>
  <c r="D1363" i="2"/>
  <c r="E1363" i="2"/>
  <c r="F1363" i="2"/>
  <c r="O1363" i="2"/>
  <c r="U1363" i="2"/>
  <c r="B1364" i="2"/>
  <c r="D1364" i="2"/>
  <c r="E1364" i="2"/>
  <c r="F1364" i="2"/>
  <c r="O1364" i="2"/>
  <c r="U1364" i="2"/>
  <c r="B1365" i="2"/>
  <c r="D1365" i="2"/>
  <c r="E1365" i="2"/>
  <c r="F1365" i="2"/>
  <c r="O1365" i="2"/>
  <c r="U1365" i="2"/>
  <c r="B1366" i="2"/>
  <c r="D1366" i="2"/>
  <c r="E1366" i="2"/>
  <c r="F1366" i="2"/>
  <c r="O1366" i="2"/>
  <c r="U1366" i="2"/>
  <c r="B1367" i="2"/>
  <c r="D1367" i="2"/>
  <c r="E1367" i="2"/>
  <c r="F1367" i="2"/>
  <c r="O1367" i="2"/>
  <c r="U1367" i="2"/>
  <c r="B1368" i="2"/>
  <c r="D1368" i="2"/>
  <c r="E1368" i="2"/>
  <c r="F1368" i="2"/>
  <c r="O1368" i="2"/>
  <c r="U1368" i="2"/>
  <c r="B1369" i="2"/>
  <c r="D1369" i="2"/>
  <c r="E1369" i="2"/>
  <c r="F1369" i="2"/>
  <c r="O1369" i="2"/>
  <c r="U1369" i="2"/>
  <c r="B1370" i="2"/>
  <c r="D1370" i="2"/>
  <c r="E1370" i="2"/>
  <c r="F1370" i="2"/>
  <c r="O1370" i="2"/>
  <c r="U1370" i="2"/>
  <c r="B1371" i="2"/>
  <c r="D1371" i="2"/>
  <c r="E1371" i="2"/>
  <c r="F1371" i="2"/>
  <c r="O1371" i="2"/>
  <c r="U1371" i="2"/>
  <c r="B1372" i="2"/>
  <c r="D1372" i="2"/>
  <c r="E1372" i="2"/>
  <c r="F1372" i="2"/>
  <c r="O1372" i="2"/>
  <c r="U1372" i="2"/>
  <c r="B1373" i="2"/>
  <c r="D1373" i="2"/>
  <c r="E1373" i="2"/>
  <c r="F1373" i="2"/>
  <c r="O1373" i="2"/>
  <c r="U1373" i="2"/>
  <c r="B1374" i="2"/>
  <c r="D1374" i="2"/>
  <c r="E1374" i="2"/>
  <c r="F1374" i="2"/>
  <c r="O1374" i="2"/>
  <c r="U1374" i="2"/>
  <c r="B1375" i="2"/>
  <c r="D1375" i="2"/>
  <c r="E1375" i="2"/>
  <c r="F1375" i="2"/>
  <c r="O1375" i="2"/>
  <c r="U1375" i="2"/>
  <c r="B1376" i="2"/>
  <c r="D1376" i="2"/>
  <c r="E1376" i="2"/>
  <c r="F1376" i="2"/>
  <c r="O1376" i="2"/>
  <c r="U1376" i="2"/>
  <c r="B1377" i="2"/>
  <c r="D1377" i="2"/>
  <c r="E1377" i="2"/>
  <c r="F1377" i="2"/>
  <c r="O1377" i="2"/>
  <c r="U1377" i="2"/>
  <c r="B1378" i="2"/>
  <c r="D1378" i="2"/>
  <c r="E1378" i="2"/>
  <c r="F1378" i="2"/>
  <c r="O1378" i="2"/>
  <c r="U1378" i="2"/>
  <c r="B1379" i="2"/>
  <c r="D1379" i="2"/>
  <c r="E1379" i="2"/>
  <c r="F1379" i="2"/>
  <c r="O1379" i="2"/>
  <c r="U1379" i="2"/>
  <c r="B1380" i="2"/>
  <c r="D1380" i="2"/>
  <c r="E1380" i="2"/>
  <c r="F1380" i="2"/>
  <c r="O1380" i="2"/>
  <c r="U1380" i="2"/>
  <c r="B1381" i="2"/>
  <c r="D1381" i="2"/>
  <c r="E1381" i="2"/>
  <c r="F1381" i="2"/>
  <c r="O1381" i="2"/>
  <c r="U1381" i="2"/>
  <c r="B1382" i="2"/>
  <c r="D1382" i="2"/>
  <c r="E1382" i="2"/>
  <c r="F1382" i="2"/>
  <c r="O1382" i="2"/>
  <c r="U1382" i="2"/>
  <c r="B1383" i="2"/>
  <c r="D1383" i="2"/>
  <c r="E1383" i="2"/>
  <c r="F1383" i="2"/>
  <c r="O1383" i="2"/>
  <c r="U1383" i="2"/>
  <c r="B1384" i="2"/>
  <c r="D1384" i="2"/>
  <c r="E1384" i="2"/>
  <c r="F1384" i="2"/>
  <c r="O1384" i="2"/>
  <c r="U1384" i="2"/>
  <c r="B1385" i="2"/>
  <c r="D1385" i="2"/>
  <c r="E1385" i="2"/>
  <c r="F1385" i="2"/>
  <c r="O1385" i="2"/>
  <c r="U1385" i="2"/>
  <c r="B1386" i="2"/>
  <c r="D1386" i="2"/>
  <c r="E1386" i="2"/>
  <c r="F1386" i="2"/>
  <c r="O1386" i="2"/>
  <c r="U1386" i="2"/>
  <c r="B1387" i="2"/>
  <c r="D1387" i="2"/>
  <c r="E1387" i="2"/>
  <c r="F1387" i="2"/>
  <c r="O1387" i="2"/>
  <c r="U1387" i="2"/>
  <c r="B1388" i="2"/>
  <c r="D1388" i="2"/>
  <c r="E1388" i="2"/>
  <c r="F1388" i="2"/>
  <c r="O1388" i="2"/>
  <c r="U1388" i="2"/>
  <c r="B1389" i="2"/>
  <c r="D1389" i="2"/>
  <c r="E1389" i="2"/>
  <c r="F1389" i="2"/>
  <c r="O1389" i="2"/>
  <c r="U1389" i="2"/>
  <c r="B1390" i="2"/>
  <c r="D1390" i="2"/>
  <c r="E1390" i="2"/>
  <c r="F1390" i="2"/>
  <c r="O1390" i="2"/>
  <c r="U1390" i="2"/>
  <c r="B1391" i="2"/>
  <c r="D1391" i="2"/>
  <c r="E1391" i="2"/>
  <c r="F1391" i="2"/>
  <c r="O1391" i="2"/>
  <c r="U1391" i="2"/>
  <c r="B1392" i="2"/>
  <c r="D1392" i="2"/>
  <c r="E1392" i="2"/>
  <c r="F1392" i="2"/>
  <c r="O1392" i="2"/>
  <c r="U1392" i="2"/>
  <c r="B1393" i="2"/>
  <c r="D1393" i="2"/>
  <c r="E1393" i="2"/>
  <c r="F1393" i="2"/>
  <c r="O1393" i="2"/>
  <c r="U1393" i="2"/>
  <c r="B1394" i="2"/>
  <c r="D1394" i="2"/>
  <c r="E1394" i="2"/>
  <c r="F1394" i="2"/>
  <c r="O1394" i="2"/>
  <c r="U1394" i="2"/>
  <c r="B1395" i="2"/>
  <c r="D1395" i="2"/>
  <c r="E1395" i="2"/>
  <c r="F1395" i="2"/>
  <c r="O1395" i="2"/>
  <c r="U1395" i="2"/>
  <c r="B1396" i="2"/>
  <c r="D1396" i="2"/>
  <c r="E1396" i="2"/>
  <c r="F1396" i="2"/>
  <c r="O1396" i="2"/>
  <c r="U1396" i="2"/>
  <c r="B1397" i="2"/>
  <c r="D1397" i="2"/>
  <c r="E1397" i="2"/>
  <c r="F1397" i="2"/>
  <c r="O1397" i="2"/>
  <c r="U1397" i="2"/>
  <c r="B1398" i="2"/>
  <c r="D1398" i="2"/>
  <c r="E1398" i="2"/>
  <c r="F1398" i="2"/>
  <c r="O1398" i="2"/>
  <c r="U1398" i="2"/>
  <c r="B1399" i="2"/>
  <c r="D1399" i="2"/>
  <c r="E1399" i="2"/>
  <c r="F1399" i="2"/>
  <c r="O1399" i="2"/>
  <c r="U1399" i="2"/>
  <c r="B1400" i="2"/>
  <c r="D1400" i="2"/>
  <c r="E1400" i="2"/>
  <c r="F1400" i="2"/>
  <c r="O1400" i="2"/>
  <c r="U1400" i="2"/>
  <c r="B1401" i="2"/>
  <c r="D1401" i="2"/>
  <c r="E1401" i="2"/>
  <c r="F1401" i="2"/>
  <c r="O1401" i="2"/>
  <c r="U1401" i="2"/>
  <c r="B1402" i="2"/>
  <c r="D1402" i="2"/>
  <c r="E1402" i="2"/>
  <c r="F1402" i="2"/>
  <c r="O1402" i="2"/>
  <c r="U1402" i="2"/>
  <c r="B1403" i="2"/>
  <c r="D1403" i="2"/>
  <c r="E1403" i="2"/>
  <c r="F1403" i="2"/>
  <c r="O1403" i="2"/>
  <c r="U1403" i="2"/>
  <c r="B3" i="2"/>
  <c r="I5" i="1"/>
  <c r="I4" i="1"/>
  <c r="I3" i="1"/>
  <c r="D3" i="2"/>
  <c r="E3" i="2"/>
  <c r="F3" i="2"/>
  <c r="O3" i="2"/>
  <c r="U3" i="2"/>
  <c r="G13" i="1"/>
  <c r="G12" i="1"/>
  <c r="G11" i="1"/>
  <c r="F12" i="1"/>
  <c r="F13" i="1"/>
  <c r="F14" i="1"/>
  <c r="F5" i="1"/>
  <c r="B5" i="1"/>
  <c r="C5" i="1"/>
  <c r="B3" i="1"/>
  <c r="C3" i="1"/>
  <c r="F6" i="1"/>
  <c r="K1" i="1"/>
  <c r="G692" i="2"/>
  <c r="G473" i="2"/>
  <c r="A473" i="2"/>
  <c r="H473" i="2"/>
  <c r="I473" i="2"/>
  <c r="K473" i="2"/>
  <c r="G1156" i="2"/>
  <c r="AB1156" i="2"/>
  <c r="G731" i="2"/>
  <c r="A731" i="2"/>
  <c r="H731" i="2"/>
  <c r="I731" i="2"/>
  <c r="K731" i="2"/>
  <c r="G1218" i="2"/>
  <c r="A1218" i="2"/>
  <c r="H1218" i="2"/>
  <c r="I1218" i="2"/>
  <c r="G940" i="2"/>
  <c r="AB940" i="2"/>
  <c r="G654" i="2"/>
  <c r="AB654" i="2"/>
  <c r="G852" i="2"/>
  <c r="AB852" i="2"/>
  <c r="G1285" i="2"/>
  <c r="AB1285" i="2"/>
  <c r="G1029" i="2"/>
  <c r="AB1029" i="2"/>
  <c r="G1093" i="2"/>
  <c r="A1093" i="2"/>
  <c r="H1093" i="2"/>
  <c r="I1093" i="2"/>
  <c r="K1093" i="2"/>
  <c r="G737" i="2"/>
  <c r="AB737" i="2"/>
  <c r="G564" i="2"/>
  <c r="A564" i="2"/>
  <c r="H564" i="2"/>
  <c r="I564" i="2"/>
  <c r="K564" i="2"/>
  <c r="G1403" i="2"/>
  <c r="G937" i="2"/>
  <c r="AB937" i="2"/>
  <c r="G729" i="2"/>
  <c r="AB729" i="2"/>
  <c r="G1349" i="2"/>
  <c r="AB1349" i="2"/>
  <c r="G1220" i="2"/>
  <c r="A1220" i="2"/>
  <c r="H1220" i="2"/>
  <c r="I1220" i="2"/>
  <c r="G1095" i="2"/>
  <c r="AB1095" i="2"/>
  <c r="G590" i="2"/>
  <c r="AB590" i="2"/>
  <c r="G667" i="2"/>
  <c r="A667" i="2"/>
  <c r="H667" i="2"/>
  <c r="I667" i="2"/>
  <c r="K667" i="2"/>
  <c r="G500" i="2"/>
  <c r="AB500" i="2"/>
  <c r="G1351" i="2"/>
  <c r="AB1351" i="2"/>
  <c r="G923" i="2"/>
  <c r="G756" i="2"/>
  <c r="AB756" i="2"/>
  <c r="G1154" i="2"/>
  <c r="A1154" i="2"/>
  <c r="H1154" i="2"/>
  <c r="I1154" i="2"/>
  <c r="G1026" i="2"/>
  <c r="A1026" i="2"/>
  <c r="H1026" i="2"/>
  <c r="G854" i="2"/>
  <c r="AB854" i="2"/>
  <c r="G481" i="2"/>
  <c r="AB481" i="2"/>
  <c r="G1287" i="2"/>
  <c r="A1287" i="2"/>
  <c r="H1287" i="2"/>
  <c r="I1287" i="2"/>
  <c r="G987" i="2"/>
  <c r="AB987" i="2"/>
  <c r="G475" i="2"/>
  <c r="AB475" i="2"/>
  <c r="AB667" i="2"/>
  <c r="AB473" i="2"/>
  <c r="A1156" i="2"/>
  <c r="H1156" i="2"/>
  <c r="I1156" i="2"/>
  <c r="A737" i="2"/>
  <c r="H737" i="2"/>
  <c r="I737" i="2"/>
  <c r="K737" i="2"/>
  <c r="A692" i="2"/>
  <c r="H692" i="2"/>
  <c r="I692" i="2"/>
  <c r="K692" i="2"/>
  <c r="AB692" i="2"/>
  <c r="AB1154" i="2"/>
  <c r="G16" i="2"/>
  <c r="G717" i="2"/>
  <c r="G1090" i="2"/>
  <c r="G1346" i="2"/>
  <c r="G941" i="2"/>
  <c r="G1221" i="2"/>
  <c r="G725" i="2"/>
  <c r="G1092" i="2"/>
  <c r="G1348" i="2"/>
  <c r="G944" i="2"/>
  <c r="G1223" i="2"/>
  <c r="G718" i="2"/>
  <c r="G462" i="2"/>
  <c r="G795" i="2"/>
  <c r="G539" i="2"/>
  <c r="G628" i="2"/>
  <c r="G80" i="2"/>
  <c r="G144" i="2"/>
  <c r="G208" i="2"/>
  <c r="G272" i="2"/>
  <c r="G420" i="2"/>
  <c r="G8" i="2"/>
  <c r="G441" i="2"/>
  <c r="G152" i="2"/>
  <c r="G360" i="2"/>
  <c r="G264" i="2"/>
  <c r="G248" i="2"/>
  <c r="G408" i="2"/>
  <c r="G461" i="2"/>
  <c r="G1022" i="2"/>
  <c r="G1282" i="2"/>
  <c r="G856" i="2"/>
  <c r="G1157" i="2"/>
  <c r="G469" i="2"/>
  <c r="G1025" i="2"/>
  <c r="G1284" i="2"/>
  <c r="G858" i="2"/>
  <c r="G1159" i="2"/>
  <c r="G782" i="2"/>
  <c r="G526" i="2"/>
  <c r="G859" i="2"/>
  <c r="G603" i="2"/>
  <c r="G116" i="2"/>
  <c r="AB116" i="2"/>
  <c r="G304" i="2"/>
  <c r="AB304" i="2"/>
  <c r="G341" i="2"/>
  <c r="G373" i="2"/>
  <c r="AB373" i="2"/>
  <c r="G437" i="2"/>
  <c r="AB437" i="2"/>
  <c r="G285" i="2"/>
  <c r="AB285" i="2"/>
  <c r="G269" i="2"/>
  <c r="AB269" i="2"/>
  <c r="G237" i="2"/>
  <c r="AB237" i="2"/>
  <c r="G221" i="2"/>
  <c r="AB221" i="2"/>
  <c r="G173" i="2"/>
  <c r="AB173" i="2"/>
  <c r="G77" i="2"/>
  <c r="AB77" i="2"/>
  <c r="G29" i="2"/>
  <c r="AB29" i="2"/>
  <c r="G13" i="2"/>
  <c r="G442" i="2"/>
  <c r="AB442" i="2"/>
  <c r="G410" i="2"/>
  <c r="AB410" i="2"/>
  <c r="G378" i="2"/>
  <c r="AB378" i="2"/>
  <c r="G346" i="2"/>
  <c r="AB346" i="2"/>
  <c r="G314" i="2"/>
  <c r="AB314" i="2"/>
  <c r="G282" i="2"/>
  <c r="AB282" i="2"/>
  <c r="G266" i="2"/>
  <c r="AB266" i="2"/>
  <c r="G202" i="2"/>
  <c r="G138" i="2"/>
  <c r="AB138" i="2"/>
  <c r="G90" i="2"/>
  <c r="G58" i="2"/>
  <c r="AB58" i="2"/>
  <c r="G26" i="2"/>
  <c r="AB26" i="2"/>
  <c r="G11" i="2"/>
  <c r="AB11" i="2"/>
  <c r="G439" i="2"/>
  <c r="AB439" i="2"/>
  <c r="G423" i="2"/>
  <c r="AB423" i="2"/>
  <c r="G407" i="2"/>
  <c r="AB407" i="2"/>
  <c r="G391" i="2"/>
  <c r="AB391" i="2"/>
  <c r="G375" i="2"/>
  <c r="AB375" i="2"/>
  <c r="G359" i="2"/>
  <c r="AB359" i="2"/>
  <c r="G343" i="2"/>
  <c r="AB343" i="2"/>
  <c r="G263" i="2"/>
  <c r="AB263" i="2"/>
  <c r="G231" i="2"/>
  <c r="AB231" i="2"/>
  <c r="G215" i="2"/>
  <c r="AB215" i="2"/>
  <c r="G151" i="2"/>
  <c r="G135" i="2"/>
  <c r="AB135" i="2"/>
  <c r="G103" i="2"/>
  <c r="AB103" i="2"/>
  <c r="G87" i="2"/>
  <c r="AB87" i="2"/>
  <c r="G525" i="2"/>
  <c r="G781" i="2"/>
  <c r="AB781" i="2"/>
  <c r="G873" i="2"/>
  <c r="AB873" i="2"/>
  <c r="G958" i="2"/>
  <c r="G1042" i="2"/>
  <c r="AB1042" i="2"/>
  <c r="G1106" i="2"/>
  <c r="G1170" i="2"/>
  <c r="AB1170" i="2"/>
  <c r="G1234" i="2"/>
  <c r="G1298" i="2"/>
  <c r="AB1298" i="2"/>
  <c r="G1362" i="2"/>
  <c r="G537" i="2"/>
  <c r="G792" i="2"/>
  <c r="AB792" i="2"/>
  <c r="G877" i="2"/>
  <c r="G962" i="2"/>
  <c r="G1045" i="2"/>
  <c r="AB1045" i="2"/>
  <c r="G1109" i="2"/>
  <c r="G1173" i="2"/>
  <c r="AB1173" i="2"/>
  <c r="G1237" i="2"/>
  <c r="AB1237" i="2"/>
  <c r="G1301" i="2"/>
  <c r="AB1301" i="2"/>
  <c r="G1365" i="2"/>
  <c r="AB1365" i="2"/>
  <c r="G533" i="2"/>
  <c r="AB533" i="2"/>
  <c r="G789" i="2"/>
  <c r="G876" i="2"/>
  <c r="AB876" i="2"/>
  <c r="G961" i="2"/>
  <c r="G1044" i="2"/>
  <c r="G1108" i="2"/>
  <c r="G1172" i="2"/>
  <c r="AB1172" i="2"/>
  <c r="G1236" i="2"/>
  <c r="G1300" i="2"/>
  <c r="AB1300" i="2"/>
  <c r="G1364" i="2"/>
  <c r="AB1364" i="2"/>
  <c r="G545" i="2"/>
  <c r="G794" i="2"/>
  <c r="G880" i="2"/>
  <c r="G965" i="2"/>
  <c r="AB965" i="2"/>
  <c r="G1047" i="2"/>
  <c r="AB1047" i="2"/>
  <c r="G1111" i="2"/>
  <c r="AB1111" i="2"/>
  <c r="G1175" i="2"/>
  <c r="AB1175" i="2"/>
  <c r="G1239" i="2"/>
  <c r="G1303" i="2"/>
  <c r="AB1303" i="2"/>
  <c r="G1367" i="2"/>
  <c r="G766" i="2"/>
  <c r="AB766" i="2"/>
  <c r="G702" i="2"/>
  <c r="G638" i="2"/>
  <c r="AB638" i="2"/>
  <c r="G574" i="2"/>
  <c r="G510" i="2"/>
  <c r="AB510" i="2"/>
  <c r="G1035" i="2"/>
  <c r="G971" i="2"/>
  <c r="AB971" i="2"/>
  <c r="G907" i="2"/>
  <c r="G843" i="2"/>
  <c r="G779" i="2"/>
  <c r="AB779" i="2"/>
  <c r="G715" i="2"/>
  <c r="AB715" i="2"/>
  <c r="G651" i="2"/>
  <c r="G587" i="2"/>
  <c r="AB587" i="2"/>
  <c r="G523" i="2"/>
  <c r="AB523" i="2"/>
  <c r="G459" i="2"/>
  <c r="AB459" i="2"/>
  <c r="G740" i="2"/>
  <c r="AB740" i="2"/>
  <c r="G676" i="2"/>
  <c r="AB676" i="2"/>
  <c r="G612" i="2"/>
  <c r="G548" i="2"/>
  <c r="AB548" i="2"/>
  <c r="G484" i="2"/>
  <c r="G653" i="2"/>
  <c r="AB653" i="2"/>
  <c r="G830" i="2"/>
  <c r="G916" i="2"/>
  <c r="AB916" i="2"/>
  <c r="G1001" i="2"/>
  <c r="G1074" i="2"/>
  <c r="AB1074" i="2"/>
  <c r="G1138" i="2"/>
  <c r="G1202" i="2"/>
  <c r="AB1202" i="2"/>
  <c r="G1266" i="2"/>
  <c r="G1330" i="2"/>
  <c r="AB1330" i="2"/>
  <c r="G1394" i="2"/>
  <c r="AB1394" i="2"/>
  <c r="G665" i="2"/>
  <c r="G834" i="2"/>
  <c r="G920" i="2"/>
  <c r="AB920" i="2"/>
  <c r="G1005" i="2"/>
  <c r="G1077" i="2"/>
  <c r="AB1077" i="2"/>
  <c r="G1141" i="2"/>
  <c r="G1205" i="2"/>
  <c r="G1269" i="2"/>
  <c r="G1333" i="2"/>
  <c r="G1397" i="2"/>
  <c r="G661" i="2"/>
  <c r="AB661" i="2"/>
  <c r="G833" i="2"/>
  <c r="G918" i="2"/>
  <c r="AB918" i="2"/>
  <c r="G1004" i="2"/>
  <c r="G1076" i="2"/>
  <c r="G1140" i="2"/>
  <c r="G1204" i="2"/>
  <c r="AB1204" i="2"/>
  <c r="G1268" i="2"/>
  <c r="G1332" i="2"/>
  <c r="AB1332" i="2"/>
  <c r="G1396" i="2"/>
  <c r="G673" i="2"/>
  <c r="AB673" i="2"/>
  <c r="G837" i="2"/>
  <c r="G922" i="2"/>
  <c r="G1008" i="2"/>
  <c r="AB1008" i="2"/>
  <c r="G1079" i="2"/>
  <c r="AB1079" i="2"/>
  <c r="G1143" i="2"/>
  <c r="G1207" i="2"/>
  <c r="AB1207" i="2"/>
  <c r="G1271" i="2"/>
  <c r="G1335" i="2"/>
  <c r="AB1335" i="2"/>
  <c r="G1399" i="2"/>
  <c r="G734" i="2"/>
  <c r="AB734" i="2"/>
  <c r="G670" i="2"/>
  <c r="G606" i="2"/>
  <c r="G542" i="2"/>
  <c r="G478" i="2"/>
  <c r="G1003" i="2"/>
  <c r="G939" i="2"/>
  <c r="AB939" i="2"/>
  <c r="G875" i="2"/>
  <c r="G811" i="2"/>
  <c r="AB811" i="2"/>
  <c r="G747" i="2"/>
  <c r="AB747" i="2"/>
  <c r="G683" i="2"/>
  <c r="G619" i="2"/>
  <c r="G555" i="2"/>
  <c r="G491" i="2"/>
  <c r="AB491" i="2"/>
  <c r="G772" i="2"/>
  <c r="AB772" i="2"/>
  <c r="G708" i="2"/>
  <c r="G644" i="2"/>
  <c r="AB644" i="2"/>
  <c r="G580" i="2"/>
  <c r="G516" i="2"/>
  <c r="AB516" i="2"/>
  <c r="G589" i="2"/>
  <c r="G809" i="2"/>
  <c r="AB809" i="2"/>
  <c r="G894" i="2"/>
  <c r="G980" i="2"/>
  <c r="G1058" i="2"/>
  <c r="G1122" i="2"/>
  <c r="AB1122" i="2"/>
  <c r="G1186" i="2"/>
  <c r="G1250" i="2"/>
  <c r="AB1250" i="2"/>
  <c r="G1314" i="2"/>
  <c r="G1378" i="2"/>
  <c r="AB1378" i="2"/>
  <c r="G601" i="2"/>
  <c r="G813" i="2"/>
  <c r="AB813" i="2"/>
  <c r="G898" i="2"/>
  <c r="G984" i="2"/>
  <c r="G1061" i="2"/>
  <c r="AB1061" i="2"/>
  <c r="G1125" i="2"/>
  <c r="G1189" i="2"/>
  <c r="G1253" i="2"/>
  <c r="AB1253" i="2"/>
  <c r="G1317" i="2"/>
  <c r="AB1317" i="2"/>
  <c r="G1381" i="2"/>
  <c r="G597" i="2"/>
  <c r="G812" i="2"/>
  <c r="AB812" i="2"/>
  <c r="G897" i="2"/>
  <c r="AB897" i="2"/>
  <c r="G982" i="2"/>
  <c r="AB982" i="2"/>
  <c r="G1060" i="2"/>
  <c r="G1124" i="2"/>
  <c r="G1188" i="2"/>
  <c r="AB1188" i="2"/>
  <c r="G1252" i="2"/>
  <c r="AB1252" i="2"/>
  <c r="G1316" i="2"/>
  <c r="AB1316" i="2"/>
  <c r="G1380" i="2"/>
  <c r="G609" i="2"/>
  <c r="G816" i="2"/>
  <c r="AB816" i="2"/>
  <c r="G901" i="2"/>
  <c r="G986" i="2"/>
  <c r="G1063" i="2"/>
  <c r="G1127" i="2"/>
  <c r="AB1127" i="2"/>
  <c r="G1191" i="2"/>
  <c r="G1255" i="2"/>
  <c r="AB1255" i="2"/>
  <c r="G1319" i="2"/>
  <c r="G1383" i="2"/>
  <c r="AB1383" i="2"/>
  <c r="G750" i="2"/>
  <c r="G686" i="2"/>
  <c r="AB686" i="2"/>
  <c r="G622" i="2"/>
  <c r="AB622" i="2"/>
  <c r="G558" i="2"/>
  <c r="AB558" i="2"/>
  <c r="G494" i="2"/>
  <c r="AB494" i="2"/>
  <c r="G1019" i="2"/>
  <c r="G955" i="2"/>
  <c r="G891" i="2"/>
  <c r="G827" i="2"/>
  <c r="G763" i="2"/>
  <c r="G699" i="2"/>
  <c r="AB699" i="2"/>
  <c r="G635" i="2"/>
  <c r="G571" i="2"/>
  <c r="G507" i="2"/>
  <c r="AB507" i="2"/>
  <c r="G788" i="2"/>
  <c r="G724" i="2"/>
  <c r="AB724" i="2"/>
  <c r="G660" i="2"/>
  <c r="G596" i="2"/>
  <c r="AB596" i="2"/>
  <c r="G532" i="2"/>
  <c r="G468" i="2"/>
  <c r="G452" i="2"/>
  <c r="G365" i="2"/>
  <c r="G3" i="2"/>
  <c r="G273" i="2"/>
  <c r="G81" i="2"/>
  <c r="G17" i="2"/>
  <c r="G430" i="2"/>
  <c r="G398" i="2"/>
  <c r="G366" i="2"/>
  <c r="G334" i="2"/>
  <c r="G270" i="2"/>
  <c r="G110" i="2"/>
  <c r="G78" i="2"/>
  <c r="G331" i="2"/>
  <c r="G299" i="2"/>
  <c r="G267" i="2"/>
  <c r="G235" i="2"/>
  <c r="G203" i="2"/>
  <c r="G171" i="2"/>
  <c r="G139" i="2"/>
  <c r="G107" i="2"/>
  <c r="G75" i="2"/>
  <c r="G43" i="2"/>
  <c r="G64" i="2"/>
  <c r="G192" i="2"/>
  <c r="G444" i="2"/>
  <c r="G268" i="2"/>
  <c r="G425" i="2"/>
  <c r="G376" i="2"/>
  <c r="G40" i="2"/>
  <c r="G509" i="2"/>
  <c r="G637" i="2"/>
  <c r="G765" i="2"/>
  <c r="G825" i="2"/>
  <c r="G868" i="2"/>
  <c r="G910" i="2"/>
  <c r="G953" i="2"/>
  <c r="G996" i="2"/>
  <c r="G1038" i="2"/>
  <c r="G1070" i="2"/>
  <c r="G1102" i="2"/>
  <c r="G1134" i="2"/>
  <c r="G1166" i="2"/>
  <c r="G1198" i="2"/>
  <c r="G1230" i="2"/>
  <c r="G1246" i="2"/>
  <c r="G1278" i="2"/>
  <c r="G1326" i="2"/>
  <c r="G1358" i="2"/>
  <c r="G1390" i="2"/>
  <c r="G521" i="2"/>
  <c r="G649" i="2"/>
  <c r="G777" i="2"/>
  <c r="G829" i="2"/>
  <c r="G850" i="2"/>
  <c r="G893" i="2"/>
  <c r="G936" i="2"/>
  <c r="G978" i="2"/>
  <c r="G1021" i="2"/>
  <c r="G1057" i="2"/>
  <c r="G1089" i="2"/>
  <c r="G1121" i="2"/>
  <c r="G1153" i="2"/>
  <c r="G1185" i="2"/>
  <c r="G1217" i="2"/>
  <c r="G1249" i="2"/>
  <c r="G1297" i="2"/>
  <c r="G1329" i="2"/>
  <c r="G1361" i="2"/>
  <c r="G1393" i="2"/>
  <c r="G517" i="2"/>
  <c r="G645" i="2"/>
  <c r="G773" i="2"/>
  <c r="G828" i="2"/>
  <c r="G870" i="2"/>
  <c r="G913" i="2"/>
  <c r="G956" i="2"/>
  <c r="G998" i="2"/>
  <c r="G1040" i="2"/>
  <c r="G1072" i="2"/>
  <c r="G1104" i="2"/>
  <c r="G1136" i="2"/>
  <c r="G1168" i="2"/>
  <c r="G1200" i="2"/>
  <c r="G1232" i="2"/>
  <c r="G1264" i="2"/>
  <c r="G1296" i="2"/>
  <c r="G1328" i="2"/>
  <c r="G1360" i="2"/>
  <c r="G1392" i="2"/>
  <c r="G529" i="2"/>
  <c r="G657" i="2"/>
  <c r="G785" i="2"/>
  <c r="G832" i="2"/>
  <c r="G874" i="2"/>
  <c r="G917" i="2"/>
  <c r="G960" i="2"/>
  <c r="G1002" i="2"/>
  <c r="G1043" i="2"/>
  <c r="G1075" i="2"/>
  <c r="G1107" i="2"/>
  <c r="G1139" i="2"/>
  <c r="G1171" i="2"/>
  <c r="G1203" i="2"/>
  <c r="G1235" i="2"/>
  <c r="G1267" i="2"/>
  <c r="G1299" i="2"/>
  <c r="G1331" i="2"/>
  <c r="G1363" i="2"/>
  <c r="G1395" i="2"/>
  <c r="G770" i="2"/>
  <c r="G738" i="2"/>
  <c r="G706" i="2"/>
  <c r="G674" i="2"/>
  <c r="G642" i="2"/>
  <c r="G610" i="2"/>
  <c r="G578" i="2"/>
  <c r="G546" i="2"/>
  <c r="G514" i="2"/>
  <c r="G482" i="2"/>
  <c r="G450" i="2"/>
  <c r="G1007" i="2"/>
  <c r="G975" i="2"/>
  <c r="G943" i="2"/>
  <c r="G911" i="2"/>
  <c r="G879" i="2"/>
  <c r="G847" i="2"/>
  <c r="G815" i="2"/>
  <c r="G783" i="2"/>
  <c r="G751" i="2"/>
  <c r="G719" i="2"/>
  <c r="G687" i="2"/>
  <c r="G655" i="2"/>
  <c r="G623" i="2"/>
  <c r="G591" i="2"/>
  <c r="G559" i="2"/>
  <c r="G527" i="2"/>
  <c r="G495" i="2"/>
  <c r="G463" i="2"/>
  <c r="G776" i="2"/>
  <c r="G744" i="2"/>
  <c r="G712" i="2"/>
  <c r="G680" i="2"/>
  <c r="G664" i="2"/>
  <c r="G632" i="2"/>
  <c r="G616" i="2"/>
  <c r="G600" i="2"/>
  <c r="G584" i="2"/>
  <c r="G568" i="2"/>
  <c r="G552" i="2"/>
  <c r="G536" i="2"/>
  <c r="G520" i="2"/>
  <c r="G504" i="2"/>
  <c r="G488" i="2"/>
  <c r="G472" i="2"/>
  <c r="G456" i="2"/>
  <c r="G20" i="2"/>
  <c r="G148" i="2"/>
  <c r="G276" i="2"/>
  <c r="G325" i="2"/>
  <c r="G389" i="2"/>
  <c r="G9" i="2"/>
  <c r="G449" i="2"/>
  <c r="G313" i="2"/>
  <c r="G297" i="2"/>
  <c r="G277" i="2"/>
  <c r="G261" i="2"/>
  <c r="G213" i="2"/>
  <c r="G197" i="2"/>
  <c r="G149" i="2"/>
  <c r="G133" i="2"/>
  <c r="G85" i="2"/>
  <c r="G69" i="2"/>
  <c r="G21" i="2"/>
  <c r="G66" i="2"/>
  <c r="G50" i="2"/>
  <c r="G34" i="2"/>
  <c r="G447" i="2"/>
  <c r="G431" i="2"/>
  <c r="G415" i="2"/>
  <c r="G399" i="2"/>
  <c r="G383" i="2"/>
  <c r="G367" i="2"/>
  <c r="G351" i="2"/>
  <c r="G335" i="2"/>
  <c r="G319" i="2"/>
  <c r="G239" i="2"/>
  <c r="G223" i="2"/>
  <c r="G207" i="2"/>
  <c r="G191" i="2"/>
  <c r="G111" i="2"/>
  <c r="G95" i="2"/>
  <c r="G79" i="2"/>
  <c r="G63" i="2"/>
  <c r="G48" i="2"/>
  <c r="G112" i="2"/>
  <c r="G176" i="2"/>
  <c r="G240" i="2"/>
  <c r="G44" i="2"/>
  <c r="G172" i="2"/>
  <c r="G252" i="2"/>
  <c r="G312" i="2"/>
  <c r="G24" i="2"/>
  <c r="G280" i="2"/>
  <c r="G136" i="2"/>
  <c r="G352" i="2"/>
  <c r="G12" i="2"/>
  <c r="G120" i="2"/>
  <c r="G344" i="2"/>
  <c r="G336" i="2"/>
  <c r="G232" i="2"/>
  <c r="G493" i="2"/>
  <c r="G557" i="2"/>
  <c r="G621" i="2"/>
  <c r="G685" i="2"/>
  <c r="G749" i="2"/>
  <c r="G798" i="2"/>
  <c r="G820" i="2"/>
  <c r="G841" i="2"/>
  <c r="G862" i="2"/>
  <c r="G884" i="2"/>
  <c r="G905" i="2"/>
  <c r="G926" i="2"/>
  <c r="G948" i="2"/>
  <c r="G969" i="2"/>
  <c r="G990" i="2"/>
  <c r="G1012" i="2"/>
  <c r="G1033" i="2"/>
  <c r="G1050" i="2"/>
  <c r="G1066" i="2"/>
  <c r="G1082" i="2"/>
  <c r="G1098" i="2"/>
  <c r="G1114" i="2"/>
  <c r="G1130" i="2"/>
  <c r="G1146" i="2"/>
  <c r="G1162" i="2"/>
  <c r="G1178" i="2"/>
  <c r="G1194" i="2"/>
  <c r="G1210" i="2"/>
  <c r="G1226" i="2"/>
  <c r="G1242" i="2"/>
  <c r="G1258" i="2"/>
  <c r="G1274" i="2"/>
  <c r="G1290" i="2"/>
  <c r="G1306" i="2"/>
  <c r="G1322" i="2"/>
  <c r="G1338" i="2"/>
  <c r="G1354" i="2"/>
  <c r="G1370" i="2"/>
  <c r="G1386" i="2"/>
  <c r="G1402" i="2"/>
  <c r="G505" i="2"/>
  <c r="G569" i="2"/>
  <c r="G633" i="2"/>
  <c r="G697" i="2"/>
  <c r="G761" i="2"/>
  <c r="G802" i="2"/>
  <c r="G824" i="2"/>
  <c r="G845" i="2"/>
  <c r="G866" i="2"/>
  <c r="G888" i="2"/>
  <c r="G909" i="2"/>
  <c r="G930" i="2"/>
  <c r="G952" i="2"/>
  <c r="G973" i="2"/>
  <c r="G994" i="2"/>
  <c r="G1016" i="2"/>
  <c r="G1037" i="2"/>
  <c r="G1053" i="2"/>
  <c r="G1069" i="2"/>
  <c r="G1085" i="2"/>
  <c r="G1101" i="2"/>
  <c r="G1117" i="2"/>
  <c r="G1133" i="2"/>
  <c r="G1149" i="2"/>
  <c r="G1165" i="2"/>
  <c r="G1181" i="2"/>
  <c r="G1197" i="2"/>
  <c r="G1213" i="2"/>
  <c r="G1229" i="2"/>
  <c r="G1245" i="2"/>
  <c r="G1261" i="2"/>
  <c r="G1277" i="2"/>
  <c r="G1293" i="2"/>
  <c r="G1309" i="2"/>
  <c r="G1325" i="2"/>
  <c r="G1341" i="2"/>
  <c r="G1357" i="2"/>
  <c r="G1373" i="2"/>
  <c r="G1389" i="2"/>
  <c r="G501" i="2"/>
  <c r="G565" i="2"/>
  <c r="G629" i="2"/>
  <c r="G693" i="2"/>
  <c r="G757" i="2"/>
  <c r="G801" i="2"/>
  <c r="G822" i="2"/>
  <c r="G844" i="2"/>
  <c r="G865" i="2"/>
  <c r="G886" i="2"/>
  <c r="G908" i="2"/>
  <c r="G929" i="2"/>
  <c r="G950" i="2"/>
  <c r="G972" i="2"/>
  <c r="G993" i="2"/>
  <c r="G1014" i="2"/>
  <c r="G1036" i="2"/>
  <c r="G1052" i="2"/>
  <c r="G1068" i="2"/>
  <c r="G1084" i="2"/>
  <c r="G1100" i="2"/>
  <c r="G1116" i="2"/>
  <c r="G1132" i="2"/>
  <c r="G1148" i="2"/>
  <c r="G1164" i="2"/>
  <c r="G1180" i="2"/>
  <c r="G1196" i="2"/>
  <c r="G1212" i="2"/>
  <c r="G1228" i="2"/>
  <c r="G1244" i="2"/>
  <c r="G1260" i="2"/>
  <c r="G1276" i="2"/>
  <c r="G1292" i="2"/>
  <c r="G1308" i="2"/>
  <c r="G1324" i="2"/>
  <c r="G1340" i="2"/>
  <c r="G1356" i="2"/>
  <c r="G1372" i="2"/>
  <c r="G1388" i="2"/>
  <c r="G4" i="2"/>
  <c r="G513" i="2"/>
  <c r="G577" i="2"/>
  <c r="G641" i="2"/>
  <c r="G705" i="2"/>
  <c r="G769" i="2"/>
  <c r="G805" i="2"/>
  <c r="G826" i="2"/>
  <c r="G848" i="2"/>
  <c r="G869" i="2"/>
  <c r="G890" i="2"/>
  <c r="G912" i="2"/>
  <c r="G933" i="2"/>
  <c r="G954" i="2"/>
  <c r="G976" i="2"/>
  <c r="G997" i="2"/>
  <c r="G1018" i="2"/>
  <c r="G1039" i="2"/>
  <c r="G1055" i="2"/>
  <c r="G1071" i="2"/>
  <c r="G1087" i="2"/>
  <c r="G1103" i="2"/>
  <c r="G1119" i="2"/>
  <c r="G1135" i="2"/>
  <c r="G1151" i="2"/>
  <c r="G1167" i="2"/>
  <c r="G1183" i="2"/>
  <c r="G1199" i="2"/>
  <c r="G1215" i="2"/>
  <c r="G1231" i="2"/>
  <c r="G1247" i="2"/>
  <c r="G1263" i="2"/>
  <c r="G1279" i="2"/>
  <c r="G1295" i="2"/>
  <c r="G1311" i="2"/>
  <c r="G1327" i="2"/>
  <c r="G1343" i="2"/>
  <c r="G1359" i="2"/>
  <c r="G1375" i="2"/>
  <c r="G1391" i="2"/>
  <c r="G790" i="2"/>
  <c r="G774" i="2"/>
  <c r="G758" i="2"/>
  <c r="G742" i="2"/>
  <c r="G726" i="2"/>
  <c r="G710" i="2"/>
  <c r="G694" i="2"/>
  <c r="G678" i="2"/>
  <c r="G662" i="2"/>
  <c r="G646" i="2"/>
  <c r="G630" i="2"/>
  <c r="G614" i="2"/>
  <c r="G598" i="2"/>
  <c r="G582" i="2"/>
  <c r="G566" i="2"/>
  <c r="G550" i="2"/>
  <c r="G534" i="2"/>
  <c r="G518" i="2"/>
  <c r="G502" i="2"/>
  <c r="G486" i="2"/>
  <c r="G470" i="2"/>
  <c r="G454" i="2"/>
  <c r="G1027" i="2"/>
  <c r="G1011" i="2"/>
  <c r="G995" i="2"/>
  <c r="G979" i="2"/>
  <c r="G963" i="2"/>
  <c r="G947" i="2"/>
  <c r="G931" i="2"/>
  <c r="G915" i="2"/>
  <c r="G899" i="2"/>
  <c r="G883" i="2"/>
  <c r="G867" i="2"/>
  <c r="G851" i="2"/>
  <c r="G835" i="2"/>
  <c r="G819" i="2"/>
  <c r="G803" i="2"/>
  <c r="G787" i="2"/>
  <c r="G771" i="2"/>
  <c r="G755" i="2"/>
  <c r="G739" i="2"/>
  <c r="G723" i="2"/>
  <c r="G707" i="2"/>
  <c r="G691" i="2"/>
  <c r="G675" i="2"/>
  <c r="G659" i="2"/>
  <c r="G643" i="2"/>
  <c r="G627" i="2"/>
  <c r="G611" i="2"/>
  <c r="G595" i="2"/>
  <c r="G579" i="2"/>
  <c r="G563" i="2"/>
  <c r="G547" i="2"/>
  <c r="G531" i="2"/>
  <c r="G515" i="2"/>
  <c r="G499" i="2"/>
  <c r="G483" i="2"/>
  <c r="G467" i="2"/>
  <c r="G451" i="2"/>
  <c r="G780" i="2"/>
  <c r="G764" i="2"/>
  <c r="G748" i="2"/>
  <c r="G732" i="2"/>
  <c r="G716" i="2"/>
  <c r="G700" i="2"/>
  <c r="G684" i="2"/>
  <c r="G668" i="2"/>
  <c r="G652" i="2"/>
  <c r="G636" i="2"/>
  <c r="G620" i="2"/>
  <c r="G604" i="2"/>
  <c r="G588" i="2"/>
  <c r="G572" i="2"/>
  <c r="G556" i="2"/>
  <c r="G540" i="2"/>
  <c r="G524" i="2"/>
  <c r="G508" i="2"/>
  <c r="G492" i="2"/>
  <c r="G476" i="2"/>
  <c r="G460" i="2"/>
  <c r="G168" i="2"/>
  <c r="G333" i="2"/>
  <c r="G397" i="2"/>
  <c r="G193" i="2"/>
  <c r="G65" i="2"/>
  <c r="G446" i="2"/>
  <c r="G382" i="2"/>
  <c r="G350" i="2"/>
  <c r="G318" i="2"/>
  <c r="G286" i="2"/>
  <c r="G94" i="2"/>
  <c r="G443" i="2"/>
  <c r="G411" i="2"/>
  <c r="G379" i="2"/>
  <c r="G347" i="2"/>
  <c r="G315" i="2"/>
  <c r="G283" i="2"/>
  <c r="G251" i="2"/>
  <c r="G219" i="2"/>
  <c r="G187" i="2"/>
  <c r="G155" i="2"/>
  <c r="G123" i="2"/>
  <c r="G91" i="2"/>
  <c r="G59" i="2"/>
  <c r="G27" i="2"/>
  <c r="G128" i="2"/>
  <c r="G256" i="2"/>
  <c r="G60" i="2"/>
  <c r="G188" i="2"/>
  <c r="G321" i="2"/>
  <c r="G88" i="2"/>
  <c r="G384" i="2"/>
  <c r="G184" i="2"/>
  <c r="G400" i="2"/>
  <c r="G573" i="2"/>
  <c r="G701" i="2"/>
  <c r="G804" i="2"/>
  <c r="G846" i="2"/>
  <c r="G889" i="2"/>
  <c r="G932" i="2"/>
  <c r="G974" i="2"/>
  <c r="G1017" i="2"/>
  <c r="G1054" i="2"/>
  <c r="G1086" i="2"/>
  <c r="G1118" i="2"/>
  <c r="G1150" i="2"/>
  <c r="G1182" i="2"/>
  <c r="G1214" i="2"/>
  <c r="G1262" i="2"/>
  <c r="G1294" i="2"/>
  <c r="G1310" i="2"/>
  <c r="G1342" i="2"/>
  <c r="G1374" i="2"/>
  <c r="G457" i="2"/>
  <c r="G585" i="2"/>
  <c r="G713" i="2"/>
  <c r="G808" i="2"/>
  <c r="G872" i="2"/>
  <c r="G914" i="2"/>
  <c r="G957" i="2"/>
  <c r="G1000" i="2"/>
  <c r="G1041" i="2"/>
  <c r="G1073" i="2"/>
  <c r="G1105" i="2"/>
  <c r="G1137" i="2"/>
  <c r="G1169" i="2"/>
  <c r="G1201" i="2"/>
  <c r="G1233" i="2"/>
  <c r="G1265" i="2"/>
  <c r="G1281" i="2"/>
  <c r="G1313" i="2"/>
  <c r="G1345" i="2"/>
  <c r="G1377" i="2"/>
  <c r="G453" i="2"/>
  <c r="G581" i="2"/>
  <c r="G709" i="2"/>
  <c r="G806" i="2"/>
  <c r="G849" i="2"/>
  <c r="G892" i="2"/>
  <c r="G934" i="2"/>
  <c r="G977" i="2"/>
  <c r="G1020" i="2"/>
  <c r="G1056" i="2"/>
  <c r="G1088" i="2"/>
  <c r="G1120" i="2"/>
  <c r="G1152" i="2"/>
  <c r="G1184" i="2"/>
  <c r="G1216" i="2"/>
  <c r="G1248" i="2"/>
  <c r="G1280" i="2"/>
  <c r="G1312" i="2"/>
  <c r="G1344" i="2"/>
  <c r="G1376" i="2"/>
  <c r="G465" i="2"/>
  <c r="G593" i="2"/>
  <c r="G721" i="2"/>
  <c r="G810" i="2"/>
  <c r="G853" i="2"/>
  <c r="G896" i="2"/>
  <c r="G938" i="2"/>
  <c r="G981" i="2"/>
  <c r="G1024" i="2"/>
  <c r="G1059" i="2"/>
  <c r="G1091" i="2"/>
  <c r="G1123" i="2"/>
  <c r="G1155" i="2"/>
  <c r="G1187" i="2"/>
  <c r="G1219" i="2"/>
  <c r="G1251" i="2"/>
  <c r="G1283" i="2"/>
  <c r="G1315" i="2"/>
  <c r="G1347" i="2"/>
  <c r="G1379" i="2"/>
  <c r="G786" i="2"/>
  <c r="G754" i="2"/>
  <c r="G722" i="2"/>
  <c r="G690" i="2"/>
  <c r="G658" i="2"/>
  <c r="G626" i="2"/>
  <c r="G594" i="2"/>
  <c r="G562" i="2"/>
  <c r="G530" i="2"/>
  <c r="G498" i="2"/>
  <c r="G466" i="2"/>
  <c r="G1023" i="2"/>
  <c r="G991" i="2"/>
  <c r="G959" i="2"/>
  <c r="G927" i="2"/>
  <c r="G895" i="2"/>
  <c r="G863" i="2"/>
  <c r="G831" i="2"/>
  <c r="G799" i="2"/>
  <c r="G767" i="2"/>
  <c r="G735" i="2"/>
  <c r="G703" i="2"/>
  <c r="G671" i="2"/>
  <c r="G639" i="2"/>
  <c r="G607" i="2"/>
  <c r="G575" i="2"/>
  <c r="G543" i="2"/>
  <c r="G511" i="2"/>
  <c r="G479" i="2"/>
  <c r="G119" i="2"/>
  <c r="G760" i="2"/>
  <c r="G728" i="2"/>
  <c r="G696" i="2"/>
  <c r="G648" i="2"/>
  <c r="G368" i="2"/>
  <c r="G260" i="2"/>
  <c r="G433" i="2"/>
  <c r="G265" i="2"/>
  <c r="G217" i="2"/>
  <c r="G185" i="2"/>
  <c r="G57" i="2"/>
  <c r="G41" i="2"/>
  <c r="G10" i="2"/>
  <c r="G422" i="2"/>
  <c r="G406" i="2"/>
  <c r="G390" i="2"/>
  <c r="G358" i="2"/>
  <c r="G342" i="2"/>
  <c r="G326" i="2"/>
  <c r="G278" i="2"/>
  <c r="G230" i="2"/>
  <c r="G198" i="2"/>
  <c r="G166" i="2"/>
  <c r="G22" i="2"/>
  <c r="G7" i="2"/>
  <c r="G435" i="2"/>
  <c r="G419" i="2"/>
  <c r="G403" i="2"/>
  <c r="G387" i="2"/>
  <c r="G371" i="2"/>
  <c r="G355" i="2"/>
  <c r="G339" i="2"/>
  <c r="G323" i="2"/>
  <c r="G307" i="2"/>
  <c r="G291" i="2"/>
  <c r="G275" i="2"/>
  <c r="G259" i="2"/>
  <c r="G243" i="2"/>
  <c r="G227" i="2"/>
  <c r="G211" i="2"/>
  <c r="G195" i="2"/>
  <c r="G179" i="2"/>
  <c r="G163" i="2"/>
  <c r="G147" i="2"/>
  <c r="G131" i="2"/>
  <c r="G115" i="2"/>
  <c r="G99" i="2"/>
  <c r="G83" i="2"/>
  <c r="G67" i="2"/>
  <c r="G51" i="2"/>
  <c r="G35" i="2"/>
  <c r="G19" i="2"/>
  <c r="G32" i="2"/>
  <c r="G96" i="2"/>
  <c r="G160" i="2"/>
  <c r="G224" i="2"/>
  <c r="G288" i="2"/>
  <c r="G364" i="2"/>
  <c r="G396" i="2"/>
  <c r="G296" i="2"/>
  <c r="G369" i="2"/>
  <c r="G401" i="2"/>
  <c r="G5" i="2"/>
  <c r="G216" i="2"/>
  <c r="G320" i="2"/>
  <c r="G56" i="2"/>
  <c r="G308" i="2"/>
  <c r="G440" i="2"/>
  <c r="G104" i="2"/>
  <c r="G432" i="2"/>
  <c r="G477" i="2"/>
  <c r="G541" i="2"/>
  <c r="G605" i="2"/>
  <c r="G669" i="2"/>
  <c r="G733" i="2"/>
  <c r="G793" i="2"/>
  <c r="G814" i="2"/>
  <c r="G836" i="2"/>
  <c r="G857" i="2"/>
  <c r="G878" i="2"/>
  <c r="G900" i="2"/>
  <c r="G921" i="2"/>
  <c r="G942" i="2"/>
  <c r="G964" i="2"/>
  <c r="G985" i="2"/>
  <c r="G1006" i="2"/>
  <c r="G1028" i="2"/>
  <c r="G1046" i="2"/>
  <c r="G1062" i="2"/>
  <c r="G1078" i="2"/>
  <c r="G1094" i="2"/>
  <c r="G1110" i="2"/>
  <c r="G1126" i="2"/>
  <c r="G1142" i="2"/>
  <c r="G1158" i="2"/>
  <c r="G1174" i="2"/>
  <c r="G1190" i="2"/>
  <c r="G1206" i="2"/>
  <c r="G1222" i="2"/>
  <c r="G1238" i="2"/>
  <c r="G1254" i="2"/>
  <c r="G1270" i="2"/>
  <c r="G1286" i="2"/>
  <c r="G1302" i="2"/>
  <c r="G1318" i="2"/>
  <c r="G1334" i="2"/>
  <c r="G1350" i="2"/>
  <c r="G1366" i="2"/>
  <c r="G1382" i="2"/>
  <c r="G1398" i="2"/>
  <c r="G489" i="2"/>
  <c r="G553" i="2"/>
  <c r="G617" i="2"/>
  <c r="G681" i="2"/>
  <c r="G745" i="2"/>
  <c r="G797" i="2"/>
  <c r="G818" i="2"/>
  <c r="G840" i="2"/>
  <c r="G861" i="2"/>
  <c r="G882" i="2"/>
  <c r="G904" i="2"/>
  <c r="G925" i="2"/>
  <c r="G946" i="2"/>
  <c r="G968" i="2"/>
  <c r="G989" i="2"/>
  <c r="G1010" i="2"/>
  <c r="G1032" i="2"/>
  <c r="G1049" i="2"/>
  <c r="G1065" i="2"/>
  <c r="G1081" i="2"/>
  <c r="G1097" i="2"/>
  <c r="G1113" i="2"/>
  <c r="G1129" i="2"/>
  <c r="G1145" i="2"/>
  <c r="G1161" i="2"/>
  <c r="G1177" i="2"/>
  <c r="G1193" i="2"/>
  <c r="G1209" i="2"/>
  <c r="G1225" i="2"/>
  <c r="G1241" i="2"/>
  <c r="G1257" i="2"/>
  <c r="G1273" i="2"/>
  <c r="G1289" i="2"/>
  <c r="G1305" i="2"/>
  <c r="G1321" i="2"/>
  <c r="G1337" i="2"/>
  <c r="G1353" i="2"/>
  <c r="G1369" i="2"/>
  <c r="G1385" i="2"/>
  <c r="G1401" i="2"/>
  <c r="G485" i="2"/>
  <c r="G549" i="2"/>
  <c r="G613" i="2"/>
  <c r="G677" i="2"/>
  <c r="G741" i="2"/>
  <c r="G796" i="2"/>
  <c r="G817" i="2"/>
  <c r="G838" i="2"/>
  <c r="G860" i="2"/>
  <c r="G881" i="2"/>
  <c r="G902" i="2"/>
  <c r="G924" i="2"/>
  <c r="G945" i="2"/>
  <c r="G966" i="2"/>
  <c r="G988" i="2"/>
  <c r="G1009" i="2"/>
  <c r="G1030" i="2"/>
  <c r="G1048" i="2"/>
  <c r="G1064" i="2"/>
  <c r="G1080" i="2"/>
  <c r="G1096" i="2"/>
  <c r="G1112" i="2"/>
  <c r="G1128" i="2"/>
  <c r="G1144" i="2"/>
  <c r="G1160" i="2"/>
  <c r="G1176" i="2"/>
  <c r="G1192" i="2"/>
  <c r="G1208" i="2"/>
  <c r="G1224" i="2"/>
  <c r="G1240" i="2"/>
  <c r="G1256" i="2"/>
  <c r="G1272" i="2"/>
  <c r="G1288" i="2"/>
  <c r="G1304" i="2"/>
  <c r="G1320" i="2"/>
  <c r="G1336" i="2"/>
  <c r="G1352" i="2"/>
  <c r="G1368" i="2"/>
  <c r="G1384" i="2"/>
  <c r="G1400" i="2"/>
  <c r="G497" i="2"/>
  <c r="G561" i="2"/>
  <c r="G625" i="2"/>
  <c r="G689" i="2"/>
  <c r="G753" i="2"/>
  <c r="G800" i="2"/>
  <c r="G821" i="2"/>
  <c r="G842" i="2"/>
  <c r="G864" i="2"/>
  <c r="G885" i="2"/>
  <c r="G906" i="2"/>
  <c r="G928" i="2"/>
  <c r="G949" i="2"/>
  <c r="G970" i="2"/>
  <c r="G992" i="2"/>
  <c r="G1013" i="2"/>
  <c r="G1034" i="2"/>
  <c r="G1051" i="2"/>
  <c r="G1067" i="2"/>
  <c r="G1083" i="2"/>
  <c r="G1099" i="2"/>
  <c r="G1115" i="2"/>
  <c r="G1131" i="2"/>
  <c r="G1147" i="2"/>
  <c r="G1163" i="2"/>
  <c r="G1179" i="2"/>
  <c r="G1195" i="2"/>
  <c r="G1211" i="2"/>
  <c r="G1227" i="2"/>
  <c r="G1243" i="2"/>
  <c r="G1259" i="2"/>
  <c r="G1275" i="2"/>
  <c r="G1291" i="2"/>
  <c r="G1307" i="2"/>
  <c r="G1323" i="2"/>
  <c r="G1339" i="2"/>
  <c r="G1355" i="2"/>
  <c r="G1371" i="2"/>
  <c r="G1387" i="2"/>
  <c r="G778" i="2"/>
  <c r="G762" i="2"/>
  <c r="G746" i="2"/>
  <c r="G730" i="2"/>
  <c r="G714" i="2"/>
  <c r="G698" i="2"/>
  <c r="G682" i="2"/>
  <c r="G666" i="2"/>
  <c r="G650" i="2"/>
  <c r="G634" i="2"/>
  <c r="G618" i="2"/>
  <c r="G602" i="2"/>
  <c r="G586" i="2"/>
  <c r="G570" i="2"/>
  <c r="G554" i="2"/>
  <c r="G538" i="2"/>
  <c r="G522" i="2"/>
  <c r="G506" i="2"/>
  <c r="G490" i="2"/>
  <c r="G474" i="2"/>
  <c r="G458" i="2"/>
  <c r="G1031" i="2"/>
  <c r="G1015" i="2"/>
  <c r="G999" i="2"/>
  <c r="G983" i="2"/>
  <c r="G967" i="2"/>
  <c r="G951" i="2"/>
  <c r="G935" i="2"/>
  <c r="G919" i="2"/>
  <c r="G903" i="2"/>
  <c r="G887" i="2"/>
  <c r="G871" i="2"/>
  <c r="G855" i="2"/>
  <c r="G839" i="2"/>
  <c r="G823" i="2"/>
  <c r="G807" i="2"/>
  <c r="G791" i="2"/>
  <c r="G775" i="2"/>
  <c r="G759" i="2"/>
  <c r="G743" i="2"/>
  <c r="G727" i="2"/>
  <c r="G711" i="2"/>
  <c r="G695" i="2"/>
  <c r="G679" i="2"/>
  <c r="G663" i="2"/>
  <c r="G647" i="2"/>
  <c r="G631" i="2"/>
  <c r="G615" i="2"/>
  <c r="G599" i="2"/>
  <c r="G583" i="2"/>
  <c r="G567" i="2"/>
  <c r="G551" i="2"/>
  <c r="G535" i="2"/>
  <c r="G519" i="2"/>
  <c r="G503" i="2"/>
  <c r="G487" i="2"/>
  <c r="G471" i="2"/>
  <c r="G455" i="2"/>
  <c r="G784" i="2"/>
  <c r="G768" i="2"/>
  <c r="G752" i="2"/>
  <c r="G736" i="2"/>
  <c r="G720" i="2"/>
  <c r="G704" i="2"/>
  <c r="G688" i="2"/>
  <c r="G672" i="2"/>
  <c r="G656" i="2"/>
  <c r="G640" i="2"/>
  <c r="G624" i="2"/>
  <c r="G608" i="2"/>
  <c r="G592" i="2"/>
  <c r="G576" i="2"/>
  <c r="G560" i="2"/>
  <c r="G544" i="2"/>
  <c r="G528" i="2"/>
  <c r="G512" i="2"/>
  <c r="G496" i="2"/>
  <c r="G480" i="2"/>
  <c r="G464" i="2"/>
  <c r="G245" i="2"/>
  <c r="G247" i="2"/>
  <c r="G279" i="2"/>
  <c r="G93" i="2"/>
  <c r="G417" i="2"/>
  <c r="G23" i="2"/>
  <c r="G117" i="2"/>
  <c r="G311" i="2"/>
  <c r="G183" i="2"/>
  <c r="G55" i="2"/>
  <c r="G73" i="2"/>
  <c r="G214" i="2"/>
  <c r="G150" i="2"/>
  <c r="G86" i="2"/>
  <c r="G448" i="2"/>
  <c r="G157" i="2"/>
  <c r="G413" i="2"/>
  <c r="G6" i="2"/>
  <c r="G181" i="2"/>
  <c r="G353" i="2"/>
  <c r="G294" i="2"/>
  <c r="G102" i="2"/>
  <c r="G38" i="2"/>
  <c r="G327" i="2"/>
  <c r="G199" i="2"/>
  <c r="G71" i="2"/>
  <c r="G349" i="2"/>
  <c r="G201" i="2"/>
  <c r="G438" i="2"/>
  <c r="G374" i="2"/>
  <c r="G310" i="2"/>
  <c r="G246" i="2"/>
  <c r="G182" i="2"/>
  <c r="G118" i="2"/>
  <c r="G54" i="2"/>
  <c r="G137" i="2"/>
  <c r="G53" i="2"/>
  <c r="G262" i="2"/>
  <c r="G134" i="2"/>
  <c r="G70" i="2"/>
  <c r="G295" i="2"/>
  <c r="G167" i="2"/>
  <c r="G39" i="2"/>
  <c r="G329" i="2"/>
  <c r="G393" i="2"/>
  <c r="G309" i="2"/>
  <c r="G33" i="2"/>
  <c r="G97" i="2"/>
  <c r="G161" i="2"/>
  <c r="G225" i="2"/>
  <c r="G289" i="2"/>
  <c r="G416" i="2"/>
  <c r="G141" i="2"/>
  <c r="G205" i="2"/>
  <c r="G121" i="2"/>
  <c r="G249" i="2"/>
  <c r="G377" i="2"/>
  <c r="G37" i="2"/>
  <c r="G101" i="2"/>
  <c r="G165" i="2"/>
  <c r="G229" i="2"/>
  <c r="G293" i="2"/>
  <c r="G357" i="2"/>
  <c r="G421" i="2"/>
  <c r="G145" i="2"/>
  <c r="G209" i="2"/>
  <c r="G337" i="2"/>
  <c r="G426" i="2"/>
  <c r="G394" i="2"/>
  <c r="G362" i="2"/>
  <c r="G330" i="2"/>
  <c r="G298" i="2"/>
  <c r="G250" i="2"/>
  <c r="G234" i="2"/>
  <c r="G218" i="2"/>
  <c r="G186" i="2"/>
  <c r="G170" i="2"/>
  <c r="G154" i="2"/>
  <c r="G122" i="2"/>
  <c r="G106" i="2"/>
  <c r="G74" i="2"/>
  <c r="G42" i="2"/>
  <c r="G427" i="2"/>
  <c r="G395" i="2"/>
  <c r="G363" i="2"/>
  <c r="G436" i="2"/>
  <c r="G404" i="2"/>
  <c r="G388" i="2"/>
  <c r="G372" i="2"/>
  <c r="G356" i="2"/>
  <c r="G340" i="2"/>
  <c r="G324" i="2"/>
  <c r="G292" i="2"/>
  <c r="G244" i="2"/>
  <c r="G228" i="2"/>
  <c r="G212" i="2"/>
  <c r="G196" i="2"/>
  <c r="G180" i="2"/>
  <c r="G164" i="2"/>
  <c r="G132" i="2"/>
  <c r="G100" i="2"/>
  <c r="G84" i="2"/>
  <c r="G68" i="2"/>
  <c r="G52" i="2"/>
  <c r="G36" i="2"/>
  <c r="G61" i="2"/>
  <c r="G125" i="2"/>
  <c r="G189" i="2"/>
  <c r="G253" i="2"/>
  <c r="G317" i="2"/>
  <c r="G381" i="2"/>
  <c r="G445" i="2"/>
  <c r="G105" i="2"/>
  <c r="G169" i="2"/>
  <c r="G233" i="2"/>
  <c r="G361" i="2"/>
  <c r="G405" i="2"/>
  <c r="G129" i="2"/>
  <c r="G257" i="2"/>
  <c r="G385" i="2"/>
  <c r="G414" i="2"/>
  <c r="G302" i="2"/>
  <c r="G254" i="2"/>
  <c r="G238" i="2"/>
  <c r="G222" i="2"/>
  <c r="G206" i="2"/>
  <c r="G190" i="2"/>
  <c r="G174" i="2"/>
  <c r="G158" i="2"/>
  <c r="G142" i="2"/>
  <c r="G126" i="2"/>
  <c r="G62" i="2"/>
  <c r="G46" i="2"/>
  <c r="G30" i="2"/>
  <c r="G14" i="2"/>
  <c r="G303" i="2"/>
  <c r="G287" i="2"/>
  <c r="G271" i="2"/>
  <c r="G255" i="2"/>
  <c r="G175" i="2"/>
  <c r="G159" i="2"/>
  <c r="G143" i="2"/>
  <c r="G127" i="2"/>
  <c r="G47" i="2"/>
  <c r="G31" i="2"/>
  <c r="G15" i="2"/>
  <c r="G424" i="2"/>
  <c r="G392" i="2"/>
  <c r="G328" i="2"/>
  <c r="G200" i="2"/>
  <c r="G72" i="2"/>
  <c r="G45" i="2"/>
  <c r="G109" i="2"/>
  <c r="G301" i="2"/>
  <c r="G429" i="2"/>
  <c r="G25" i="2"/>
  <c r="G89" i="2"/>
  <c r="G153" i="2"/>
  <c r="G281" i="2"/>
  <c r="G345" i="2"/>
  <c r="G409" i="2"/>
  <c r="G49" i="2"/>
  <c r="G113" i="2"/>
  <c r="G177" i="2"/>
  <c r="G241" i="2"/>
  <c r="G305" i="2"/>
  <c r="G434" i="2"/>
  <c r="G418" i="2"/>
  <c r="G402" i="2"/>
  <c r="G386" i="2"/>
  <c r="G370" i="2"/>
  <c r="G354" i="2"/>
  <c r="G338" i="2"/>
  <c r="G322" i="2"/>
  <c r="G306" i="2"/>
  <c r="G290" i="2"/>
  <c r="G274" i="2"/>
  <c r="G258" i="2"/>
  <c r="G242" i="2"/>
  <c r="G226" i="2"/>
  <c r="G210" i="2"/>
  <c r="G194" i="2"/>
  <c r="G178" i="2"/>
  <c r="G162" i="2"/>
  <c r="G146" i="2"/>
  <c r="G130" i="2"/>
  <c r="G114" i="2"/>
  <c r="G98" i="2"/>
  <c r="G82" i="2"/>
  <c r="G18" i="2"/>
  <c r="G428" i="2"/>
  <c r="G412" i="2"/>
  <c r="G380" i="2"/>
  <c r="G348" i="2"/>
  <c r="G332" i="2"/>
  <c r="G316" i="2"/>
  <c r="G300" i="2"/>
  <c r="G284" i="2"/>
  <c r="G236" i="2"/>
  <c r="G220" i="2"/>
  <c r="G204" i="2"/>
  <c r="G156" i="2"/>
  <c r="G140" i="2"/>
  <c r="G124" i="2"/>
  <c r="G108" i="2"/>
  <c r="G92" i="2"/>
  <c r="G76" i="2"/>
  <c r="G28" i="2"/>
  <c r="A654" i="2"/>
  <c r="H654" i="2"/>
  <c r="I654" i="2"/>
  <c r="K654" i="2"/>
  <c r="A852" i="2"/>
  <c r="H852" i="2"/>
  <c r="I852" i="2"/>
  <c r="K852" i="2"/>
  <c r="AB731" i="2"/>
  <c r="A1285" i="2"/>
  <c r="H1285" i="2"/>
  <c r="I1285" i="2"/>
  <c r="K1285" i="2"/>
  <c r="AB564" i="2"/>
  <c r="A481" i="2"/>
  <c r="H481" i="2"/>
  <c r="I481" i="2"/>
  <c r="K481" i="2"/>
  <c r="A1029" i="2"/>
  <c r="H1029" i="2"/>
  <c r="I1029" i="2"/>
  <c r="K1029" i="2"/>
  <c r="A756" i="2"/>
  <c r="H756" i="2"/>
  <c r="I756" i="2"/>
  <c r="K756" i="2"/>
  <c r="AB1218" i="2"/>
  <c r="A1349" i="2"/>
  <c r="H1349" i="2"/>
  <c r="I1349" i="2"/>
  <c r="K1349" i="2"/>
  <c r="A940" i="2"/>
  <c r="H940" i="2"/>
  <c r="I940" i="2"/>
  <c r="K940" i="2"/>
  <c r="AB1093" i="2"/>
  <c r="AB1287" i="2"/>
  <c r="A987" i="2"/>
  <c r="H987" i="2"/>
  <c r="I987" i="2"/>
  <c r="K987" i="2"/>
  <c r="AB1220" i="2"/>
  <c r="I1026" i="2"/>
  <c r="K1026" i="2"/>
  <c r="A500" i="2"/>
  <c r="H500" i="2"/>
  <c r="I500" i="2"/>
  <c r="K500" i="2"/>
  <c r="A923" i="2"/>
  <c r="H923" i="2"/>
  <c r="I923" i="2"/>
  <c r="K923" i="2"/>
  <c r="AB3" i="2"/>
  <c r="Q11" i="2"/>
  <c r="Q15" i="2"/>
  <c r="Q19" i="2"/>
  <c r="Q23" i="2"/>
  <c r="Q27" i="2"/>
  <c r="Q31" i="2"/>
  <c r="Q35" i="2"/>
  <c r="Q39" i="2"/>
  <c r="Q43" i="2"/>
  <c r="Q47" i="2"/>
  <c r="Q51" i="2"/>
  <c r="Q55" i="2"/>
  <c r="Q59" i="2"/>
  <c r="Q63" i="2"/>
  <c r="Q67" i="2"/>
  <c r="Q71" i="2"/>
  <c r="Q75" i="2"/>
  <c r="Q79" i="2"/>
  <c r="Q83" i="2"/>
  <c r="Q87" i="2"/>
  <c r="Q91" i="2"/>
  <c r="Q95" i="2"/>
  <c r="Q99" i="2"/>
  <c r="Q103" i="2"/>
  <c r="Q107" i="2"/>
  <c r="Q111" i="2"/>
  <c r="Q115" i="2"/>
  <c r="Q119" i="2"/>
  <c r="Q123" i="2"/>
  <c r="Q127" i="2"/>
  <c r="Q131" i="2"/>
  <c r="Q135" i="2"/>
  <c r="Q139" i="2"/>
  <c r="Q143" i="2"/>
  <c r="Q147" i="2"/>
  <c r="Q151" i="2"/>
  <c r="Q155" i="2"/>
  <c r="Q159" i="2"/>
  <c r="Q163" i="2"/>
  <c r="Q167" i="2"/>
  <c r="Q171" i="2"/>
  <c r="Q175" i="2"/>
  <c r="Q179" i="2"/>
  <c r="Q183" i="2"/>
  <c r="Q187" i="2"/>
  <c r="Q191" i="2"/>
  <c r="Q195" i="2"/>
  <c r="Q199" i="2"/>
  <c r="Q203" i="2"/>
  <c r="Q207" i="2"/>
  <c r="Q211" i="2"/>
  <c r="Q215" i="2"/>
  <c r="Q219" i="2"/>
  <c r="Q223" i="2"/>
  <c r="Q227" i="2"/>
  <c r="Q231" i="2"/>
  <c r="Q235" i="2"/>
  <c r="Q239" i="2"/>
  <c r="Q243" i="2"/>
  <c r="Q247" i="2"/>
  <c r="Q251" i="2"/>
  <c r="Q255" i="2"/>
  <c r="Q259" i="2"/>
  <c r="Q263" i="2"/>
  <c r="Q267" i="2"/>
  <c r="Q271" i="2"/>
  <c r="Q275" i="2"/>
  <c r="Q279" i="2"/>
  <c r="Q283" i="2"/>
  <c r="Q287" i="2"/>
  <c r="Q291" i="2"/>
  <c r="Q295" i="2"/>
  <c r="Q299" i="2"/>
  <c r="Q303" i="2"/>
  <c r="Q307" i="2"/>
  <c r="Q311" i="2"/>
  <c r="Q315" i="2"/>
  <c r="Q319" i="2"/>
  <c r="Q323" i="2"/>
  <c r="Q327" i="2"/>
  <c r="Q331" i="2"/>
  <c r="Q335" i="2"/>
  <c r="Q339" i="2"/>
  <c r="Q343" i="2"/>
  <c r="Q347" i="2"/>
  <c r="Q351" i="2"/>
  <c r="Q355" i="2"/>
  <c r="Q359" i="2"/>
  <c r="Q363" i="2"/>
  <c r="Q367" i="2"/>
  <c r="Q371" i="2"/>
  <c r="Q375" i="2"/>
  <c r="Q379" i="2"/>
  <c r="Q383" i="2"/>
  <c r="Q387" i="2"/>
  <c r="Q391" i="2"/>
  <c r="Q395" i="2"/>
  <c r="Q399" i="2"/>
  <c r="Q403" i="2"/>
  <c r="Q407" i="2"/>
  <c r="Q411" i="2"/>
  <c r="Q415" i="2"/>
  <c r="Q419" i="2"/>
  <c r="Q423" i="2"/>
  <c r="Q427" i="2"/>
  <c r="Q431" i="2"/>
  <c r="Q435" i="2"/>
  <c r="Q439" i="2"/>
  <c r="Q443" i="2"/>
  <c r="Q447" i="2"/>
  <c r="Q451" i="2"/>
  <c r="Q455" i="2"/>
  <c r="Q459" i="2"/>
  <c r="Q463" i="2"/>
  <c r="Q467" i="2"/>
  <c r="Q471" i="2"/>
  <c r="Q475" i="2"/>
  <c r="Q479" i="2"/>
  <c r="Q483" i="2"/>
  <c r="Q487" i="2"/>
  <c r="Q491" i="2"/>
  <c r="Q495" i="2"/>
  <c r="Q499" i="2"/>
  <c r="Q503" i="2"/>
  <c r="Q507" i="2"/>
  <c r="Q511" i="2"/>
  <c r="Q515" i="2"/>
  <c r="Q519" i="2"/>
  <c r="Q523" i="2"/>
  <c r="Q527" i="2"/>
  <c r="Q531" i="2"/>
  <c r="Q535" i="2"/>
  <c r="Q539" i="2"/>
  <c r="Q543" i="2"/>
  <c r="Q547" i="2"/>
  <c r="Q551" i="2"/>
  <c r="Q555" i="2"/>
  <c r="Q559" i="2"/>
  <c r="Q563" i="2"/>
  <c r="Q567" i="2"/>
  <c r="Q571" i="2"/>
  <c r="Q575" i="2"/>
  <c r="Q579" i="2"/>
  <c r="Q583" i="2"/>
  <c r="Q587" i="2"/>
  <c r="Q591" i="2"/>
  <c r="Q595" i="2"/>
  <c r="Q599" i="2"/>
  <c r="Q603" i="2"/>
  <c r="Q607" i="2"/>
  <c r="Q611" i="2"/>
  <c r="Q615" i="2"/>
  <c r="Q619" i="2"/>
  <c r="Q623" i="2"/>
  <c r="Q627" i="2"/>
  <c r="Q631" i="2"/>
  <c r="Q635" i="2"/>
  <c r="Q639" i="2"/>
  <c r="Q643" i="2"/>
  <c r="Q647" i="2"/>
  <c r="Q651" i="2"/>
  <c r="Q655" i="2"/>
  <c r="Q659" i="2"/>
  <c r="Q663" i="2"/>
  <c r="Q667" i="2"/>
  <c r="Q671" i="2"/>
  <c r="Q675" i="2"/>
  <c r="Q679" i="2"/>
  <c r="Q683" i="2"/>
  <c r="Q687" i="2"/>
  <c r="Q691" i="2"/>
  <c r="Q695" i="2"/>
  <c r="Q699" i="2"/>
  <c r="Q703" i="2"/>
  <c r="Q707" i="2"/>
  <c r="Q711" i="2"/>
  <c r="Q715" i="2"/>
  <c r="Q719" i="2"/>
  <c r="Q723" i="2"/>
  <c r="Q727" i="2"/>
  <c r="Q731" i="2"/>
  <c r="Q735" i="2"/>
  <c r="Q739" i="2"/>
  <c r="Q743" i="2"/>
  <c r="Q747" i="2"/>
  <c r="Q751" i="2"/>
  <c r="Q755" i="2"/>
  <c r="Q759" i="2"/>
  <c r="Q763" i="2"/>
  <c r="Q767" i="2"/>
  <c r="Q771" i="2"/>
  <c r="Q775" i="2"/>
  <c r="Q779" i="2"/>
  <c r="Q783" i="2"/>
  <c r="Q787" i="2"/>
  <c r="Q791" i="2"/>
  <c r="Q795" i="2"/>
  <c r="Q799" i="2"/>
  <c r="Q803" i="2"/>
  <c r="Q807" i="2"/>
  <c r="Q811" i="2"/>
  <c r="Q815" i="2"/>
  <c r="Q12" i="2"/>
  <c r="Q16" i="2"/>
  <c r="Q20" i="2"/>
  <c r="Q24" i="2"/>
  <c r="Q28" i="2"/>
  <c r="Q32" i="2"/>
  <c r="Q36" i="2"/>
  <c r="Q40" i="2"/>
  <c r="Q44" i="2"/>
  <c r="Q48" i="2"/>
  <c r="Q52" i="2"/>
  <c r="Q56" i="2"/>
  <c r="Q60" i="2"/>
  <c r="Q64" i="2"/>
  <c r="Q68" i="2"/>
  <c r="Q72" i="2"/>
  <c r="Q76" i="2"/>
  <c r="Q80" i="2"/>
  <c r="Q84" i="2"/>
  <c r="Q88" i="2"/>
  <c r="Q92" i="2"/>
  <c r="Q96" i="2"/>
  <c r="Q100" i="2"/>
  <c r="Q104" i="2"/>
  <c r="Q108" i="2"/>
  <c r="Q112" i="2"/>
  <c r="Q116" i="2"/>
  <c r="Q120" i="2"/>
  <c r="Q124" i="2"/>
  <c r="Q128" i="2"/>
  <c r="Q132" i="2"/>
  <c r="Q136" i="2"/>
  <c r="Q140" i="2"/>
  <c r="Q144" i="2"/>
  <c r="Q148" i="2"/>
  <c r="Q152" i="2"/>
  <c r="Q156" i="2"/>
  <c r="Q160" i="2"/>
  <c r="Q164" i="2"/>
  <c r="Q168" i="2"/>
  <c r="Q172" i="2"/>
  <c r="Q176" i="2"/>
  <c r="Q180" i="2"/>
  <c r="Q184" i="2"/>
  <c r="Q188" i="2"/>
  <c r="Q192" i="2"/>
  <c r="Q196" i="2"/>
  <c r="Q200" i="2"/>
  <c r="Q204" i="2"/>
  <c r="Q208" i="2"/>
  <c r="Q212" i="2"/>
  <c r="Q216" i="2"/>
  <c r="Q220" i="2"/>
  <c r="Q224" i="2"/>
  <c r="Q228" i="2"/>
  <c r="Q232" i="2"/>
  <c r="Q236" i="2"/>
  <c r="Q240" i="2"/>
  <c r="Q244" i="2"/>
  <c r="Q248" i="2"/>
  <c r="Q252" i="2"/>
  <c r="Q256" i="2"/>
  <c r="Q260" i="2"/>
  <c r="Q264" i="2"/>
  <c r="Q268" i="2"/>
  <c r="Q272" i="2"/>
  <c r="Q276" i="2"/>
  <c r="Q280" i="2"/>
  <c r="Q284" i="2"/>
  <c r="Q288" i="2"/>
  <c r="Q292" i="2"/>
  <c r="Q296" i="2"/>
  <c r="Q300" i="2"/>
  <c r="Q304" i="2"/>
  <c r="Q308" i="2"/>
  <c r="Q312" i="2"/>
  <c r="Q316" i="2"/>
  <c r="Q320" i="2"/>
  <c r="Q324" i="2"/>
  <c r="Q328" i="2"/>
  <c r="Q332" i="2"/>
  <c r="Q336" i="2"/>
  <c r="Q340" i="2"/>
  <c r="Q344" i="2"/>
  <c r="Q348" i="2"/>
  <c r="Q352" i="2"/>
  <c r="Q356" i="2"/>
  <c r="Q360" i="2"/>
  <c r="Q364" i="2"/>
  <c r="Q368" i="2"/>
  <c r="Q372" i="2"/>
  <c r="Q376" i="2"/>
  <c r="Q380" i="2"/>
  <c r="Q384" i="2"/>
  <c r="Q388" i="2"/>
  <c r="Q392" i="2"/>
  <c r="Q396" i="2"/>
  <c r="Q400" i="2"/>
  <c r="Q404" i="2"/>
  <c r="Q408" i="2"/>
  <c r="Q412" i="2"/>
  <c r="Q416" i="2"/>
  <c r="Q420" i="2"/>
  <c r="Q424" i="2"/>
  <c r="Q428" i="2"/>
  <c r="Q432" i="2"/>
  <c r="Q436" i="2"/>
  <c r="Q440" i="2"/>
  <c r="Q444" i="2"/>
  <c r="Q448" i="2"/>
  <c r="Q452" i="2"/>
  <c r="Q456" i="2"/>
  <c r="Q460" i="2"/>
  <c r="Q464" i="2"/>
  <c r="Q468" i="2"/>
  <c r="Q472" i="2"/>
  <c r="Q476" i="2"/>
  <c r="Q480" i="2"/>
  <c r="Q484" i="2"/>
  <c r="Q488" i="2"/>
  <c r="Q492" i="2"/>
  <c r="Q496" i="2"/>
  <c r="Q500" i="2"/>
  <c r="Q504" i="2"/>
  <c r="Q508" i="2"/>
  <c r="Q512" i="2"/>
  <c r="Q516" i="2"/>
  <c r="Q520" i="2"/>
  <c r="Q524" i="2"/>
  <c r="Q528" i="2"/>
  <c r="Q532" i="2"/>
  <c r="Q536" i="2"/>
  <c r="Q540" i="2"/>
  <c r="Q544" i="2"/>
  <c r="Q548" i="2"/>
  <c r="Q552" i="2"/>
  <c r="Q556" i="2"/>
  <c r="Q560" i="2"/>
  <c r="Q564" i="2"/>
  <c r="Q568" i="2"/>
  <c r="Q572" i="2"/>
  <c r="Q576" i="2"/>
  <c r="Q580" i="2"/>
  <c r="Q584" i="2"/>
  <c r="Q588" i="2"/>
  <c r="Q592" i="2"/>
  <c r="Q596" i="2"/>
  <c r="Q600" i="2"/>
  <c r="Q604" i="2"/>
  <c r="Q608" i="2"/>
  <c r="Q612" i="2"/>
  <c r="Q616" i="2"/>
  <c r="Q620" i="2"/>
  <c r="Q624" i="2"/>
  <c r="Q628" i="2"/>
  <c r="Q632" i="2"/>
  <c r="Q636" i="2"/>
  <c r="Q640" i="2"/>
  <c r="Q644" i="2"/>
  <c r="Q648" i="2"/>
  <c r="Q652" i="2"/>
  <c r="Q656" i="2"/>
  <c r="Q660" i="2"/>
  <c r="Q664" i="2"/>
  <c r="Q668" i="2"/>
  <c r="Q672" i="2"/>
  <c r="Q676" i="2"/>
  <c r="Q680" i="2"/>
  <c r="Q684" i="2"/>
  <c r="Q688" i="2"/>
  <c r="Q692" i="2"/>
  <c r="Q696" i="2"/>
  <c r="Q700" i="2"/>
  <c r="Q704" i="2"/>
  <c r="Q708" i="2"/>
  <c r="Q712" i="2"/>
  <c r="Q716" i="2"/>
  <c r="Q720" i="2"/>
  <c r="Q724" i="2"/>
  <c r="Q728" i="2"/>
  <c r="Q732" i="2"/>
  <c r="Q736" i="2"/>
  <c r="Q740" i="2"/>
  <c r="Q744" i="2"/>
  <c r="Q748" i="2"/>
  <c r="Q752" i="2"/>
  <c r="Q756" i="2"/>
  <c r="Q760" i="2"/>
  <c r="Q764" i="2"/>
  <c r="Q768" i="2"/>
  <c r="Q772" i="2"/>
  <c r="Q776" i="2"/>
  <c r="Q780" i="2"/>
  <c r="Q784" i="2"/>
  <c r="Q788" i="2"/>
  <c r="Q792" i="2"/>
  <c r="Q796" i="2"/>
  <c r="Q800" i="2"/>
  <c r="Q804" i="2"/>
  <c r="Q808" i="2"/>
  <c r="Q812" i="2"/>
  <c r="Q816" i="2"/>
  <c r="Q820" i="2"/>
  <c r="Q824" i="2"/>
  <c r="Q828" i="2"/>
  <c r="Q832" i="2"/>
  <c r="Q836" i="2"/>
  <c r="Q840" i="2"/>
  <c r="Q844" i="2"/>
  <c r="Q848" i="2"/>
  <c r="Q852" i="2"/>
  <c r="Q856" i="2"/>
  <c r="Q860" i="2"/>
  <c r="Q864" i="2"/>
  <c r="Q868" i="2"/>
  <c r="Q872" i="2"/>
  <c r="Q876" i="2"/>
  <c r="Q880" i="2"/>
  <c r="Q884" i="2"/>
  <c r="Q888" i="2"/>
  <c r="Q892" i="2"/>
  <c r="Q896" i="2"/>
  <c r="Q900" i="2"/>
  <c r="Q904" i="2"/>
  <c r="Q908" i="2"/>
  <c r="Q912" i="2"/>
  <c r="Q916" i="2"/>
  <c r="Q920" i="2"/>
  <c r="Q924" i="2"/>
  <c r="Q928" i="2"/>
  <c r="Q932" i="2"/>
  <c r="Q936" i="2"/>
  <c r="Q940" i="2"/>
  <c r="Q944" i="2"/>
  <c r="Q948" i="2"/>
  <c r="Q952" i="2"/>
  <c r="Q956" i="2"/>
  <c r="Q960" i="2"/>
  <c r="Q964" i="2"/>
  <c r="Q968" i="2"/>
  <c r="Q972" i="2"/>
  <c r="Q976" i="2"/>
  <c r="Q980" i="2"/>
  <c r="Q984" i="2"/>
  <c r="Q988" i="2"/>
  <c r="Q992" i="2"/>
  <c r="Q996" i="2"/>
  <c r="Q1000" i="2"/>
  <c r="Q1004" i="2"/>
  <c r="Q1008" i="2"/>
  <c r="Q1012" i="2"/>
  <c r="Q1016" i="2"/>
  <c r="Q1020" i="2"/>
  <c r="Q1024" i="2"/>
  <c r="Q1028" i="2"/>
  <c r="Q1032" i="2"/>
  <c r="Q13" i="2"/>
  <c r="Q21" i="2"/>
  <c r="Q29" i="2"/>
  <c r="Q37" i="2"/>
  <c r="Q45" i="2"/>
  <c r="Q53" i="2"/>
  <c r="Q61" i="2"/>
  <c r="Q69" i="2"/>
  <c r="Q77" i="2"/>
  <c r="Q85" i="2"/>
  <c r="Q93" i="2"/>
  <c r="Q101" i="2"/>
  <c r="Q109" i="2"/>
  <c r="Q117" i="2"/>
  <c r="Q125" i="2"/>
  <c r="Q133" i="2"/>
  <c r="Q141" i="2"/>
  <c r="Q149" i="2"/>
  <c r="Q157" i="2"/>
  <c r="Q165" i="2"/>
  <c r="Q173" i="2"/>
  <c r="Q181" i="2"/>
  <c r="Q189" i="2"/>
  <c r="Q197" i="2"/>
  <c r="Q205" i="2"/>
  <c r="Q213" i="2"/>
  <c r="Q221" i="2"/>
  <c r="Q229" i="2"/>
  <c r="Q237" i="2"/>
  <c r="Q245" i="2"/>
  <c r="Q253" i="2"/>
  <c r="Q261" i="2"/>
  <c r="Q269" i="2"/>
  <c r="Q277" i="2"/>
  <c r="Q285" i="2"/>
  <c r="Q293" i="2"/>
  <c r="Q301" i="2"/>
  <c r="Q309" i="2"/>
  <c r="Q317" i="2"/>
  <c r="Q325" i="2"/>
  <c r="Q333" i="2"/>
  <c r="Q341" i="2"/>
  <c r="Q349" i="2"/>
  <c r="Q357" i="2"/>
  <c r="Q365" i="2"/>
  <c r="Q373" i="2"/>
  <c r="Q381" i="2"/>
  <c r="Q389" i="2"/>
  <c r="Q397" i="2"/>
  <c r="Q405" i="2"/>
  <c r="Q413" i="2"/>
  <c r="Q421" i="2"/>
  <c r="Q429" i="2"/>
  <c r="Q437" i="2"/>
  <c r="Q445" i="2"/>
  <c r="Q453" i="2"/>
  <c r="Q461" i="2"/>
  <c r="Q469" i="2"/>
  <c r="Q477" i="2"/>
  <c r="Q485" i="2"/>
  <c r="Q493" i="2"/>
  <c r="Q501" i="2"/>
  <c r="Q509" i="2"/>
  <c r="Q517" i="2"/>
  <c r="Q525" i="2"/>
  <c r="Q533" i="2"/>
  <c r="Q541" i="2"/>
  <c r="Q549" i="2"/>
  <c r="Q557" i="2"/>
  <c r="Q565" i="2"/>
  <c r="Q573" i="2"/>
  <c r="Q581" i="2"/>
  <c r="Q589" i="2"/>
  <c r="Q597" i="2"/>
  <c r="Q605" i="2"/>
  <c r="Q613" i="2"/>
  <c r="Q621" i="2"/>
  <c r="Q629" i="2"/>
  <c r="Q637" i="2"/>
  <c r="Q645" i="2"/>
  <c r="Q653" i="2"/>
  <c r="Q661" i="2"/>
  <c r="Q669" i="2"/>
  <c r="Q677" i="2"/>
  <c r="Q685" i="2"/>
  <c r="Q693" i="2"/>
  <c r="Q701" i="2"/>
  <c r="Q709" i="2"/>
  <c r="Q717" i="2"/>
  <c r="Q725" i="2"/>
  <c r="Q733" i="2"/>
  <c r="Q741" i="2"/>
  <c r="Q749" i="2"/>
  <c r="Q757" i="2"/>
  <c r="Q765" i="2"/>
  <c r="Q773" i="2"/>
  <c r="Q781" i="2"/>
  <c r="Q789" i="2"/>
  <c r="Q797" i="2"/>
  <c r="Q805" i="2"/>
  <c r="Q813" i="2"/>
  <c r="Q819" i="2"/>
  <c r="Q825" i="2"/>
  <c r="Q830" i="2"/>
  <c r="Q835" i="2"/>
  <c r="Q841" i="2"/>
  <c r="Q846" i="2"/>
  <c r="Q851" i="2"/>
  <c r="Q857" i="2"/>
  <c r="Q862" i="2"/>
  <c r="Q867" i="2"/>
  <c r="Q873" i="2"/>
  <c r="Q878" i="2"/>
  <c r="Q883" i="2"/>
  <c r="Q889" i="2"/>
  <c r="Q894" i="2"/>
  <c r="Q899" i="2"/>
  <c r="Q905" i="2"/>
  <c r="Q910" i="2"/>
  <c r="Q915" i="2"/>
  <c r="Q921" i="2"/>
  <c r="Q926" i="2"/>
  <c r="Q931" i="2"/>
  <c r="Q937" i="2"/>
  <c r="Q942" i="2"/>
  <c r="Q947" i="2"/>
  <c r="Q953" i="2"/>
  <c r="Q958" i="2"/>
  <c r="Q963" i="2"/>
  <c r="Q969" i="2"/>
  <c r="Q974" i="2"/>
  <c r="Q979" i="2"/>
  <c r="Q985" i="2"/>
  <c r="Q990" i="2"/>
  <c r="Q995" i="2"/>
  <c r="Q1001" i="2"/>
  <c r="Q1006" i="2"/>
  <c r="Q1011" i="2"/>
  <c r="Q1017" i="2"/>
  <c r="Q1022" i="2"/>
  <c r="Q1027" i="2"/>
  <c r="Q1033" i="2"/>
  <c r="Q1037" i="2"/>
  <c r="Q1041" i="2"/>
  <c r="Q1045" i="2"/>
  <c r="Q1049" i="2"/>
  <c r="Q1053" i="2"/>
  <c r="Q1057" i="2"/>
  <c r="Q1061" i="2"/>
  <c r="Q1065" i="2"/>
  <c r="Q1069" i="2"/>
  <c r="Q1073" i="2"/>
  <c r="Q1077" i="2"/>
  <c r="Q1081" i="2"/>
  <c r="Q1085" i="2"/>
  <c r="Q1089" i="2"/>
  <c r="Q1093" i="2"/>
  <c r="Q1097" i="2"/>
  <c r="Q1101" i="2"/>
  <c r="Q1105" i="2"/>
  <c r="Q1109" i="2"/>
  <c r="Q1113" i="2"/>
  <c r="Q1117" i="2"/>
  <c r="Q1121" i="2"/>
  <c r="Q1125" i="2"/>
  <c r="Q1129" i="2"/>
  <c r="Q1133" i="2"/>
  <c r="Q1137" i="2"/>
  <c r="Q1141" i="2"/>
  <c r="Q1145" i="2"/>
  <c r="Q1149" i="2"/>
  <c r="Q1153" i="2"/>
  <c r="Q1157" i="2"/>
  <c r="Q1161" i="2"/>
  <c r="Q1165" i="2"/>
  <c r="Q1169" i="2"/>
  <c r="Q1173" i="2"/>
  <c r="Q1177" i="2"/>
  <c r="Q1181" i="2"/>
  <c r="Q1185" i="2"/>
  <c r="Q1189" i="2"/>
  <c r="Q1193" i="2"/>
  <c r="Q1197" i="2"/>
  <c r="Q1201" i="2"/>
  <c r="Q1205" i="2"/>
  <c r="Q1209" i="2"/>
  <c r="Q1213" i="2"/>
  <c r="Q1217" i="2"/>
  <c r="Q1221" i="2"/>
  <c r="Q1225" i="2"/>
  <c r="Q1229" i="2"/>
  <c r="Q1233" i="2"/>
  <c r="Q1237" i="2"/>
  <c r="Q1241" i="2"/>
  <c r="Q1245" i="2"/>
  <c r="Q1249" i="2"/>
  <c r="Q1253" i="2"/>
  <c r="Q1257" i="2"/>
  <c r="Q1261" i="2"/>
  <c r="Q1265" i="2"/>
  <c r="Q1269" i="2"/>
  <c r="Q1273" i="2"/>
  <c r="Q1277" i="2"/>
  <c r="Q1281" i="2"/>
  <c r="Q10" i="2"/>
  <c r="Q18" i="2"/>
  <c r="Q26" i="2"/>
  <c r="Q34" i="2"/>
  <c r="Q42" i="2"/>
  <c r="Q50" i="2"/>
  <c r="Q58" i="2"/>
  <c r="Q66" i="2"/>
  <c r="Q74" i="2"/>
  <c r="Q82" i="2"/>
  <c r="Q90" i="2"/>
  <c r="Q98" i="2"/>
  <c r="Q106" i="2"/>
  <c r="Q114" i="2"/>
  <c r="Q122" i="2"/>
  <c r="Q130" i="2"/>
  <c r="Q138" i="2"/>
  <c r="Q146" i="2"/>
  <c r="Q154" i="2"/>
  <c r="Q162" i="2"/>
  <c r="Q170" i="2"/>
  <c r="Q178" i="2"/>
  <c r="Q186" i="2"/>
  <c r="Q194" i="2"/>
  <c r="Q202" i="2"/>
  <c r="Q210" i="2"/>
  <c r="Q218" i="2"/>
  <c r="Q226" i="2"/>
  <c r="Q234" i="2"/>
  <c r="Q242" i="2"/>
  <c r="Q250" i="2"/>
  <c r="Q258" i="2"/>
  <c r="Q266" i="2"/>
  <c r="Q274" i="2"/>
  <c r="Q282" i="2"/>
  <c r="Q290" i="2"/>
  <c r="Q298" i="2"/>
  <c r="Q306" i="2"/>
  <c r="Q314" i="2"/>
  <c r="Q322" i="2"/>
  <c r="Q330" i="2"/>
  <c r="Q338" i="2"/>
  <c r="Q346" i="2"/>
  <c r="Q354" i="2"/>
  <c r="Q362" i="2"/>
  <c r="Q370" i="2"/>
  <c r="Q378" i="2"/>
  <c r="Q386" i="2"/>
  <c r="Q394" i="2"/>
  <c r="Q402" i="2"/>
  <c r="Q410" i="2"/>
  <c r="Q418" i="2"/>
  <c r="Q426" i="2"/>
  <c r="Q434" i="2"/>
  <c r="Q442" i="2"/>
  <c r="Q450" i="2"/>
  <c r="Q458" i="2"/>
  <c r="Q466" i="2"/>
  <c r="Q474" i="2"/>
  <c r="Q482" i="2"/>
  <c r="Q490" i="2"/>
  <c r="Q498" i="2"/>
  <c r="Q506" i="2"/>
  <c r="Q514" i="2"/>
  <c r="Q522" i="2"/>
  <c r="Q530" i="2"/>
  <c r="Q538" i="2"/>
  <c r="Q546" i="2"/>
  <c r="Q554" i="2"/>
  <c r="Q562" i="2"/>
  <c r="Q570" i="2"/>
  <c r="Q578" i="2"/>
  <c r="Q586" i="2"/>
  <c r="Q594" i="2"/>
  <c r="Q602" i="2"/>
  <c r="Q610" i="2"/>
  <c r="Q618" i="2"/>
  <c r="Q626" i="2"/>
  <c r="Q634" i="2"/>
  <c r="Q642" i="2"/>
  <c r="Q650" i="2"/>
  <c r="Q658" i="2"/>
  <c r="Q666" i="2"/>
  <c r="Q674" i="2"/>
  <c r="Q682" i="2"/>
  <c r="Q690" i="2"/>
  <c r="Q698" i="2"/>
  <c r="Q706" i="2"/>
  <c r="Q714" i="2"/>
  <c r="Q722" i="2"/>
  <c r="Q730" i="2"/>
  <c r="Q738" i="2"/>
  <c r="Q746" i="2"/>
  <c r="Q754" i="2"/>
  <c r="Q762" i="2"/>
  <c r="Q770" i="2"/>
  <c r="Q778" i="2"/>
  <c r="Q786" i="2"/>
  <c r="Q794" i="2"/>
  <c r="Q802" i="2"/>
  <c r="Q810" i="2"/>
  <c r="Q818" i="2"/>
  <c r="Q823" i="2"/>
  <c r="Q829" i="2"/>
  <c r="Q834" i="2"/>
  <c r="Q839" i="2"/>
  <c r="Q845" i="2"/>
  <c r="Q850" i="2"/>
  <c r="Q855" i="2"/>
  <c r="Q861" i="2"/>
  <c r="Q866" i="2"/>
  <c r="Q871" i="2"/>
  <c r="Q877" i="2"/>
  <c r="Q882" i="2"/>
  <c r="Q887" i="2"/>
  <c r="Q893" i="2"/>
  <c r="Q898" i="2"/>
  <c r="Q903" i="2"/>
  <c r="Q909" i="2"/>
  <c r="Q914" i="2"/>
  <c r="Q919" i="2"/>
  <c r="Q925" i="2"/>
  <c r="Q930" i="2"/>
  <c r="Q935" i="2"/>
  <c r="Q941" i="2"/>
  <c r="Q946" i="2"/>
  <c r="Q951" i="2"/>
  <c r="Q957" i="2"/>
  <c r="Q962" i="2"/>
  <c r="Q967" i="2"/>
  <c r="Q973" i="2"/>
  <c r="Q978" i="2"/>
  <c r="Q983" i="2"/>
  <c r="Q989" i="2"/>
  <c r="Q994" i="2"/>
  <c r="Q999" i="2"/>
  <c r="Q1005" i="2"/>
  <c r="Q1010" i="2"/>
  <c r="Q1015" i="2"/>
  <c r="Q1021" i="2"/>
  <c r="Q1026" i="2"/>
  <c r="Q1031" i="2"/>
  <c r="Q1036" i="2"/>
  <c r="Q1040" i="2"/>
  <c r="Q1044" i="2"/>
  <c r="Q1048" i="2"/>
  <c r="Q1052" i="2"/>
  <c r="Q1056" i="2"/>
  <c r="Q1060" i="2"/>
  <c r="Q1064" i="2"/>
  <c r="Q1068" i="2"/>
  <c r="Q1072" i="2"/>
  <c r="Q1076" i="2"/>
  <c r="Q1080" i="2"/>
  <c r="Q1084" i="2"/>
  <c r="Q1088" i="2"/>
  <c r="Q1092" i="2"/>
  <c r="Q1096" i="2"/>
  <c r="Q1100" i="2"/>
  <c r="Q1104" i="2"/>
  <c r="Q1108" i="2"/>
  <c r="Q1112" i="2"/>
  <c r="Q1116" i="2"/>
  <c r="Q1120" i="2"/>
  <c r="Q1124" i="2"/>
  <c r="Q1128" i="2"/>
  <c r="Q1132" i="2"/>
  <c r="Q1136" i="2"/>
  <c r="Q1140" i="2"/>
  <c r="Q1144" i="2"/>
  <c r="Q1148" i="2"/>
  <c r="Q1152" i="2"/>
  <c r="Q1156" i="2"/>
  <c r="Q1160" i="2"/>
  <c r="Q1164" i="2"/>
  <c r="Q1168" i="2"/>
  <c r="Q1172" i="2"/>
  <c r="Q1176" i="2"/>
  <c r="Q1180" i="2"/>
  <c r="Q1184" i="2"/>
  <c r="Q1188" i="2"/>
  <c r="Q1192" i="2"/>
  <c r="Q1196" i="2"/>
  <c r="Q1200" i="2"/>
  <c r="Q1204" i="2"/>
  <c r="Q1208" i="2"/>
  <c r="Q1212" i="2"/>
  <c r="Q1216" i="2"/>
  <c r="Q1220" i="2"/>
  <c r="Q1224" i="2"/>
  <c r="Q1228" i="2"/>
  <c r="Q1232" i="2"/>
  <c r="Q1236" i="2"/>
  <c r="Q1240" i="2"/>
  <c r="Q1244" i="2"/>
  <c r="Q1248" i="2"/>
  <c r="Q1252" i="2"/>
  <c r="Q1256" i="2"/>
  <c r="Q1260" i="2"/>
  <c r="Q1264" i="2"/>
  <c r="Q1268" i="2"/>
  <c r="Q1272" i="2"/>
  <c r="Q1276" i="2"/>
  <c r="Q1280" i="2"/>
  <c r="Q1284" i="2"/>
  <c r="Q1288" i="2"/>
  <c r="Q1292" i="2"/>
  <c r="Q1296" i="2"/>
  <c r="Q1300" i="2"/>
  <c r="Q1304" i="2"/>
  <c r="Q1308" i="2"/>
  <c r="Q1312" i="2"/>
  <c r="Q1316" i="2"/>
  <c r="Q1320" i="2"/>
  <c r="Q1324" i="2"/>
  <c r="Q1328" i="2"/>
  <c r="Q1332" i="2"/>
  <c r="Q1336" i="2"/>
  <c r="Q1340" i="2"/>
  <c r="Q1344" i="2"/>
  <c r="Q1348" i="2"/>
  <c r="Q1352" i="2"/>
  <c r="Q1356" i="2"/>
  <c r="Q1360" i="2"/>
  <c r="Q1364" i="2"/>
  <c r="Q1368" i="2"/>
  <c r="Q1372" i="2"/>
  <c r="Q1376" i="2"/>
  <c r="Q1380" i="2"/>
  <c r="Q1384" i="2"/>
  <c r="Q1388" i="2"/>
  <c r="Q1392" i="2"/>
  <c r="Q1396" i="2"/>
  <c r="Q1400" i="2"/>
  <c r="Q5" i="2"/>
  <c r="Q9" i="2"/>
  <c r="Q17" i="2"/>
  <c r="Q25" i="2"/>
  <c r="Q33" i="2"/>
  <c r="Q41" i="2"/>
  <c r="Q49" i="2"/>
  <c r="Q57" i="2"/>
  <c r="Q65" i="2"/>
  <c r="Q73" i="2"/>
  <c r="Q81" i="2"/>
  <c r="Q89" i="2"/>
  <c r="Q97" i="2"/>
  <c r="Q105" i="2"/>
  <c r="Q113" i="2"/>
  <c r="Q121" i="2"/>
  <c r="Q129" i="2"/>
  <c r="Q137" i="2"/>
  <c r="Q145" i="2"/>
  <c r="Q153" i="2"/>
  <c r="Q161" i="2"/>
  <c r="Q169" i="2"/>
  <c r="Q22" i="2"/>
  <c r="Q54" i="2"/>
  <c r="Q86" i="2"/>
  <c r="Q118" i="2"/>
  <c r="Q150" i="2"/>
  <c r="Q177" i="2"/>
  <c r="Q193" i="2"/>
  <c r="Q209" i="2"/>
  <c r="Q225" i="2"/>
  <c r="Q241" i="2"/>
  <c r="Q257" i="2"/>
  <c r="Q273" i="2"/>
  <c r="Q289" i="2"/>
  <c r="Q305" i="2"/>
  <c r="Q321" i="2"/>
  <c r="Q337" i="2"/>
  <c r="Q353" i="2"/>
  <c r="Q369" i="2"/>
  <c r="Q385" i="2"/>
  <c r="Q401" i="2"/>
  <c r="Q433" i="2"/>
  <c r="Q449" i="2"/>
  <c r="Q465" i="2"/>
  <c r="Q481" i="2"/>
  <c r="Q497" i="2"/>
  <c r="Q513" i="2"/>
  <c r="Q529" i="2"/>
  <c r="Q561" i="2"/>
  <c r="Q609" i="2"/>
  <c r="Q673" i="2"/>
  <c r="Q753" i="2"/>
  <c r="Q849" i="2"/>
  <c r="Q934" i="2"/>
  <c r="Q1009" i="2"/>
  <c r="Q1071" i="2"/>
  <c r="Q1119" i="2"/>
  <c r="Q1159" i="2"/>
  <c r="Q1199" i="2"/>
  <c r="Q1239" i="2"/>
  <c r="Q1271" i="2"/>
  <c r="Q1297" i="2"/>
  <c r="Q1313" i="2"/>
  <c r="Q1329" i="2"/>
  <c r="Q1345" i="2"/>
  <c r="Q1355" i="2"/>
  <c r="Q1366" i="2"/>
  <c r="Q1382" i="2"/>
  <c r="Q1398" i="2"/>
  <c r="Q4" i="2"/>
  <c r="Q46" i="2"/>
  <c r="Q462" i="2"/>
  <c r="Q510" i="2"/>
  <c r="Q542" i="2"/>
  <c r="Q574" i="2"/>
  <c r="Q606" i="2"/>
  <c r="Q654" i="2"/>
  <c r="Q686" i="2"/>
  <c r="Q718" i="2"/>
  <c r="Q750" i="2"/>
  <c r="Q782" i="2"/>
  <c r="Q814" i="2"/>
  <c r="Q837" i="2"/>
  <c r="Q858" i="2"/>
  <c r="Q879" i="2"/>
  <c r="Q901" i="2"/>
  <c r="Q922" i="2"/>
  <c r="Q943" i="2"/>
  <c r="Q965" i="2"/>
  <c r="Q986" i="2"/>
  <c r="Q1007" i="2"/>
  <c r="Q1029" i="2"/>
  <c r="Q1046" i="2"/>
  <c r="Q1062" i="2"/>
  <c r="Q1070" i="2"/>
  <c r="Q1078" i="2"/>
  <c r="Q1086" i="2"/>
  <c r="Q1094" i="2"/>
  <c r="Q1102" i="2"/>
  <c r="Q1110" i="2"/>
  <c r="Q1118" i="2"/>
  <c r="Q1126" i="2"/>
  <c r="Q1134" i="2"/>
  <c r="Q1142" i="2"/>
  <c r="Q1150" i="2"/>
  <c r="Q1158" i="2"/>
  <c r="Q1166" i="2"/>
  <c r="Q1174" i="2"/>
  <c r="Q1182" i="2"/>
  <c r="Q1190" i="2"/>
  <c r="Q1198" i="2"/>
  <c r="Q1206" i="2"/>
  <c r="Q1214" i="2"/>
  <c r="Q1222" i="2"/>
  <c r="Q1230" i="2"/>
  <c r="Q1238" i="2"/>
  <c r="Q1246" i="2"/>
  <c r="Q1254" i="2"/>
  <c r="Q1262" i="2"/>
  <c r="Q1270" i="2"/>
  <c r="Q1278" i="2"/>
  <c r="Q1285" i="2"/>
  <c r="Q1290" i="2"/>
  <c r="Q1295" i="2"/>
  <c r="Q1301" i="2"/>
  <c r="Q1306" i="2"/>
  <c r="Q1311" i="2"/>
  <c r="Q1317" i="2"/>
  <c r="Q1322" i="2"/>
  <c r="Q1327" i="2"/>
  <c r="Q1333" i="2"/>
  <c r="Q1338" i="2"/>
  <c r="Q1343" i="2"/>
  <c r="Q1349" i="2"/>
  <c r="Q1354" i="2"/>
  <c r="Q1359" i="2"/>
  <c r="Q1365" i="2"/>
  <c r="Q1375" i="2"/>
  <c r="Q1381" i="2"/>
  <c r="Q1386" i="2"/>
  <c r="Q1391" i="2"/>
  <c r="Q1397" i="2"/>
  <c r="Q1402" i="2"/>
  <c r="Q8" i="2"/>
  <c r="Q70" i="2"/>
  <c r="Q102" i="2"/>
  <c r="Q134" i="2"/>
  <c r="Q166" i="2"/>
  <c r="Q201" i="2"/>
  <c r="Q233" i="2"/>
  <c r="Q265" i="2"/>
  <c r="Q297" i="2"/>
  <c r="Q329" i="2"/>
  <c r="Q361" i="2"/>
  <c r="Q393" i="2"/>
  <c r="Q425" i="2"/>
  <c r="Q457" i="2"/>
  <c r="Q489" i="2"/>
  <c r="Q521" i="2"/>
  <c r="Q553" i="2"/>
  <c r="Q585" i="2"/>
  <c r="Q617" i="2"/>
  <c r="Q649" i="2"/>
  <c r="Q681" i="2"/>
  <c r="Q713" i="2"/>
  <c r="Q745" i="2"/>
  <c r="Q777" i="2"/>
  <c r="Q809" i="2"/>
  <c r="Q833" i="2"/>
  <c r="Q854" i="2"/>
  <c r="Q875" i="2"/>
  <c r="Q907" i="2"/>
  <c r="Q929" i="2"/>
  <c r="Q950" i="2"/>
  <c r="Q971" i="2"/>
  <c r="Q993" i="2"/>
  <c r="Q1014" i="2"/>
  <c r="Q1035" i="2"/>
  <c r="Q1051" i="2"/>
  <c r="Q1067" i="2"/>
  <c r="Q1083" i="2"/>
  <c r="Q1099" i="2"/>
  <c r="Q1115" i="2"/>
  <c r="Q1131" i="2"/>
  <c r="Q1147" i="2"/>
  <c r="Q1163" i="2"/>
  <c r="Q1179" i="2"/>
  <c r="Q1195" i="2"/>
  <c r="Q1211" i="2"/>
  <c r="Q1227" i="2"/>
  <c r="Q1243" i="2"/>
  <c r="Q1259" i="2"/>
  <c r="Q1275" i="2"/>
  <c r="Q1289" i="2"/>
  <c r="Q1299" i="2"/>
  <c r="Q1310" i="2"/>
  <c r="Q1321" i="2"/>
  <c r="Q1331" i="2"/>
  <c r="Q1342" i="2"/>
  <c r="Q1353" i="2"/>
  <c r="Q1363" i="2"/>
  <c r="Q1374" i="2"/>
  <c r="Q1385" i="2"/>
  <c r="Q1395" i="2"/>
  <c r="Q7" i="2"/>
  <c r="Q30" i="2"/>
  <c r="Q62" i="2"/>
  <c r="Q94" i="2"/>
  <c r="Q126" i="2"/>
  <c r="Q158" i="2"/>
  <c r="Q182" i="2"/>
  <c r="Q198" i="2"/>
  <c r="Q214" i="2"/>
  <c r="Q230" i="2"/>
  <c r="Q246" i="2"/>
  <c r="Q262" i="2"/>
  <c r="Q278" i="2"/>
  <c r="Q294" i="2"/>
  <c r="Q310" i="2"/>
  <c r="Q326" i="2"/>
  <c r="Q342" i="2"/>
  <c r="Q358" i="2"/>
  <c r="Q374" i="2"/>
  <c r="Q390" i="2"/>
  <c r="Q406" i="2"/>
  <c r="Q422" i="2"/>
  <c r="Q438" i="2"/>
  <c r="Q454" i="2"/>
  <c r="Q470" i="2"/>
  <c r="Q486" i="2"/>
  <c r="Q502" i="2"/>
  <c r="Q518" i="2"/>
  <c r="Q534" i="2"/>
  <c r="Q550" i="2"/>
  <c r="Q566" i="2"/>
  <c r="Q582" i="2"/>
  <c r="Q598" i="2"/>
  <c r="Q614" i="2"/>
  <c r="Q630" i="2"/>
  <c r="Q646" i="2"/>
  <c r="Q662" i="2"/>
  <c r="Q678" i="2"/>
  <c r="Q694" i="2"/>
  <c r="Q710" i="2"/>
  <c r="Q726" i="2"/>
  <c r="Q742" i="2"/>
  <c r="Q758" i="2"/>
  <c r="Q774" i="2"/>
  <c r="Q790" i="2"/>
  <c r="Q806" i="2"/>
  <c r="Q821" i="2"/>
  <c r="Q831" i="2"/>
  <c r="Q842" i="2"/>
  <c r="Q853" i="2"/>
  <c r="Q863" i="2"/>
  <c r="Q874" i="2"/>
  <c r="Q885" i="2"/>
  <c r="Q895" i="2"/>
  <c r="Q906" i="2"/>
  <c r="Q917" i="2"/>
  <c r="Q927" i="2"/>
  <c r="Q938" i="2"/>
  <c r="Q949" i="2"/>
  <c r="Q959" i="2"/>
  <c r="Q970" i="2"/>
  <c r="Q981" i="2"/>
  <c r="Q991" i="2"/>
  <c r="Q1002" i="2"/>
  <c r="Q1013" i="2"/>
  <c r="Q1023" i="2"/>
  <c r="Q1034" i="2"/>
  <c r="Q1042" i="2"/>
  <c r="Q1050" i="2"/>
  <c r="Q1058" i="2"/>
  <c r="Q1066" i="2"/>
  <c r="Q1074" i="2"/>
  <c r="Q1082" i="2"/>
  <c r="Q1090" i="2"/>
  <c r="Q1098" i="2"/>
  <c r="Q1106" i="2"/>
  <c r="Q1114" i="2"/>
  <c r="Q1122" i="2"/>
  <c r="Q1130" i="2"/>
  <c r="Q1138" i="2"/>
  <c r="Q1146" i="2"/>
  <c r="Q1154" i="2"/>
  <c r="Q1162" i="2"/>
  <c r="Q1170" i="2"/>
  <c r="Q1178" i="2"/>
  <c r="Q1186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87" i="2"/>
  <c r="Q1293" i="2"/>
  <c r="Q1298" i="2"/>
  <c r="Q1303" i="2"/>
  <c r="Q1309" i="2"/>
  <c r="Q1314" i="2"/>
  <c r="Q1319" i="2"/>
  <c r="Q1325" i="2"/>
  <c r="Q1330" i="2"/>
  <c r="Q1335" i="2"/>
  <c r="Q1341" i="2"/>
  <c r="Q1346" i="2"/>
  <c r="Q1351" i="2"/>
  <c r="Q1357" i="2"/>
  <c r="Q1362" i="2"/>
  <c r="Q1367" i="2"/>
  <c r="Q1373" i="2"/>
  <c r="Q1378" i="2"/>
  <c r="Q1383" i="2"/>
  <c r="Q1389" i="2"/>
  <c r="Q1394" i="2"/>
  <c r="Q1399" i="2"/>
  <c r="Q6" i="2"/>
  <c r="Q3" i="2"/>
  <c r="Q417" i="2"/>
  <c r="Q545" i="2"/>
  <c r="Q577" i="2"/>
  <c r="Q593" i="2"/>
  <c r="Q625" i="2"/>
  <c r="Q641" i="2"/>
  <c r="Q657" i="2"/>
  <c r="Q689" i="2"/>
  <c r="Q705" i="2"/>
  <c r="Q721" i="2"/>
  <c r="Q737" i="2"/>
  <c r="Q769" i="2"/>
  <c r="Q785" i="2"/>
  <c r="Q801" i="2"/>
  <c r="Q817" i="2"/>
  <c r="Q827" i="2"/>
  <c r="Q838" i="2"/>
  <c r="Q859" i="2"/>
  <c r="Q870" i="2"/>
  <c r="Q881" i="2"/>
  <c r="Q891" i="2"/>
  <c r="Q902" i="2"/>
  <c r="Q913" i="2"/>
  <c r="Q923" i="2"/>
  <c r="Q945" i="2"/>
  <c r="Q955" i="2"/>
  <c r="Q966" i="2"/>
  <c r="Q977" i="2"/>
  <c r="Q987" i="2"/>
  <c r="Q998" i="2"/>
  <c r="Q1019" i="2"/>
  <c r="Q1030" i="2"/>
  <c r="Q1039" i="2"/>
  <c r="Q1047" i="2"/>
  <c r="Q1055" i="2"/>
  <c r="Q1063" i="2"/>
  <c r="Q1079" i="2"/>
  <c r="Q1087" i="2"/>
  <c r="Q1095" i="2"/>
  <c r="Q1103" i="2"/>
  <c r="Q1111" i="2"/>
  <c r="Q1127" i="2"/>
  <c r="Q1135" i="2"/>
  <c r="Q1143" i="2"/>
  <c r="Q1151" i="2"/>
  <c r="Q1167" i="2"/>
  <c r="Q1175" i="2"/>
  <c r="Q1183" i="2"/>
  <c r="Q1191" i="2"/>
  <c r="Q1207" i="2"/>
  <c r="Q1215" i="2"/>
  <c r="Q1223" i="2"/>
  <c r="Q1231" i="2"/>
  <c r="Q1247" i="2"/>
  <c r="Q1255" i="2"/>
  <c r="Q1263" i="2"/>
  <c r="Q1279" i="2"/>
  <c r="Q1286" i="2"/>
  <c r="Q1291" i="2"/>
  <c r="Q1302" i="2"/>
  <c r="Q1307" i="2"/>
  <c r="Q1318" i="2"/>
  <c r="Q1323" i="2"/>
  <c r="Q1334" i="2"/>
  <c r="Q1339" i="2"/>
  <c r="Q1350" i="2"/>
  <c r="Q1361" i="2"/>
  <c r="Q1371" i="2"/>
  <c r="Q1377" i="2"/>
  <c r="Q1387" i="2"/>
  <c r="Q1393" i="2"/>
  <c r="Q1403" i="2"/>
  <c r="Q14" i="2"/>
  <c r="Q78" i="2"/>
  <c r="Q110" i="2"/>
  <c r="Q142" i="2"/>
  <c r="Q174" i="2"/>
  <c r="Q190" i="2"/>
  <c r="Q206" i="2"/>
  <c r="Q222" i="2"/>
  <c r="Q238" i="2"/>
  <c r="Q254" i="2"/>
  <c r="Q270" i="2"/>
  <c r="Q286" i="2"/>
  <c r="Q302" i="2"/>
  <c r="Q318" i="2"/>
  <c r="Q334" i="2"/>
  <c r="Q350" i="2"/>
  <c r="Q366" i="2"/>
  <c r="Q382" i="2"/>
  <c r="Q398" i="2"/>
  <c r="Q414" i="2"/>
  <c r="Q430" i="2"/>
  <c r="Q446" i="2"/>
  <c r="Q478" i="2"/>
  <c r="Q494" i="2"/>
  <c r="Q526" i="2"/>
  <c r="Q558" i="2"/>
  <c r="Q590" i="2"/>
  <c r="Q622" i="2"/>
  <c r="Q638" i="2"/>
  <c r="Q670" i="2"/>
  <c r="Q702" i="2"/>
  <c r="Q734" i="2"/>
  <c r="Q766" i="2"/>
  <c r="Q798" i="2"/>
  <c r="Q826" i="2"/>
  <c r="Q847" i="2"/>
  <c r="Q869" i="2"/>
  <c r="Q890" i="2"/>
  <c r="Q911" i="2"/>
  <c r="Q933" i="2"/>
  <c r="Q954" i="2"/>
  <c r="Q975" i="2"/>
  <c r="Q997" i="2"/>
  <c r="Q1018" i="2"/>
  <c r="Q1038" i="2"/>
  <c r="Q1054" i="2"/>
  <c r="Q1370" i="2"/>
  <c r="Q38" i="2"/>
  <c r="Q185" i="2"/>
  <c r="Q217" i="2"/>
  <c r="Q249" i="2"/>
  <c r="Q281" i="2"/>
  <c r="Q313" i="2"/>
  <c r="Q345" i="2"/>
  <c r="Q377" i="2"/>
  <c r="Q409" i="2"/>
  <c r="Q441" i="2"/>
  <c r="Q473" i="2"/>
  <c r="Q505" i="2"/>
  <c r="Q537" i="2"/>
  <c r="Q569" i="2"/>
  <c r="Q601" i="2"/>
  <c r="Q633" i="2"/>
  <c r="Q665" i="2"/>
  <c r="Q697" i="2"/>
  <c r="Q729" i="2"/>
  <c r="Q761" i="2"/>
  <c r="Q793" i="2"/>
  <c r="Q822" i="2"/>
  <c r="Q843" i="2"/>
  <c r="Q865" i="2"/>
  <c r="Q886" i="2"/>
  <c r="Q897" i="2"/>
  <c r="Q918" i="2"/>
  <c r="Q939" i="2"/>
  <c r="Q961" i="2"/>
  <c r="Q982" i="2"/>
  <c r="Q1003" i="2"/>
  <c r="Q1025" i="2"/>
  <c r="Q1043" i="2"/>
  <c r="Q1059" i="2"/>
  <c r="Q1075" i="2"/>
  <c r="Q1091" i="2"/>
  <c r="Q1107" i="2"/>
  <c r="Q1123" i="2"/>
  <c r="Q1139" i="2"/>
  <c r="Q1155" i="2"/>
  <c r="Q1171" i="2"/>
  <c r="Q1187" i="2"/>
  <c r="Q1203" i="2"/>
  <c r="Q1219" i="2"/>
  <c r="Q1235" i="2"/>
  <c r="Q1251" i="2"/>
  <c r="Q1267" i="2"/>
  <c r="Q1283" i="2"/>
  <c r="Q1294" i="2"/>
  <c r="Q1305" i="2"/>
  <c r="Q1315" i="2"/>
  <c r="Q1326" i="2"/>
  <c r="Q1337" i="2"/>
  <c r="Q1347" i="2"/>
  <c r="Q1358" i="2"/>
  <c r="Q1369" i="2"/>
  <c r="Q1379" i="2"/>
  <c r="Q1390" i="2"/>
  <c r="Q1401" i="2"/>
  <c r="AB1026" i="2"/>
  <c r="AB923" i="2"/>
  <c r="A475" i="2"/>
  <c r="H475" i="2"/>
  <c r="I475" i="2"/>
  <c r="K475" i="2"/>
  <c r="A854" i="2"/>
  <c r="H854" i="2"/>
  <c r="I854" i="2"/>
  <c r="K854" i="2"/>
  <c r="A590" i="2"/>
  <c r="H590" i="2"/>
  <c r="I590" i="2"/>
  <c r="K590" i="2"/>
  <c r="A937" i="2"/>
  <c r="H937" i="2"/>
  <c r="I937" i="2"/>
  <c r="K937" i="2"/>
  <c r="A1351" i="2"/>
  <c r="H1351" i="2"/>
  <c r="I1351" i="2"/>
  <c r="J1351" i="2"/>
  <c r="A1095" i="2"/>
  <c r="H1095" i="2"/>
  <c r="I1095" i="2"/>
  <c r="A729" i="2"/>
  <c r="H729" i="2"/>
  <c r="I729" i="2"/>
  <c r="K729" i="2"/>
  <c r="J1287" i="2"/>
  <c r="K1287" i="2"/>
  <c r="J1154" i="2"/>
  <c r="K1154" i="2"/>
  <c r="J756" i="2"/>
  <c r="A571" i="2"/>
  <c r="H571" i="2"/>
  <c r="I571" i="2"/>
  <c r="K571" i="2"/>
  <c r="AB571" i="2"/>
  <c r="A827" i="2"/>
  <c r="H827" i="2"/>
  <c r="I827" i="2"/>
  <c r="K827" i="2"/>
  <c r="AB827" i="2"/>
  <c r="A750" i="2"/>
  <c r="H750" i="2"/>
  <c r="I750" i="2"/>
  <c r="K750" i="2"/>
  <c r="AB750" i="2"/>
  <c r="A901" i="2"/>
  <c r="H901" i="2"/>
  <c r="I901" i="2"/>
  <c r="K901" i="2"/>
  <c r="AB901" i="2"/>
  <c r="A1060" i="2"/>
  <c r="H1060" i="2"/>
  <c r="I1060" i="2"/>
  <c r="K1060" i="2"/>
  <c r="AB1060" i="2"/>
  <c r="A1189" i="2"/>
  <c r="H1189" i="2"/>
  <c r="I1189" i="2"/>
  <c r="AB1189" i="2"/>
  <c r="A1314" i="2"/>
  <c r="H1314" i="2"/>
  <c r="I1314" i="2"/>
  <c r="AB1314" i="2"/>
  <c r="A589" i="2"/>
  <c r="H589" i="2"/>
  <c r="I589" i="2"/>
  <c r="K589" i="2"/>
  <c r="AB589" i="2"/>
  <c r="A619" i="2"/>
  <c r="H619" i="2"/>
  <c r="I619" i="2"/>
  <c r="K619" i="2"/>
  <c r="AB619" i="2"/>
  <c r="A542" i="2"/>
  <c r="H542" i="2"/>
  <c r="I542" i="2"/>
  <c r="K542" i="2"/>
  <c r="AB542" i="2"/>
  <c r="A1143" i="2"/>
  <c r="H1143" i="2"/>
  <c r="I1143" i="2"/>
  <c r="AB1143" i="2"/>
  <c r="A1268" i="2"/>
  <c r="H1268" i="2"/>
  <c r="I1268" i="2"/>
  <c r="AB1268" i="2"/>
  <c r="A1004" i="2"/>
  <c r="H1004" i="2"/>
  <c r="I1004" i="2"/>
  <c r="K1004" i="2"/>
  <c r="AB1004" i="2"/>
  <c r="A1141" i="2"/>
  <c r="H1141" i="2"/>
  <c r="I1141" i="2"/>
  <c r="AB1141" i="2"/>
  <c r="A1001" i="2"/>
  <c r="H1001" i="2"/>
  <c r="I1001" i="2"/>
  <c r="K1001" i="2"/>
  <c r="AB1001" i="2"/>
  <c r="A574" i="2"/>
  <c r="H574" i="2"/>
  <c r="I574" i="2"/>
  <c r="K574" i="2"/>
  <c r="AB574" i="2"/>
  <c r="A1367" i="2"/>
  <c r="H1367" i="2"/>
  <c r="I1367" i="2"/>
  <c r="AB1367" i="2"/>
  <c r="A794" i="2"/>
  <c r="H794" i="2"/>
  <c r="I794" i="2"/>
  <c r="K794" i="2"/>
  <c r="AB794" i="2"/>
  <c r="A1109" i="2"/>
  <c r="H1109" i="2"/>
  <c r="I1109" i="2"/>
  <c r="AB1109" i="2"/>
  <c r="A958" i="2"/>
  <c r="H958" i="2"/>
  <c r="I958" i="2"/>
  <c r="K958" i="2"/>
  <c r="AB958" i="2"/>
  <c r="A782" i="2"/>
  <c r="H782" i="2"/>
  <c r="I782" i="2"/>
  <c r="K782" i="2"/>
  <c r="AB782" i="2"/>
  <c r="A1282" i="2"/>
  <c r="H1282" i="2"/>
  <c r="I1282" i="2"/>
  <c r="AB1282" i="2"/>
  <c r="A441" i="2"/>
  <c r="H441" i="2"/>
  <c r="I441" i="2"/>
  <c r="K441" i="2"/>
  <c r="AB441" i="2"/>
  <c r="A539" i="2"/>
  <c r="H539" i="2"/>
  <c r="I539" i="2"/>
  <c r="K539" i="2"/>
  <c r="AB539" i="2"/>
  <c r="A725" i="2"/>
  <c r="H725" i="2"/>
  <c r="I725" i="2"/>
  <c r="K725" i="2"/>
  <c r="AB725" i="2"/>
  <c r="A1090" i="2"/>
  <c r="H1090" i="2"/>
  <c r="I1090" i="2"/>
  <c r="K1090" i="2"/>
  <c r="AB1090" i="2"/>
  <c r="J1218" i="2"/>
  <c r="K1218" i="2"/>
  <c r="J473" i="2"/>
  <c r="A124" i="2"/>
  <c r="H124" i="2"/>
  <c r="I124" i="2"/>
  <c r="K124" i="2"/>
  <c r="AB124" i="2"/>
  <c r="A316" i="2"/>
  <c r="H316" i="2"/>
  <c r="I316" i="2"/>
  <c r="K316" i="2"/>
  <c r="AB316" i="2"/>
  <c r="A98" i="2"/>
  <c r="H98" i="2"/>
  <c r="I98" i="2"/>
  <c r="K98" i="2"/>
  <c r="AB98" i="2"/>
  <c r="A226" i="2"/>
  <c r="H226" i="2"/>
  <c r="I226" i="2"/>
  <c r="K226" i="2"/>
  <c r="AB226" i="2"/>
  <c r="A354" i="2"/>
  <c r="H354" i="2"/>
  <c r="I354" i="2"/>
  <c r="K354" i="2"/>
  <c r="AB354" i="2"/>
  <c r="A345" i="2"/>
  <c r="H345" i="2"/>
  <c r="I345" i="2"/>
  <c r="K345" i="2"/>
  <c r="AB345" i="2"/>
  <c r="A45" i="2"/>
  <c r="H45" i="2"/>
  <c r="I45" i="2"/>
  <c r="K45" i="2"/>
  <c r="AB45" i="2"/>
  <c r="A47" i="2"/>
  <c r="H47" i="2"/>
  <c r="I47" i="2"/>
  <c r="K47" i="2"/>
  <c r="AB47" i="2"/>
  <c r="A303" i="2"/>
  <c r="H303" i="2"/>
  <c r="I303" i="2"/>
  <c r="K303" i="2"/>
  <c r="AB303" i="2"/>
  <c r="A62" i="2"/>
  <c r="H62" i="2"/>
  <c r="I62" i="2"/>
  <c r="K62" i="2"/>
  <c r="AB62" i="2"/>
  <c r="A238" i="2"/>
  <c r="H238" i="2"/>
  <c r="I238" i="2"/>
  <c r="K238" i="2"/>
  <c r="AB238" i="2"/>
  <c r="J1093" i="2"/>
  <c r="A204" i="2"/>
  <c r="H204" i="2"/>
  <c r="I204" i="2"/>
  <c r="K204" i="2"/>
  <c r="AB204" i="2"/>
  <c r="A380" i="2"/>
  <c r="H380" i="2"/>
  <c r="I380" i="2"/>
  <c r="K380" i="2"/>
  <c r="AB380" i="2"/>
  <c r="A210" i="2"/>
  <c r="H210" i="2"/>
  <c r="I210" i="2"/>
  <c r="K210" i="2"/>
  <c r="AB210" i="2"/>
  <c r="A338" i="2"/>
  <c r="H338" i="2"/>
  <c r="I338" i="2"/>
  <c r="K338" i="2"/>
  <c r="AB338" i="2"/>
  <c r="A241" i="2"/>
  <c r="H241" i="2"/>
  <c r="I241" i="2"/>
  <c r="K241" i="2"/>
  <c r="AB241" i="2"/>
  <c r="A89" i="2"/>
  <c r="H89" i="2"/>
  <c r="I89" i="2"/>
  <c r="K89" i="2"/>
  <c r="AB89" i="2"/>
  <c r="A31" i="2"/>
  <c r="H31" i="2"/>
  <c r="I31" i="2"/>
  <c r="K31" i="2"/>
  <c r="AB31" i="2"/>
  <c r="A287" i="2"/>
  <c r="H287" i="2"/>
  <c r="I287" i="2"/>
  <c r="K287" i="2"/>
  <c r="AB287" i="2"/>
  <c r="A158" i="2"/>
  <c r="H158" i="2"/>
  <c r="I158" i="2"/>
  <c r="K158" i="2"/>
  <c r="AB158" i="2"/>
  <c r="A414" i="2"/>
  <c r="H414" i="2"/>
  <c r="I414" i="2"/>
  <c r="K414" i="2"/>
  <c r="AB414" i="2"/>
  <c r="A253" i="2"/>
  <c r="H253" i="2"/>
  <c r="I253" i="2"/>
  <c r="K253" i="2"/>
  <c r="AB253" i="2"/>
  <c r="A180" i="2"/>
  <c r="H180" i="2"/>
  <c r="I180" i="2"/>
  <c r="K180" i="2"/>
  <c r="AB180" i="2"/>
  <c r="A436" i="2"/>
  <c r="H436" i="2"/>
  <c r="I436" i="2"/>
  <c r="K436" i="2"/>
  <c r="AB436" i="2"/>
  <c r="A234" i="2"/>
  <c r="H234" i="2"/>
  <c r="I234" i="2"/>
  <c r="K234" i="2"/>
  <c r="AB234" i="2"/>
  <c r="A209" i="2"/>
  <c r="H209" i="2"/>
  <c r="I209" i="2"/>
  <c r="K209" i="2"/>
  <c r="AB209" i="2"/>
  <c r="A37" i="2"/>
  <c r="H37" i="2"/>
  <c r="I37" i="2"/>
  <c r="K37" i="2"/>
  <c r="AB37" i="2"/>
  <c r="A416" i="2"/>
  <c r="H416" i="2"/>
  <c r="I416" i="2"/>
  <c r="K416" i="2"/>
  <c r="AB416" i="2"/>
  <c r="A329" i="2"/>
  <c r="H329" i="2"/>
  <c r="I329" i="2"/>
  <c r="K329" i="2"/>
  <c r="AB329" i="2"/>
  <c r="A137" i="2"/>
  <c r="H137" i="2"/>
  <c r="I137" i="2"/>
  <c r="K137" i="2"/>
  <c r="AB137" i="2"/>
  <c r="A199" i="2"/>
  <c r="H199" i="2"/>
  <c r="I199" i="2"/>
  <c r="K199" i="2"/>
  <c r="AB199" i="2"/>
  <c r="A413" i="2"/>
  <c r="H413" i="2"/>
  <c r="I413" i="2"/>
  <c r="K413" i="2"/>
  <c r="AB413" i="2"/>
  <c r="A183" i="2"/>
  <c r="H183" i="2"/>
  <c r="I183" i="2"/>
  <c r="K183" i="2"/>
  <c r="AB183" i="2"/>
  <c r="A247" i="2"/>
  <c r="H247" i="2"/>
  <c r="I247" i="2"/>
  <c r="K247" i="2"/>
  <c r="AB247" i="2"/>
  <c r="A544" i="2"/>
  <c r="H544" i="2"/>
  <c r="I544" i="2"/>
  <c r="K544" i="2"/>
  <c r="AB544" i="2"/>
  <c r="A736" i="2"/>
  <c r="H736" i="2"/>
  <c r="I736" i="2"/>
  <c r="K736" i="2"/>
  <c r="AB736" i="2"/>
  <c r="A519" i="2"/>
  <c r="H519" i="2"/>
  <c r="I519" i="2"/>
  <c r="K519" i="2"/>
  <c r="AB519" i="2"/>
  <c r="A647" i="2"/>
  <c r="H647" i="2"/>
  <c r="I647" i="2"/>
  <c r="K647" i="2"/>
  <c r="AB647" i="2"/>
  <c r="A775" i="2"/>
  <c r="H775" i="2"/>
  <c r="I775" i="2"/>
  <c r="K775" i="2"/>
  <c r="AB775" i="2"/>
  <c r="A903" i="2"/>
  <c r="H903" i="2"/>
  <c r="I903" i="2"/>
  <c r="K903" i="2"/>
  <c r="AB903" i="2"/>
  <c r="A1031" i="2"/>
  <c r="H1031" i="2"/>
  <c r="I1031" i="2"/>
  <c r="K1031" i="2"/>
  <c r="AB1031" i="2"/>
  <c r="A570" i="2"/>
  <c r="H570" i="2"/>
  <c r="I570" i="2"/>
  <c r="K570" i="2"/>
  <c r="AB570" i="2"/>
  <c r="A762" i="2"/>
  <c r="H762" i="2"/>
  <c r="I762" i="2"/>
  <c r="K762" i="2"/>
  <c r="AB762" i="2"/>
  <c r="A1307" i="2"/>
  <c r="H1307" i="2"/>
  <c r="I1307" i="2"/>
  <c r="AB1307" i="2"/>
  <c r="A1179" i="2"/>
  <c r="H1179" i="2"/>
  <c r="I1179" i="2"/>
  <c r="AB1179" i="2"/>
  <c r="A970" i="2"/>
  <c r="H970" i="2"/>
  <c r="I970" i="2"/>
  <c r="K970" i="2"/>
  <c r="AB970" i="2"/>
  <c r="A800" i="2"/>
  <c r="H800" i="2"/>
  <c r="I800" i="2"/>
  <c r="K800" i="2"/>
  <c r="AB800" i="2"/>
  <c r="A1368" i="2"/>
  <c r="H1368" i="2"/>
  <c r="I1368" i="2"/>
  <c r="AB1368" i="2"/>
  <c r="A1240" i="2"/>
  <c r="H1240" i="2"/>
  <c r="I1240" i="2"/>
  <c r="AB1240" i="2"/>
  <c r="A1048" i="2"/>
  <c r="H1048" i="2"/>
  <c r="I1048" i="2"/>
  <c r="K1048" i="2"/>
  <c r="AB1048" i="2"/>
  <c r="A881" i="2"/>
  <c r="H881" i="2"/>
  <c r="I881" i="2"/>
  <c r="K881" i="2"/>
  <c r="AB881" i="2"/>
  <c r="A1369" i="2"/>
  <c r="H1369" i="2"/>
  <c r="I1369" i="2"/>
  <c r="AB1369" i="2"/>
  <c r="A1241" i="2"/>
  <c r="H1241" i="2"/>
  <c r="I1241" i="2"/>
  <c r="AB1241" i="2"/>
  <c r="A1113" i="2"/>
  <c r="H1113" i="2"/>
  <c r="I1113" i="2"/>
  <c r="AB1113" i="2"/>
  <c r="A882" i="2"/>
  <c r="H882" i="2"/>
  <c r="I882" i="2"/>
  <c r="K882" i="2"/>
  <c r="AB882" i="2"/>
  <c r="A553" i="2"/>
  <c r="H553" i="2"/>
  <c r="I553" i="2"/>
  <c r="K553" i="2"/>
  <c r="AB553" i="2"/>
  <c r="A1302" i="2"/>
  <c r="H1302" i="2"/>
  <c r="I1302" i="2"/>
  <c r="AB1302" i="2"/>
  <c r="A1174" i="2"/>
  <c r="H1174" i="2"/>
  <c r="I1174" i="2"/>
  <c r="AB1174" i="2"/>
  <c r="A1046" i="2"/>
  <c r="H1046" i="2"/>
  <c r="I1046" i="2"/>
  <c r="K1046" i="2"/>
  <c r="AB1046" i="2"/>
  <c r="A793" i="2"/>
  <c r="H793" i="2"/>
  <c r="I793" i="2"/>
  <c r="K793" i="2"/>
  <c r="AB793" i="2"/>
  <c r="A440" i="2"/>
  <c r="H440" i="2"/>
  <c r="I440" i="2"/>
  <c r="K440" i="2"/>
  <c r="AB440" i="2"/>
  <c r="A296" i="2"/>
  <c r="H296" i="2"/>
  <c r="I296" i="2"/>
  <c r="K296" i="2"/>
  <c r="AB296" i="2"/>
  <c r="A19" i="2"/>
  <c r="H19" i="2"/>
  <c r="I19" i="2"/>
  <c r="K19" i="2"/>
  <c r="AB19" i="2"/>
  <c r="A211" i="2"/>
  <c r="H211" i="2"/>
  <c r="I211" i="2"/>
  <c r="K211" i="2"/>
  <c r="AB211" i="2"/>
  <c r="A339" i="2"/>
  <c r="H339" i="2"/>
  <c r="I339" i="2"/>
  <c r="K339" i="2"/>
  <c r="AB339" i="2"/>
  <c r="A22" i="2"/>
  <c r="H22" i="2"/>
  <c r="I22" i="2"/>
  <c r="K22" i="2"/>
  <c r="AB22" i="2"/>
  <c r="A390" i="2"/>
  <c r="H390" i="2"/>
  <c r="I390" i="2"/>
  <c r="K390" i="2"/>
  <c r="AB390" i="2"/>
  <c r="A265" i="2"/>
  <c r="H265" i="2"/>
  <c r="I265" i="2"/>
  <c r="K265" i="2"/>
  <c r="AB265" i="2"/>
  <c r="A760" i="2"/>
  <c r="H760" i="2"/>
  <c r="I760" i="2"/>
  <c r="K760" i="2"/>
  <c r="AB760" i="2"/>
  <c r="A671" i="2"/>
  <c r="H671" i="2"/>
  <c r="I671" i="2"/>
  <c r="K671" i="2"/>
  <c r="AB671" i="2"/>
  <c r="A799" i="2"/>
  <c r="H799" i="2"/>
  <c r="I799" i="2"/>
  <c r="K799" i="2"/>
  <c r="AB799" i="2"/>
  <c r="A466" i="2"/>
  <c r="H466" i="2"/>
  <c r="AB466" i="2"/>
  <c r="A594" i="2"/>
  <c r="H594" i="2"/>
  <c r="I594" i="2"/>
  <c r="K594" i="2"/>
  <c r="AB594" i="2"/>
  <c r="A722" i="2"/>
  <c r="H722" i="2"/>
  <c r="I722" i="2"/>
  <c r="K722" i="2"/>
  <c r="AB722" i="2"/>
  <c r="A1347" i="2"/>
  <c r="H1347" i="2"/>
  <c r="I1347" i="2"/>
  <c r="AB1347" i="2"/>
  <c r="A1219" i="2"/>
  <c r="H1219" i="2"/>
  <c r="I1219" i="2"/>
  <c r="AB1219" i="2"/>
  <c r="A1091" i="2"/>
  <c r="H1091" i="2"/>
  <c r="I1091" i="2"/>
  <c r="K1091" i="2"/>
  <c r="AB1091" i="2"/>
  <c r="A938" i="2"/>
  <c r="H938" i="2"/>
  <c r="I938" i="2"/>
  <c r="K938" i="2"/>
  <c r="AB938" i="2"/>
  <c r="A721" i="2"/>
  <c r="H721" i="2"/>
  <c r="I721" i="2"/>
  <c r="K721" i="2"/>
  <c r="AB721" i="2"/>
  <c r="A1344" i="2"/>
  <c r="H1344" i="2"/>
  <c r="I1344" i="2"/>
  <c r="AB1344" i="2"/>
  <c r="A1216" i="2"/>
  <c r="H1216" i="2"/>
  <c r="I1216" i="2"/>
  <c r="AB1216" i="2"/>
  <c r="A1088" i="2"/>
  <c r="H1088" i="2"/>
  <c r="I1088" i="2"/>
  <c r="K1088" i="2"/>
  <c r="AB1088" i="2"/>
  <c r="A934" i="2"/>
  <c r="H934" i="2"/>
  <c r="I934" i="2"/>
  <c r="K934" i="2"/>
  <c r="AB934" i="2"/>
  <c r="A709" i="2"/>
  <c r="H709" i="2"/>
  <c r="I709" i="2"/>
  <c r="K709" i="2"/>
  <c r="AB709" i="2"/>
  <c r="A1345" i="2"/>
  <c r="H1345" i="2"/>
  <c r="I1345" i="2"/>
  <c r="AB1345" i="2"/>
  <c r="A1233" i="2"/>
  <c r="H1233" i="2"/>
  <c r="I1233" i="2"/>
  <c r="AB1233" i="2"/>
  <c r="A1105" i="2"/>
  <c r="H1105" i="2"/>
  <c r="I1105" i="2"/>
  <c r="AB1105" i="2"/>
  <c r="A957" i="2"/>
  <c r="H957" i="2"/>
  <c r="I957" i="2"/>
  <c r="K957" i="2"/>
  <c r="AB957" i="2"/>
  <c r="A1342" i="2"/>
  <c r="H1342" i="2"/>
  <c r="I1342" i="2"/>
  <c r="AB1342" i="2"/>
  <c r="A1214" i="2"/>
  <c r="H1214" i="2"/>
  <c r="I1214" i="2"/>
  <c r="AB1214" i="2"/>
  <c r="A1086" i="2"/>
  <c r="H1086" i="2"/>
  <c r="I1086" i="2"/>
  <c r="K1086" i="2"/>
  <c r="AB1086" i="2"/>
  <c r="A932" i="2"/>
  <c r="H932" i="2"/>
  <c r="I932" i="2"/>
  <c r="K932" i="2"/>
  <c r="AB932" i="2"/>
  <c r="A701" i="2"/>
  <c r="H701" i="2"/>
  <c r="I701" i="2"/>
  <c r="K701" i="2"/>
  <c r="AB701" i="2"/>
  <c r="A384" i="2"/>
  <c r="H384" i="2"/>
  <c r="I384" i="2"/>
  <c r="K384" i="2"/>
  <c r="AB384" i="2"/>
  <c r="A60" i="2"/>
  <c r="H60" i="2"/>
  <c r="I60" i="2"/>
  <c r="K60" i="2"/>
  <c r="AB60" i="2"/>
  <c r="A59" i="2"/>
  <c r="H59" i="2"/>
  <c r="I59" i="2"/>
  <c r="K59" i="2"/>
  <c r="AB59" i="2"/>
  <c r="A187" i="2"/>
  <c r="H187" i="2"/>
  <c r="I187" i="2"/>
  <c r="K187" i="2"/>
  <c r="AB187" i="2"/>
  <c r="A315" i="2"/>
  <c r="H315" i="2"/>
  <c r="I315" i="2"/>
  <c r="K315" i="2"/>
  <c r="AB315" i="2"/>
  <c r="A443" i="2"/>
  <c r="H443" i="2"/>
  <c r="I443" i="2"/>
  <c r="K443" i="2"/>
  <c r="AB443" i="2"/>
  <c r="A350" i="2"/>
  <c r="H350" i="2"/>
  <c r="I350" i="2"/>
  <c r="K350" i="2"/>
  <c r="AB350" i="2"/>
  <c r="A193" i="2"/>
  <c r="H193" i="2"/>
  <c r="I193" i="2"/>
  <c r="K193" i="2"/>
  <c r="AB193" i="2"/>
  <c r="A492" i="2"/>
  <c r="H492" i="2"/>
  <c r="I492" i="2"/>
  <c r="K492" i="2"/>
  <c r="AB492" i="2"/>
  <c r="A556" i="2"/>
  <c r="H556" i="2"/>
  <c r="I556" i="2"/>
  <c r="K556" i="2"/>
  <c r="AB556" i="2"/>
  <c r="A620" i="2"/>
  <c r="H620" i="2"/>
  <c r="I620" i="2"/>
  <c r="K620" i="2"/>
  <c r="AB620" i="2"/>
  <c r="A684" i="2"/>
  <c r="H684" i="2"/>
  <c r="I684" i="2"/>
  <c r="K684" i="2"/>
  <c r="AB684" i="2"/>
  <c r="A748" i="2"/>
  <c r="H748" i="2"/>
  <c r="I748" i="2"/>
  <c r="K748" i="2"/>
  <c r="AB748" i="2"/>
  <c r="A467" i="2"/>
  <c r="H467" i="2"/>
  <c r="I467" i="2"/>
  <c r="K467" i="2"/>
  <c r="AB467" i="2"/>
  <c r="A531" i="2"/>
  <c r="H531" i="2"/>
  <c r="I531" i="2"/>
  <c r="K531" i="2"/>
  <c r="AB531" i="2"/>
  <c r="A595" i="2"/>
  <c r="H595" i="2"/>
  <c r="I595" i="2"/>
  <c r="K595" i="2"/>
  <c r="AB595" i="2"/>
  <c r="A659" i="2"/>
  <c r="H659" i="2"/>
  <c r="AB659" i="2"/>
  <c r="A723" i="2"/>
  <c r="H723" i="2"/>
  <c r="I723" i="2"/>
  <c r="K723" i="2"/>
  <c r="AB723" i="2"/>
  <c r="A787" i="2"/>
  <c r="H787" i="2"/>
  <c r="I787" i="2"/>
  <c r="K787" i="2"/>
  <c r="AB787" i="2"/>
  <c r="A851" i="2"/>
  <c r="H851" i="2"/>
  <c r="I851" i="2"/>
  <c r="K851" i="2"/>
  <c r="AB851" i="2"/>
  <c r="A915" i="2"/>
  <c r="H915" i="2"/>
  <c r="I915" i="2"/>
  <c r="K915" i="2"/>
  <c r="AB915" i="2"/>
  <c r="A979" i="2"/>
  <c r="H979" i="2"/>
  <c r="I979" i="2"/>
  <c r="K979" i="2"/>
  <c r="AB979" i="2"/>
  <c r="A454" i="2"/>
  <c r="H454" i="2"/>
  <c r="I454" i="2"/>
  <c r="K454" i="2"/>
  <c r="AB454" i="2"/>
  <c r="A518" i="2"/>
  <c r="H518" i="2"/>
  <c r="I518" i="2"/>
  <c r="K518" i="2"/>
  <c r="AB518" i="2"/>
  <c r="A582" i="2"/>
  <c r="H582" i="2"/>
  <c r="I582" i="2"/>
  <c r="K582" i="2"/>
  <c r="AB582" i="2"/>
  <c r="A646" i="2"/>
  <c r="H646" i="2"/>
  <c r="I646" i="2"/>
  <c r="K646" i="2"/>
  <c r="AB646" i="2"/>
  <c r="A710" i="2"/>
  <c r="H710" i="2"/>
  <c r="I710" i="2"/>
  <c r="K710" i="2"/>
  <c r="AB710" i="2"/>
  <c r="A774" i="2"/>
  <c r="H774" i="2"/>
  <c r="I774" i="2"/>
  <c r="K774" i="2"/>
  <c r="AB774" i="2"/>
  <c r="A1359" i="2"/>
  <c r="H1359" i="2"/>
  <c r="I1359" i="2"/>
  <c r="AB1359" i="2"/>
  <c r="A1295" i="2"/>
  <c r="H1295" i="2"/>
  <c r="I1295" i="2"/>
  <c r="AB1295" i="2"/>
  <c r="A1231" i="2"/>
  <c r="H1231" i="2"/>
  <c r="I1231" i="2"/>
  <c r="AB1231" i="2"/>
  <c r="A1167" i="2"/>
  <c r="H1167" i="2"/>
  <c r="I1167" i="2"/>
  <c r="AB1167" i="2"/>
  <c r="A1103" i="2"/>
  <c r="H1103" i="2"/>
  <c r="I1103" i="2"/>
  <c r="AB1103" i="2"/>
  <c r="A1039" i="2"/>
  <c r="H1039" i="2"/>
  <c r="I1039" i="2"/>
  <c r="K1039" i="2"/>
  <c r="AB1039" i="2"/>
  <c r="A954" i="2"/>
  <c r="H954" i="2"/>
  <c r="I954" i="2"/>
  <c r="K954" i="2"/>
  <c r="AB954" i="2"/>
  <c r="A869" i="2"/>
  <c r="H869" i="2"/>
  <c r="I869" i="2"/>
  <c r="K869" i="2"/>
  <c r="AB869" i="2"/>
  <c r="A769" i="2"/>
  <c r="H769" i="2"/>
  <c r="I769" i="2"/>
  <c r="K769" i="2"/>
  <c r="AB769" i="2"/>
  <c r="A513" i="2"/>
  <c r="H513" i="2"/>
  <c r="I513" i="2"/>
  <c r="K513" i="2"/>
  <c r="AB513" i="2"/>
  <c r="A1356" i="2"/>
  <c r="H1356" i="2"/>
  <c r="I1356" i="2"/>
  <c r="AB1356" i="2"/>
  <c r="A1292" i="2"/>
  <c r="H1292" i="2"/>
  <c r="I1292" i="2"/>
  <c r="AB1292" i="2"/>
  <c r="A1228" i="2"/>
  <c r="H1228" i="2"/>
  <c r="I1228" i="2"/>
  <c r="AB1228" i="2"/>
  <c r="A1164" i="2"/>
  <c r="H1164" i="2"/>
  <c r="I1164" i="2"/>
  <c r="AB1164" i="2"/>
  <c r="A1100" i="2"/>
  <c r="H1100" i="2"/>
  <c r="I1100" i="2"/>
  <c r="K1100" i="2"/>
  <c r="AB1100" i="2"/>
  <c r="A1036" i="2"/>
  <c r="H1036" i="2"/>
  <c r="I1036" i="2"/>
  <c r="K1036" i="2"/>
  <c r="AB1036" i="2"/>
  <c r="A950" i="2"/>
  <c r="H950" i="2"/>
  <c r="I950" i="2"/>
  <c r="K950" i="2"/>
  <c r="AB950" i="2"/>
  <c r="A865" i="2"/>
  <c r="H865" i="2"/>
  <c r="I865" i="2"/>
  <c r="K865" i="2"/>
  <c r="AB865" i="2"/>
  <c r="A757" i="2"/>
  <c r="H757" i="2"/>
  <c r="I757" i="2"/>
  <c r="K757" i="2"/>
  <c r="AB757" i="2"/>
  <c r="A501" i="2"/>
  <c r="H501" i="2"/>
  <c r="I501" i="2"/>
  <c r="K501" i="2"/>
  <c r="AB501" i="2"/>
  <c r="A1341" i="2"/>
  <c r="H1341" i="2"/>
  <c r="I1341" i="2"/>
  <c r="AB1341" i="2"/>
  <c r="A1277" i="2"/>
  <c r="H1277" i="2"/>
  <c r="I1277" i="2"/>
  <c r="AB1277" i="2"/>
  <c r="A1213" i="2"/>
  <c r="H1213" i="2"/>
  <c r="I1213" i="2"/>
  <c r="AB1213" i="2"/>
  <c r="A1149" i="2"/>
  <c r="H1149" i="2"/>
  <c r="I1149" i="2"/>
  <c r="AB1149" i="2"/>
  <c r="A1085" i="2"/>
  <c r="H1085" i="2"/>
  <c r="I1085" i="2"/>
  <c r="K1085" i="2"/>
  <c r="AB1085" i="2"/>
  <c r="A1016" i="2"/>
  <c r="H1016" i="2"/>
  <c r="I1016" i="2"/>
  <c r="K1016" i="2"/>
  <c r="AB1016" i="2"/>
  <c r="A930" i="2"/>
  <c r="H930" i="2"/>
  <c r="I930" i="2"/>
  <c r="K930" i="2"/>
  <c r="AB930" i="2"/>
  <c r="A845" i="2"/>
  <c r="H845" i="2"/>
  <c r="I845" i="2"/>
  <c r="K845" i="2"/>
  <c r="AB845" i="2"/>
  <c r="A697" i="2"/>
  <c r="H697" i="2"/>
  <c r="I697" i="2"/>
  <c r="K697" i="2"/>
  <c r="AB697" i="2"/>
  <c r="A1402" i="2"/>
  <c r="H1402" i="2"/>
  <c r="I1402" i="2"/>
  <c r="AB1402" i="2"/>
  <c r="A1338" i="2"/>
  <c r="H1338" i="2"/>
  <c r="I1338" i="2"/>
  <c r="AB1338" i="2"/>
  <c r="A1274" i="2"/>
  <c r="H1274" i="2"/>
  <c r="I1274" i="2"/>
  <c r="AB1274" i="2"/>
  <c r="A1210" i="2"/>
  <c r="H1210" i="2"/>
  <c r="I1210" i="2"/>
  <c r="AB1210" i="2"/>
  <c r="A1146" i="2"/>
  <c r="H1146" i="2"/>
  <c r="I1146" i="2"/>
  <c r="AB1146" i="2"/>
  <c r="A1082" i="2"/>
  <c r="H1082" i="2"/>
  <c r="I1082" i="2"/>
  <c r="K1082" i="2"/>
  <c r="AB1082" i="2"/>
  <c r="A1012" i="2"/>
  <c r="H1012" i="2"/>
  <c r="I1012" i="2"/>
  <c r="K1012" i="2"/>
  <c r="AB1012" i="2"/>
  <c r="A926" i="2"/>
  <c r="H926" i="2"/>
  <c r="I926" i="2"/>
  <c r="K926" i="2"/>
  <c r="AB926" i="2"/>
  <c r="A841" i="2"/>
  <c r="H841" i="2"/>
  <c r="I841" i="2"/>
  <c r="K841" i="2"/>
  <c r="AB841" i="2"/>
  <c r="A685" i="2"/>
  <c r="H685" i="2"/>
  <c r="I685" i="2"/>
  <c r="K685" i="2"/>
  <c r="AB685" i="2"/>
  <c r="A232" i="2"/>
  <c r="H232" i="2"/>
  <c r="I232" i="2"/>
  <c r="K232" i="2"/>
  <c r="AB232" i="2"/>
  <c r="A12" i="2"/>
  <c r="H12" i="2"/>
  <c r="I12" i="2"/>
  <c r="K12" i="2"/>
  <c r="AB12" i="2"/>
  <c r="A24" i="2"/>
  <c r="H24" i="2"/>
  <c r="I24" i="2"/>
  <c r="K24" i="2"/>
  <c r="AB24" i="2"/>
  <c r="A44" i="2"/>
  <c r="H44" i="2"/>
  <c r="I44" i="2"/>
  <c r="K44" i="2"/>
  <c r="AB44" i="2"/>
  <c r="A48" i="2"/>
  <c r="H48" i="2"/>
  <c r="I48" i="2"/>
  <c r="K48" i="2"/>
  <c r="AB48" i="2"/>
  <c r="A111" i="2"/>
  <c r="H111" i="2"/>
  <c r="I111" i="2"/>
  <c r="K111" i="2"/>
  <c r="AB111" i="2"/>
  <c r="A239" i="2"/>
  <c r="H239" i="2"/>
  <c r="I239" i="2"/>
  <c r="K239" i="2"/>
  <c r="AB239" i="2"/>
  <c r="A367" i="2"/>
  <c r="H367" i="2"/>
  <c r="I367" i="2"/>
  <c r="K367" i="2"/>
  <c r="AB367" i="2"/>
  <c r="A431" i="2"/>
  <c r="H431" i="2"/>
  <c r="I431" i="2"/>
  <c r="K431" i="2"/>
  <c r="AB431" i="2"/>
  <c r="A66" i="2"/>
  <c r="H66" i="2"/>
  <c r="I66" i="2"/>
  <c r="K66" i="2"/>
  <c r="AB66" i="2"/>
  <c r="A133" i="2"/>
  <c r="H133" i="2"/>
  <c r="I133" i="2"/>
  <c r="K133" i="2"/>
  <c r="AB133" i="2"/>
  <c r="A261" i="2"/>
  <c r="H261" i="2"/>
  <c r="I261" i="2"/>
  <c r="K261" i="2"/>
  <c r="AB261" i="2"/>
  <c r="A449" i="2"/>
  <c r="H449" i="2"/>
  <c r="I449" i="2"/>
  <c r="K449" i="2"/>
  <c r="AB449" i="2"/>
  <c r="A276" i="2"/>
  <c r="H276" i="2"/>
  <c r="I276" i="2"/>
  <c r="K276" i="2"/>
  <c r="AB276" i="2"/>
  <c r="A456" i="2"/>
  <c r="H456" i="2"/>
  <c r="I456" i="2"/>
  <c r="K456" i="2"/>
  <c r="AB456" i="2"/>
  <c r="A520" i="2"/>
  <c r="H520" i="2"/>
  <c r="I520" i="2"/>
  <c r="K520" i="2"/>
  <c r="AB520" i="2"/>
  <c r="A584" i="2"/>
  <c r="H584" i="2"/>
  <c r="I584" i="2"/>
  <c r="K584" i="2"/>
  <c r="AB584" i="2"/>
  <c r="A664" i="2"/>
  <c r="H664" i="2"/>
  <c r="I664" i="2"/>
  <c r="K664" i="2"/>
  <c r="AB664" i="2"/>
  <c r="A776" i="2"/>
  <c r="H776" i="2"/>
  <c r="I776" i="2"/>
  <c r="K776" i="2"/>
  <c r="AB776" i="2"/>
  <c r="A559" i="2"/>
  <c r="H559" i="2"/>
  <c r="I559" i="2"/>
  <c r="K559" i="2"/>
  <c r="AB559" i="2"/>
  <c r="A687" i="2"/>
  <c r="H687" i="2"/>
  <c r="I687" i="2"/>
  <c r="K687" i="2"/>
  <c r="AB687" i="2"/>
  <c r="A815" i="2"/>
  <c r="H815" i="2"/>
  <c r="I815" i="2"/>
  <c r="K815" i="2"/>
  <c r="AB815" i="2"/>
  <c r="A943" i="2"/>
  <c r="H943" i="2"/>
  <c r="I943" i="2"/>
  <c r="K943" i="2"/>
  <c r="AB943" i="2"/>
  <c r="A482" i="2"/>
  <c r="H482" i="2"/>
  <c r="I482" i="2"/>
  <c r="K482" i="2"/>
  <c r="AB482" i="2"/>
  <c r="A610" i="2"/>
  <c r="H610" i="2"/>
  <c r="I610" i="2"/>
  <c r="K610" i="2"/>
  <c r="AB610" i="2"/>
  <c r="A738" i="2"/>
  <c r="H738" i="2"/>
  <c r="I738" i="2"/>
  <c r="K738" i="2"/>
  <c r="AB738" i="2"/>
  <c r="A1331" i="2"/>
  <c r="H1331" i="2"/>
  <c r="I1331" i="2"/>
  <c r="AB1331" i="2"/>
  <c r="A1203" i="2"/>
  <c r="H1203" i="2"/>
  <c r="I1203" i="2"/>
  <c r="AB1203" i="2"/>
  <c r="A1075" i="2"/>
  <c r="H1075" i="2"/>
  <c r="I1075" i="2"/>
  <c r="K1075" i="2"/>
  <c r="AB1075" i="2"/>
  <c r="A917" i="2"/>
  <c r="H917" i="2"/>
  <c r="I917" i="2"/>
  <c r="K917" i="2"/>
  <c r="AB917" i="2"/>
  <c r="A657" i="2"/>
  <c r="H657" i="2"/>
  <c r="I657" i="2"/>
  <c r="K657" i="2"/>
  <c r="AB657" i="2"/>
  <c r="A1328" i="2"/>
  <c r="H1328" i="2"/>
  <c r="I1328" i="2"/>
  <c r="AB1328" i="2"/>
  <c r="A1200" i="2"/>
  <c r="H1200" i="2"/>
  <c r="I1200" i="2"/>
  <c r="AB1200" i="2"/>
  <c r="A1072" i="2"/>
  <c r="H1072" i="2"/>
  <c r="I1072" i="2"/>
  <c r="K1072" i="2"/>
  <c r="AB1072" i="2"/>
  <c r="A913" i="2"/>
  <c r="H913" i="2"/>
  <c r="I913" i="2"/>
  <c r="K913" i="2"/>
  <c r="AB913" i="2"/>
  <c r="A645" i="2"/>
  <c r="H645" i="2"/>
  <c r="I645" i="2"/>
  <c r="K645" i="2"/>
  <c r="AB645" i="2"/>
  <c r="A1329" i="2"/>
  <c r="H1329" i="2"/>
  <c r="I1329" i="2"/>
  <c r="AB1329" i="2"/>
  <c r="A1185" i="2"/>
  <c r="H1185" i="2"/>
  <c r="I1185" i="2"/>
  <c r="AB1185" i="2"/>
  <c r="A1057" i="2"/>
  <c r="H1057" i="2"/>
  <c r="I1057" i="2"/>
  <c r="K1057" i="2"/>
  <c r="AB1057" i="2"/>
  <c r="A893" i="2"/>
  <c r="H893" i="2"/>
  <c r="I893" i="2"/>
  <c r="K893" i="2"/>
  <c r="AB893" i="2"/>
  <c r="A649" i="2"/>
  <c r="H649" i="2"/>
  <c r="I649" i="2"/>
  <c r="K649" i="2"/>
  <c r="AB649" i="2"/>
  <c r="A1326" i="2"/>
  <c r="H1326" i="2"/>
  <c r="I1326" i="2"/>
  <c r="AB1326" i="2"/>
  <c r="A1198" i="2"/>
  <c r="H1198" i="2"/>
  <c r="I1198" i="2"/>
  <c r="AB1198" i="2"/>
  <c r="A1070" i="2"/>
  <c r="H1070" i="2"/>
  <c r="I1070" i="2"/>
  <c r="K1070" i="2"/>
  <c r="AB1070" i="2"/>
  <c r="A910" i="2"/>
  <c r="H910" i="2"/>
  <c r="I910" i="2"/>
  <c r="K910" i="2"/>
  <c r="AB910" i="2"/>
  <c r="A637" i="2"/>
  <c r="H637" i="2"/>
  <c r="I637" i="2"/>
  <c r="K637" i="2"/>
  <c r="AB637" i="2"/>
  <c r="A425" i="2"/>
  <c r="H425" i="2"/>
  <c r="I425" i="2"/>
  <c r="K425" i="2"/>
  <c r="AB425" i="2"/>
  <c r="A64" i="2"/>
  <c r="H64" i="2"/>
  <c r="I64" i="2"/>
  <c r="K64" i="2"/>
  <c r="AB64" i="2"/>
  <c r="A139" i="2"/>
  <c r="H139" i="2"/>
  <c r="I139" i="2"/>
  <c r="K139" i="2"/>
  <c r="AB139" i="2"/>
  <c r="A267" i="2"/>
  <c r="H267" i="2"/>
  <c r="I267" i="2"/>
  <c r="K267" i="2"/>
  <c r="AB267" i="2"/>
  <c r="A110" i="2"/>
  <c r="H110" i="2"/>
  <c r="I110" i="2"/>
  <c r="K110" i="2"/>
  <c r="AB110" i="2"/>
  <c r="A398" i="2"/>
  <c r="H398" i="2"/>
  <c r="I398" i="2"/>
  <c r="K398" i="2"/>
  <c r="AB398" i="2"/>
  <c r="A273" i="2"/>
  <c r="H273" i="2"/>
  <c r="I273" i="2"/>
  <c r="K273" i="2"/>
  <c r="AB273" i="2"/>
  <c r="A468" i="2"/>
  <c r="H468" i="2"/>
  <c r="I468" i="2"/>
  <c r="K468" i="2"/>
  <c r="AB468" i="2"/>
  <c r="A660" i="2"/>
  <c r="H660" i="2"/>
  <c r="I660" i="2"/>
  <c r="K660" i="2"/>
  <c r="AB660" i="2"/>
  <c r="A1191" i="2"/>
  <c r="H1191" i="2"/>
  <c r="I1191" i="2"/>
  <c r="AB1191" i="2"/>
  <c r="A597" i="2"/>
  <c r="H597" i="2"/>
  <c r="I597" i="2"/>
  <c r="K597" i="2"/>
  <c r="AB597" i="2"/>
  <c r="A898" i="2"/>
  <c r="H898" i="2"/>
  <c r="I898" i="2"/>
  <c r="K898" i="2"/>
  <c r="AB898" i="2"/>
  <c r="A1058" i="2"/>
  <c r="H1058" i="2"/>
  <c r="I1058" i="2"/>
  <c r="K1058" i="2"/>
  <c r="AB1058" i="2"/>
  <c r="A708" i="2"/>
  <c r="H708" i="2"/>
  <c r="I708" i="2"/>
  <c r="K708" i="2"/>
  <c r="AB708" i="2"/>
  <c r="A875" i="2"/>
  <c r="H875" i="2"/>
  <c r="I875" i="2"/>
  <c r="K875" i="2"/>
  <c r="AB875" i="2"/>
  <c r="A1399" i="2"/>
  <c r="H1399" i="2"/>
  <c r="I1399" i="2"/>
  <c r="AB1399" i="2"/>
  <c r="A837" i="2"/>
  <c r="H837" i="2"/>
  <c r="I837" i="2"/>
  <c r="K837" i="2"/>
  <c r="AB837" i="2"/>
  <c r="A1397" i="2"/>
  <c r="H1397" i="2"/>
  <c r="I1397" i="2"/>
  <c r="AB1397" i="2"/>
  <c r="A834" i="2"/>
  <c r="H834" i="2"/>
  <c r="I834" i="2"/>
  <c r="K834" i="2"/>
  <c r="AB834" i="2"/>
  <c r="A1266" i="2"/>
  <c r="H1266" i="2"/>
  <c r="I1266" i="2"/>
  <c r="AB1266" i="2"/>
  <c r="A484" i="2"/>
  <c r="H484" i="2"/>
  <c r="I484" i="2"/>
  <c r="K484" i="2"/>
  <c r="AB484" i="2"/>
  <c r="A651" i="2"/>
  <c r="H651" i="2"/>
  <c r="I651" i="2"/>
  <c r="K651" i="2"/>
  <c r="AB651" i="2"/>
  <c r="A907" i="2"/>
  <c r="H907" i="2"/>
  <c r="I907" i="2"/>
  <c r="K907" i="2"/>
  <c r="AB907" i="2"/>
  <c r="A1236" i="2"/>
  <c r="H1236" i="2"/>
  <c r="I1236" i="2"/>
  <c r="AB1236" i="2"/>
  <c r="A961" i="2"/>
  <c r="H961" i="2"/>
  <c r="I961" i="2"/>
  <c r="K961" i="2"/>
  <c r="AB961" i="2"/>
  <c r="A1234" i="2"/>
  <c r="H1234" i="2"/>
  <c r="I1234" i="2"/>
  <c r="AB1234" i="2"/>
  <c r="A1025" i="2"/>
  <c r="H1025" i="2"/>
  <c r="I1025" i="2"/>
  <c r="K1025" i="2"/>
  <c r="AB1025" i="2"/>
  <c r="A248" i="2"/>
  <c r="H248" i="2"/>
  <c r="I248" i="2"/>
  <c r="K248" i="2"/>
  <c r="AB248" i="2"/>
  <c r="A208" i="2"/>
  <c r="H208" i="2"/>
  <c r="I208" i="2"/>
  <c r="K208" i="2"/>
  <c r="AB208" i="2"/>
  <c r="A1223" i="2"/>
  <c r="H1223" i="2"/>
  <c r="I1223" i="2"/>
  <c r="AB1223" i="2"/>
  <c r="J852" i="2"/>
  <c r="A28" i="2"/>
  <c r="H28" i="2"/>
  <c r="I28" i="2"/>
  <c r="K28" i="2"/>
  <c r="AB28" i="2"/>
  <c r="A220" i="2"/>
  <c r="H220" i="2"/>
  <c r="I220" i="2"/>
  <c r="K220" i="2"/>
  <c r="AB220" i="2"/>
  <c r="A412" i="2"/>
  <c r="H412" i="2"/>
  <c r="I412" i="2"/>
  <c r="K412" i="2"/>
  <c r="AB412" i="2"/>
  <c r="A162" i="2"/>
  <c r="H162" i="2"/>
  <c r="I162" i="2"/>
  <c r="K162" i="2"/>
  <c r="AB162" i="2"/>
  <c r="A290" i="2"/>
  <c r="H290" i="2"/>
  <c r="I290" i="2"/>
  <c r="K290" i="2"/>
  <c r="AB290" i="2"/>
  <c r="A418" i="2"/>
  <c r="H418" i="2"/>
  <c r="I418" i="2"/>
  <c r="K418" i="2"/>
  <c r="AB418" i="2"/>
  <c r="A177" i="2"/>
  <c r="H177" i="2"/>
  <c r="I177" i="2"/>
  <c r="K177" i="2"/>
  <c r="AB177" i="2"/>
  <c r="A25" i="2"/>
  <c r="H25" i="2"/>
  <c r="I25" i="2"/>
  <c r="K25" i="2"/>
  <c r="AB25" i="2"/>
  <c r="A392" i="2"/>
  <c r="H392" i="2"/>
  <c r="I392" i="2"/>
  <c r="K392" i="2"/>
  <c r="AB392" i="2"/>
  <c r="A175" i="2"/>
  <c r="H175" i="2"/>
  <c r="I175" i="2"/>
  <c r="K175" i="2"/>
  <c r="AB175" i="2"/>
  <c r="A174" i="2"/>
  <c r="H174" i="2"/>
  <c r="I174" i="2"/>
  <c r="K174" i="2"/>
  <c r="AB174" i="2"/>
  <c r="A108" i="2"/>
  <c r="H108" i="2"/>
  <c r="I108" i="2"/>
  <c r="K108" i="2"/>
  <c r="AB108" i="2"/>
  <c r="A300" i="2"/>
  <c r="H300" i="2"/>
  <c r="I300" i="2"/>
  <c r="K300" i="2"/>
  <c r="AB300" i="2"/>
  <c r="A82" i="2"/>
  <c r="H82" i="2"/>
  <c r="I82" i="2"/>
  <c r="K82" i="2"/>
  <c r="AB82" i="2"/>
  <c r="A146" i="2"/>
  <c r="H146" i="2"/>
  <c r="I146" i="2"/>
  <c r="K146" i="2"/>
  <c r="AB146" i="2"/>
  <c r="A274" i="2"/>
  <c r="H274" i="2"/>
  <c r="I274" i="2"/>
  <c r="K274" i="2"/>
  <c r="AB274" i="2"/>
  <c r="A402" i="2"/>
  <c r="H402" i="2"/>
  <c r="I402" i="2"/>
  <c r="K402" i="2"/>
  <c r="AB402" i="2"/>
  <c r="A409" i="2"/>
  <c r="H409" i="2"/>
  <c r="I409" i="2"/>
  <c r="K409" i="2"/>
  <c r="AB409" i="2"/>
  <c r="A109" i="2"/>
  <c r="H109" i="2"/>
  <c r="I109" i="2"/>
  <c r="K109" i="2"/>
  <c r="AB109" i="2"/>
  <c r="A328" i="2"/>
  <c r="H328" i="2"/>
  <c r="I328" i="2"/>
  <c r="K328" i="2"/>
  <c r="AB328" i="2"/>
  <c r="A159" i="2"/>
  <c r="H159" i="2"/>
  <c r="I159" i="2"/>
  <c r="K159" i="2"/>
  <c r="AB159" i="2"/>
  <c r="A46" i="2"/>
  <c r="H46" i="2"/>
  <c r="I46" i="2"/>
  <c r="K46" i="2"/>
  <c r="AB46" i="2"/>
  <c r="A222" i="2"/>
  <c r="H222" i="2"/>
  <c r="I222" i="2"/>
  <c r="K222" i="2"/>
  <c r="AB222" i="2"/>
  <c r="A405" i="2"/>
  <c r="H405" i="2"/>
  <c r="I405" i="2"/>
  <c r="K405" i="2"/>
  <c r="AB405" i="2"/>
  <c r="A105" i="2"/>
  <c r="H105" i="2"/>
  <c r="I105" i="2"/>
  <c r="K105" i="2"/>
  <c r="AB105" i="2"/>
  <c r="A84" i="2"/>
  <c r="H84" i="2"/>
  <c r="I84" i="2"/>
  <c r="K84" i="2"/>
  <c r="AB84" i="2"/>
  <c r="A244" i="2"/>
  <c r="H244" i="2"/>
  <c r="I244" i="2"/>
  <c r="K244" i="2"/>
  <c r="AB244" i="2"/>
  <c r="A356" i="2"/>
  <c r="H356" i="2"/>
  <c r="I356" i="2"/>
  <c r="K356" i="2"/>
  <c r="AB356" i="2"/>
  <c r="A42" i="2"/>
  <c r="H42" i="2"/>
  <c r="I42" i="2"/>
  <c r="K42" i="2"/>
  <c r="AB42" i="2"/>
  <c r="A154" i="2"/>
  <c r="H154" i="2"/>
  <c r="I154" i="2"/>
  <c r="K154" i="2"/>
  <c r="AB154" i="2"/>
  <c r="A362" i="2"/>
  <c r="H362" i="2"/>
  <c r="I362" i="2"/>
  <c r="K362" i="2"/>
  <c r="AB362" i="2"/>
  <c r="A293" i="2"/>
  <c r="H293" i="2"/>
  <c r="I293" i="2"/>
  <c r="K293" i="2"/>
  <c r="AB293" i="2"/>
  <c r="A205" i="2"/>
  <c r="H205" i="2"/>
  <c r="I205" i="2"/>
  <c r="K205" i="2"/>
  <c r="AB205" i="2"/>
  <c r="A97" i="2"/>
  <c r="H97" i="2"/>
  <c r="I97" i="2"/>
  <c r="K97" i="2"/>
  <c r="AB97" i="2"/>
  <c r="A70" i="2"/>
  <c r="H70" i="2"/>
  <c r="I70" i="2"/>
  <c r="K70" i="2"/>
  <c r="AB70" i="2"/>
  <c r="A182" i="2"/>
  <c r="H182" i="2"/>
  <c r="I182" i="2"/>
  <c r="K182" i="2"/>
  <c r="AB182" i="2"/>
  <c r="A438" i="2"/>
  <c r="H438" i="2"/>
  <c r="I438" i="2"/>
  <c r="K438" i="2"/>
  <c r="AB438" i="2"/>
  <c r="A294" i="2"/>
  <c r="H294" i="2"/>
  <c r="I294" i="2"/>
  <c r="K294" i="2"/>
  <c r="AB294" i="2"/>
  <c r="A150" i="2"/>
  <c r="H150" i="2"/>
  <c r="I150" i="2"/>
  <c r="K150" i="2"/>
  <c r="AB150" i="2"/>
  <c r="A93" i="2"/>
  <c r="H93" i="2"/>
  <c r="I93" i="2"/>
  <c r="K93" i="2"/>
  <c r="AB93" i="2"/>
  <c r="A480" i="2"/>
  <c r="H480" i="2"/>
  <c r="I480" i="2"/>
  <c r="K480" i="2"/>
  <c r="AB480" i="2"/>
  <c r="A608" i="2"/>
  <c r="H608" i="2"/>
  <c r="I608" i="2"/>
  <c r="K608" i="2"/>
  <c r="AB608" i="2"/>
  <c r="A672" i="2"/>
  <c r="H672" i="2"/>
  <c r="I672" i="2"/>
  <c r="K672" i="2"/>
  <c r="AB672" i="2"/>
  <c r="A455" i="2"/>
  <c r="H455" i="2"/>
  <c r="AB455" i="2"/>
  <c r="A583" i="2"/>
  <c r="H583" i="2"/>
  <c r="I583" i="2"/>
  <c r="K583" i="2"/>
  <c r="AB583" i="2"/>
  <c r="A711" i="2"/>
  <c r="H711" i="2"/>
  <c r="I711" i="2"/>
  <c r="K711" i="2"/>
  <c r="AB711" i="2"/>
  <c r="A839" i="2"/>
  <c r="H839" i="2"/>
  <c r="I839" i="2"/>
  <c r="K839" i="2"/>
  <c r="AB839" i="2"/>
  <c r="A967" i="2"/>
  <c r="H967" i="2"/>
  <c r="I967" i="2"/>
  <c r="K967" i="2"/>
  <c r="AB967" i="2"/>
  <c r="A506" i="2"/>
  <c r="H506" i="2"/>
  <c r="I506" i="2"/>
  <c r="K506" i="2"/>
  <c r="AB506" i="2"/>
  <c r="A634" i="2"/>
  <c r="H634" i="2"/>
  <c r="I634" i="2"/>
  <c r="K634" i="2"/>
  <c r="AB634" i="2"/>
  <c r="A698" i="2"/>
  <c r="H698" i="2"/>
  <c r="I698" i="2"/>
  <c r="K698" i="2"/>
  <c r="AB698" i="2"/>
  <c r="A1371" i="2"/>
  <c r="H1371" i="2"/>
  <c r="I1371" i="2"/>
  <c r="AB1371" i="2"/>
  <c r="A1243" i="2"/>
  <c r="H1243" i="2"/>
  <c r="I1243" i="2"/>
  <c r="AB1243" i="2"/>
  <c r="A1115" i="2"/>
  <c r="H1115" i="2"/>
  <c r="I1115" i="2"/>
  <c r="AB1115" i="2"/>
  <c r="A1051" i="2"/>
  <c r="H1051" i="2"/>
  <c r="I1051" i="2"/>
  <c r="K1051" i="2"/>
  <c r="AB1051" i="2"/>
  <c r="A885" i="2"/>
  <c r="H885" i="2"/>
  <c r="I885" i="2"/>
  <c r="K885" i="2"/>
  <c r="AB885" i="2"/>
  <c r="A561" i="2"/>
  <c r="H561" i="2"/>
  <c r="I561" i="2"/>
  <c r="K561" i="2"/>
  <c r="AB561" i="2"/>
  <c r="A1304" i="2"/>
  <c r="H1304" i="2"/>
  <c r="I1304" i="2"/>
  <c r="AB1304" i="2"/>
  <c r="A1176" i="2"/>
  <c r="H1176" i="2"/>
  <c r="I1176" i="2"/>
  <c r="AB1176" i="2"/>
  <c r="A1112" i="2"/>
  <c r="H1112" i="2"/>
  <c r="I1112" i="2"/>
  <c r="AB1112" i="2"/>
  <c r="A966" i="2"/>
  <c r="H966" i="2"/>
  <c r="I966" i="2"/>
  <c r="K966" i="2"/>
  <c r="AB966" i="2"/>
  <c r="A796" i="2"/>
  <c r="H796" i="2"/>
  <c r="I796" i="2"/>
  <c r="K796" i="2"/>
  <c r="AB796" i="2"/>
  <c r="A549" i="2"/>
  <c r="H549" i="2"/>
  <c r="I549" i="2"/>
  <c r="K549" i="2"/>
  <c r="AB549" i="2"/>
  <c r="A1305" i="2"/>
  <c r="H1305" i="2"/>
  <c r="I1305" i="2"/>
  <c r="AB1305" i="2"/>
  <c r="A1177" i="2"/>
  <c r="H1177" i="2"/>
  <c r="I1177" i="2"/>
  <c r="AB1177" i="2"/>
  <c r="A1049" i="2"/>
  <c r="H1049" i="2"/>
  <c r="I1049" i="2"/>
  <c r="K1049" i="2"/>
  <c r="AB1049" i="2"/>
  <c r="A968" i="2"/>
  <c r="H968" i="2"/>
  <c r="I968" i="2"/>
  <c r="K968" i="2"/>
  <c r="AB968" i="2"/>
  <c r="A797" i="2"/>
  <c r="H797" i="2"/>
  <c r="I797" i="2"/>
  <c r="K797" i="2"/>
  <c r="AB797" i="2"/>
  <c r="A1366" i="2"/>
  <c r="H1366" i="2"/>
  <c r="I1366" i="2"/>
  <c r="AB1366" i="2"/>
  <c r="A1238" i="2"/>
  <c r="H1238" i="2"/>
  <c r="I1238" i="2"/>
  <c r="AB1238" i="2"/>
  <c r="A1110" i="2"/>
  <c r="H1110" i="2"/>
  <c r="I1110" i="2"/>
  <c r="AB1110" i="2"/>
  <c r="A964" i="2"/>
  <c r="H964" i="2"/>
  <c r="I964" i="2"/>
  <c r="K964" i="2"/>
  <c r="AB964" i="2"/>
  <c r="A878" i="2"/>
  <c r="H878" i="2"/>
  <c r="I878" i="2"/>
  <c r="K878" i="2"/>
  <c r="AB878" i="2"/>
  <c r="A541" i="2"/>
  <c r="H541" i="2"/>
  <c r="I541" i="2"/>
  <c r="K541" i="2"/>
  <c r="AB541" i="2"/>
  <c r="A216" i="2"/>
  <c r="H216" i="2"/>
  <c r="I216" i="2"/>
  <c r="K216" i="2"/>
  <c r="AB216" i="2"/>
  <c r="A224" i="2"/>
  <c r="H224" i="2"/>
  <c r="I224" i="2"/>
  <c r="K224" i="2"/>
  <c r="AB224" i="2"/>
  <c r="A83" i="2"/>
  <c r="H83" i="2"/>
  <c r="I83" i="2"/>
  <c r="K83" i="2"/>
  <c r="AB83" i="2"/>
  <c r="A147" i="2"/>
  <c r="H147" i="2"/>
  <c r="I147" i="2"/>
  <c r="K147" i="2"/>
  <c r="AB147" i="2"/>
  <c r="A275" i="2"/>
  <c r="H275" i="2"/>
  <c r="I275" i="2"/>
  <c r="K275" i="2"/>
  <c r="AB275" i="2"/>
  <c r="A403" i="2"/>
  <c r="H403" i="2"/>
  <c r="I403" i="2"/>
  <c r="K403" i="2"/>
  <c r="AB403" i="2"/>
  <c r="A278" i="2"/>
  <c r="H278" i="2"/>
  <c r="I278" i="2"/>
  <c r="K278" i="2"/>
  <c r="AB278" i="2"/>
  <c r="A41" i="2"/>
  <c r="H41" i="2"/>
  <c r="I41" i="2"/>
  <c r="K41" i="2"/>
  <c r="AB41" i="2"/>
  <c r="A368" i="2"/>
  <c r="H368" i="2"/>
  <c r="I368" i="2"/>
  <c r="K368" i="2"/>
  <c r="AB368" i="2"/>
  <c r="A543" i="2"/>
  <c r="H543" i="2"/>
  <c r="I543" i="2"/>
  <c r="K543" i="2"/>
  <c r="AB543" i="2"/>
  <c r="A927" i="2"/>
  <c r="H927" i="2"/>
  <c r="I927" i="2"/>
  <c r="K927" i="2"/>
  <c r="AB927" i="2"/>
  <c r="A713" i="2"/>
  <c r="H713" i="2"/>
  <c r="I713" i="2"/>
  <c r="K713" i="2"/>
  <c r="AB713" i="2"/>
  <c r="A92" i="2"/>
  <c r="H92" i="2"/>
  <c r="I92" i="2"/>
  <c r="K92" i="2"/>
  <c r="AB92" i="2"/>
  <c r="A156" i="2"/>
  <c r="H156" i="2"/>
  <c r="I156" i="2"/>
  <c r="K156" i="2"/>
  <c r="AB156" i="2"/>
  <c r="A284" i="2"/>
  <c r="H284" i="2"/>
  <c r="I284" i="2"/>
  <c r="K284" i="2"/>
  <c r="AB284" i="2"/>
  <c r="A348" i="2"/>
  <c r="H348" i="2"/>
  <c r="I348" i="2"/>
  <c r="K348" i="2"/>
  <c r="AB348" i="2"/>
  <c r="A18" i="2"/>
  <c r="H18" i="2"/>
  <c r="I18" i="2"/>
  <c r="K18" i="2"/>
  <c r="AB18" i="2"/>
  <c r="A130" i="2"/>
  <c r="H130" i="2"/>
  <c r="I130" i="2"/>
  <c r="K130" i="2"/>
  <c r="AB130" i="2"/>
  <c r="A194" i="2"/>
  <c r="H194" i="2"/>
  <c r="I194" i="2"/>
  <c r="K194" i="2"/>
  <c r="AB194" i="2"/>
  <c r="A258" i="2"/>
  <c r="H258" i="2"/>
  <c r="I258" i="2"/>
  <c r="K258" i="2"/>
  <c r="AB258" i="2"/>
  <c r="A322" i="2"/>
  <c r="H322" i="2"/>
  <c r="I322" i="2"/>
  <c r="K322" i="2"/>
  <c r="AB322" i="2"/>
  <c r="A386" i="2"/>
  <c r="H386" i="2"/>
  <c r="AB386" i="2"/>
  <c r="A305" i="2"/>
  <c r="H305" i="2"/>
  <c r="I305" i="2"/>
  <c r="K305" i="2"/>
  <c r="AB305" i="2"/>
  <c r="A49" i="2"/>
  <c r="H49" i="2"/>
  <c r="I49" i="2"/>
  <c r="K49" i="2"/>
  <c r="AB49" i="2"/>
  <c r="A153" i="2"/>
  <c r="H153" i="2"/>
  <c r="I153" i="2"/>
  <c r="K153" i="2"/>
  <c r="AB153" i="2"/>
  <c r="A301" i="2"/>
  <c r="H301" i="2"/>
  <c r="I301" i="2"/>
  <c r="K301" i="2"/>
  <c r="AB301" i="2"/>
  <c r="A200" i="2"/>
  <c r="H200" i="2"/>
  <c r="I200" i="2"/>
  <c r="K200" i="2"/>
  <c r="AB200" i="2"/>
  <c r="A15" i="2"/>
  <c r="H15" i="2"/>
  <c r="I15" i="2"/>
  <c r="K15" i="2"/>
  <c r="AB15" i="2"/>
  <c r="A143" i="2"/>
  <c r="H143" i="2"/>
  <c r="I143" i="2"/>
  <c r="K143" i="2"/>
  <c r="AB143" i="2"/>
  <c r="A271" i="2"/>
  <c r="H271" i="2"/>
  <c r="I271" i="2"/>
  <c r="K271" i="2"/>
  <c r="AB271" i="2"/>
  <c r="A30" i="2"/>
  <c r="H30" i="2"/>
  <c r="I30" i="2"/>
  <c r="K30" i="2"/>
  <c r="AB30" i="2"/>
  <c r="A142" i="2"/>
  <c r="H142" i="2"/>
  <c r="I142" i="2"/>
  <c r="K142" i="2"/>
  <c r="AB142" i="2"/>
  <c r="A206" i="2"/>
  <c r="H206" i="2"/>
  <c r="I206" i="2"/>
  <c r="K206" i="2"/>
  <c r="AB206" i="2"/>
  <c r="A302" i="2"/>
  <c r="H302" i="2"/>
  <c r="I302" i="2"/>
  <c r="K302" i="2"/>
  <c r="AB302" i="2"/>
  <c r="A129" i="2"/>
  <c r="H129" i="2"/>
  <c r="I129" i="2"/>
  <c r="K129" i="2"/>
  <c r="AB129" i="2"/>
  <c r="A169" i="2"/>
  <c r="H169" i="2"/>
  <c r="I169" i="2"/>
  <c r="K169" i="2"/>
  <c r="AB169" i="2"/>
  <c r="A317" i="2"/>
  <c r="H317" i="2"/>
  <c r="I317" i="2"/>
  <c r="K317" i="2"/>
  <c r="AB317" i="2"/>
  <c r="A61" i="2"/>
  <c r="H61" i="2"/>
  <c r="I61" i="2"/>
  <c r="K61" i="2"/>
  <c r="AB61" i="2"/>
  <c r="A68" i="2"/>
  <c r="H68" i="2"/>
  <c r="I68" i="2"/>
  <c r="K68" i="2"/>
  <c r="AB68" i="2"/>
  <c r="A164" i="2"/>
  <c r="H164" i="2"/>
  <c r="I164" i="2"/>
  <c r="K164" i="2"/>
  <c r="AB164" i="2"/>
  <c r="A228" i="2"/>
  <c r="H228" i="2"/>
  <c r="I228" i="2"/>
  <c r="K228" i="2"/>
  <c r="AB228" i="2"/>
  <c r="A340" i="2"/>
  <c r="H340" i="2"/>
  <c r="I340" i="2"/>
  <c r="K340" i="2"/>
  <c r="AB340" i="2"/>
  <c r="A404" i="2"/>
  <c r="H404" i="2"/>
  <c r="I404" i="2"/>
  <c r="K404" i="2"/>
  <c r="AB404" i="2"/>
  <c r="A427" i="2"/>
  <c r="H427" i="2"/>
  <c r="I427" i="2"/>
  <c r="K427" i="2"/>
  <c r="AB427" i="2"/>
  <c r="A122" i="2"/>
  <c r="H122" i="2"/>
  <c r="I122" i="2"/>
  <c r="K122" i="2"/>
  <c r="AB122" i="2"/>
  <c r="A218" i="2"/>
  <c r="H218" i="2"/>
  <c r="I218" i="2"/>
  <c r="K218" i="2"/>
  <c r="AB218" i="2"/>
  <c r="A330" i="2"/>
  <c r="H330" i="2"/>
  <c r="I330" i="2"/>
  <c r="K330" i="2"/>
  <c r="AB330" i="2"/>
  <c r="A337" i="2"/>
  <c r="H337" i="2"/>
  <c r="I337" i="2"/>
  <c r="K337" i="2"/>
  <c r="AB337" i="2"/>
  <c r="A357" i="2"/>
  <c r="H357" i="2"/>
  <c r="I357" i="2"/>
  <c r="K357" i="2"/>
  <c r="AB357" i="2"/>
  <c r="A101" i="2"/>
  <c r="H101" i="2"/>
  <c r="I101" i="2"/>
  <c r="K101" i="2"/>
  <c r="AB101" i="2"/>
  <c r="A121" i="2"/>
  <c r="H121" i="2"/>
  <c r="I121" i="2"/>
  <c r="K121" i="2"/>
  <c r="AB121" i="2"/>
  <c r="A161" i="2"/>
  <c r="H161" i="2"/>
  <c r="I161" i="2"/>
  <c r="K161" i="2"/>
  <c r="AB161" i="2"/>
  <c r="A393" i="2"/>
  <c r="H393" i="2"/>
  <c r="I393" i="2"/>
  <c r="K393" i="2"/>
  <c r="AB393" i="2"/>
  <c r="A295" i="2"/>
  <c r="H295" i="2"/>
  <c r="I295" i="2"/>
  <c r="K295" i="2"/>
  <c r="AB295" i="2"/>
  <c r="A53" i="2"/>
  <c r="H53" i="2"/>
  <c r="I53" i="2"/>
  <c r="K53" i="2"/>
  <c r="AB53" i="2"/>
  <c r="A118" i="2"/>
  <c r="H118" i="2"/>
  <c r="I118" i="2"/>
  <c r="K118" i="2"/>
  <c r="AB118" i="2"/>
  <c r="A374" i="2"/>
  <c r="H374" i="2"/>
  <c r="I374" i="2"/>
  <c r="K374" i="2"/>
  <c r="AB374" i="2"/>
  <c r="A71" i="2"/>
  <c r="H71" i="2"/>
  <c r="I71" i="2"/>
  <c r="K71" i="2"/>
  <c r="AB71" i="2"/>
  <c r="A102" i="2"/>
  <c r="H102" i="2"/>
  <c r="I102" i="2"/>
  <c r="K102" i="2"/>
  <c r="AB102" i="2"/>
  <c r="A6" i="2"/>
  <c r="H6" i="2"/>
  <c r="I6" i="2"/>
  <c r="K6" i="2"/>
  <c r="AB6" i="2"/>
  <c r="A86" i="2"/>
  <c r="H86" i="2"/>
  <c r="I86" i="2"/>
  <c r="K86" i="2"/>
  <c r="AB86" i="2"/>
  <c r="A55" i="2"/>
  <c r="H55" i="2"/>
  <c r="I55" i="2"/>
  <c r="K55" i="2"/>
  <c r="AB55" i="2"/>
  <c r="A417" i="2"/>
  <c r="H417" i="2"/>
  <c r="I417" i="2"/>
  <c r="K417" i="2"/>
  <c r="AB417" i="2"/>
  <c r="A279" i="2"/>
  <c r="H279" i="2"/>
  <c r="I279" i="2"/>
  <c r="K279" i="2"/>
  <c r="AB279" i="2"/>
  <c r="A464" i="2"/>
  <c r="H464" i="2"/>
  <c r="I464" i="2"/>
  <c r="K464" i="2"/>
  <c r="AB464" i="2"/>
  <c r="A528" i="2"/>
  <c r="H528" i="2"/>
  <c r="I528" i="2"/>
  <c r="K528" i="2"/>
  <c r="AB528" i="2"/>
  <c r="A592" i="2"/>
  <c r="H592" i="2"/>
  <c r="I592" i="2"/>
  <c r="K592" i="2"/>
  <c r="AB592" i="2"/>
  <c r="A656" i="2"/>
  <c r="H656" i="2"/>
  <c r="I656" i="2"/>
  <c r="K656" i="2"/>
  <c r="AB656" i="2"/>
  <c r="A720" i="2"/>
  <c r="H720" i="2"/>
  <c r="I720" i="2"/>
  <c r="K720" i="2"/>
  <c r="AB720" i="2"/>
  <c r="A784" i="2"/>
  <c r="H784" i="2"/>
  <c r="I784" i="2"/>
  <c r="K784" i="2"/>
  <c r="AB784" i="2"/>
  <c r="A503" i="2"/>
  <c r="H503" i="2"/>
  <c r="I503" i="2"/>
  <c r="K503" i="2"/>
  <c r="AB503" i="2"/>
  <c r="A567" i="2"/>
  <c r="H567" i="2"/>
  <c r="I567" i="2"/>
  <c r="K567" i="2"/>
  <c r="AB567" i="2"/>
  <c r="A631" i="2"/>
  <c r="H631" i="2"/>
  <c r="I631" i="2"/>
  <c r="K631" i="2"/>
  <c r="AB631" i="2"/>
  <c r="A695" i="2"/>
  <c r="H695" i="2"/>
  <c r="I695" i="2"/>
  <c r="K695" i="2"/>
  <c r="AB695" i="2"/>
  <c r="A759" i="2"/>
  <c r="H759" i="2"/>
  <c r="I759" i="2"/>
  <c r="K759" i="2"/>
  <c r="AB759" i="2"/>
  <c r="J692" i="2"/>
  <c r="A763" i="2"/>
  <c r="H763" i="2"/>
  <c r="I763" i="2"/>
  <c r="K763" i="2"/>
  <c r="AB763" i="2"/>
  <c r="A1019" i="2"/>
  <c r="H1019" i="2"/>
  <c r="I1019" i="2"/>
  <c r="K1019" i="2"/>
  <c r="AB1019" i="2"/>
  <c r="A986" i="2"/>
  <c r="H986" i="2"/>
  <c r="I986" i="2"/>
  <c r="K986" i="2"/>
  <c r="AB986" i="2"/>
  <c r="A1380" i="2"/>
  <c r="H1380" i="2"/>
  <c r="I1380" i="2"/>
  <c r="AB1380" i="2"/>
  <c r="A1124" i="2"/>
  <c r="H1124" i="2"/>
  <c r="I1124" i="2"/>
  <c r="AB1124" i="2"/>
  <c r="A984" i="2"/>
  <c r="H984" i="2"/>
  <c r="I984" i="2"/>
  <c r="K984" i="2"/>
  <c r="AB984" i="2"/>
  <c r="A555" i="2"/>
  <c r="H555" i="2"/>
  <c r="I555" i="2"/>
  <c r="K555" i="2"/>
  <c r="AB555" i="2"/>
  <c r="A478" i="2"/>
  <c r="H478" i="2"/>
  <c r="I478" i="2"/>
  <c r="K478" i="2"/>
  <c r="AB478" i="2"/>
  <c r="A922" i="2"/>
  <c r="H922" i="2"/>
  <c r="I922" i="2"/>
  <c r="K922" i="2"/>
  <c r="AB922" i="2"/>
  <c r="A1076" i="2"/>
  <c r="H1076" i="2"/>
  <c r="I1076" i="2"/>
  <c r="K1076" i="2"/>
  <c r="AB1076" i="2"/>
  <c r="A1205" i="2"/>
  <c r="H1205" i="2"/>
  <c r="I1205" i="2"/>
  <c r="AB1205" i="2"/>
  <c r="A843" i="2"/>
  <c r="H843" i="2"/>
  <c r="I843" i="2"/>
  <c r="K843" i="2"/>
  <c r="AB843" i="2"/>
  <c r="A880" i="2"/>
  <c r="H880" i="2"/>
  <c r="I880" i="2"/>
  <c r="K880" i="2"/>
  <c r="AB880" i="2"/>
  <c r="A1044" i="2"/>
  <c r="H1044" i="2"/>
  <c r="I1044" i="2"/>
  <c r="K1044" i="2"/>
  <c r="AB1044" i="2"/>
  <c r="A877" i="2"/>
  <c r="H877" i="2"/>
  <c r="I877" i="2"/>
  <c r="K877" i="2"/>
  <c r="AB877" i="2"/>
  <c r="A525" i="2"/>
  <c r="H525" i="2"/>
  <c r="I525" i="2"/>
  <c r="K525" i="2"/>
  <c r="AB525" i="2"/>
  <c r="A151" i="2"/>
  <c r="H151" i="2"/>
  <c r="I151" i="2"/>
  <c r="K151" i="2"/>
  <c r="AB151" i="2"/>
  <c r="A202" i="2"/>
  <c r="H202" i="2"/>
  <c r="I202" i="2"/>
  <c r="K202" i="2"/>
  <c r="AB202" i="2"/>
  <c r="A13" i="2"/>
  <c r="H13" i="2"/>
  <c r="I13" i="2"/>
  <c r="K13" i="2"/>
  <c r="AB13" i="2"/>
  <c r="A526" i="2"/>
  <c r="H526" i="2"/>
  <c r="I526" i="2"/>
  <c r="K526" i="2"/>
  <c r="AB526" i="2"/>
  <c r="A1284" i="2"/>
  <c r="H1284" i="2"/>
  <c r="I1284" i="2"/>
  <c r="AB1284" i="2"/>
  <c r="A856" i="2"/>
  <c r="H856" i="2"/>
  <c r="I856" i="2"/>
  <c r="K856" i="2"/>
  <c r="AB856" i="2"/>
  <c r="A408" i="2"/>
  <c r="H408" i="2"/>
  <c r="I408" i="2"/>
  <c r="K408" i="2"/>
  <c r="AB408" i="2"/>
  <c r="A152" i="2"/>
  <c r="H152" i="2"/>
  <c r="I152" i="2"/>
  <c r="K152" i="2"/>
  <c r="AB152" i="2"/>
  <c r="A272" i="2"/>
  <c r="H272" i="2"/>
  <c r="I272" i="2"/>
  <c r="K272" i="2"/>
  <c r="AB272" i="2"/>
  <c r="A628" i="2"/>
  <c r="H628" i="2"/>
  <c r="I628" i="2"/>
  <c r="K628" i="2"/>
  <c r="AB628" i="2"/>
  <c r="A718" i="2"/>
  <c r="H718" i="2"/>
  <c r="I718" i="2"/>
  <c r="K718" i="2"/>
  <c r="AB718" i="2"/>
  <c r="A1092" i="2"/>
  <c r="H1092" i="2"/>
  <c r="I1092" i="2"/>
  <c r="K1092" i="2"/>
  <c r="AB1092" i="2"/>
  <c r="A1346" i="2"/>
  <c r="H1346" i="2"/>
  <c r="I1346" i="2"/>
  <c r="AB1346" i="2"/>
  <c r="A76" i="2"/>
  <c r="H76" i="2"/>
  <c r="I76" i="2"/>
  <c r="K76" i="2"/>
  <c r="AB76" i="2"/>
  <c r="A140" i="2"/>
  <c r="H140" i="2"/>
  <c r="I140" i="2"/>
  <c r="K140" i="2"/>
  <c r="AB140" i="2"/>
  <c r="A236" i="2"/>
  <c r="H236" i="2"/>
  <c r="I236" i="2"/>
  <c r="K236" i="2"/>
  <c r="AB236" i="2"/>
  <c r="A332" i="2"/>
  <c r="H332" i="2"/>
  <c r="I332" i="2"/>
  <c r="K332" i="2"/>
  <c r="AB332" i="2"/>
  <c r="A428" i="2"/>
  <c r="H428" i="2"/>
  <c r="I428" i="2"/>
  <c r="K428" i="2"/>
  <c r="AB428" i="2"/>
  <c r="A114" i="2"/>
  <c r="H114" i="2"/>
  <c r="I114" i="2"/>
  <c r="K114" i="2"/>
  <c r="AB114" i="2"/>
  <c r="A178" i="2"/>
  <c r="H178" i="2"/>
  <c r="I178" i="2"/>
  <c r="K178" i="2"/>
  <c r="AB178" i="2"/>
  <c r="A242" i="2"/>
  <c r="H242" i="2"/>
  <c r="I242" i="2"/>
  <c r="K242" i="2"/>
  <c r="AB242" i="2"/>
  <c r="A306" i="2"/>
  <c r="H306" i="2"/>
  <c r="I306" i="2"/>
  <c r="K306" i="2"/>
  <c r="AB306" i="2"/>
  <c r="A370" i="2"/>
  <c r="H370" i="2"/>
  <c r="I370" i="2"/>
  <c r="K370" i="2"/>
  <c r="AB370" i="2"/>
  <c r="A434" i="2"/>
  <c r="H434" i="2"/>
  <c r="I434" i="2"/>
  <c r="K434" i="2"/>
  <c r="AB434" i="2"/>
  <c r="A113" i="2"/>
  <c r="H113" i="2"/>
  <c r="I113" i="2"/>
  <c r="K113" i="2"/>
  <c r="AB113" i="2"/>
  <c r="A281" i="2"/>
  <c r="H281" i="2"/>
  <c r="I281" i="2"/>
  <c r="K281" i="2"/>
  <c r="AB281" i="2"/>
  <c r="A429" i="2"/>
  <c r="H429" i="2"/>
  <c r="I429" i="2"/>
  <c r="K429" i="2"/>
  <c r="AB429" i="2"/>
  <c r="A72" i="2"/>
  <c r="H72" i="2"/>
  <c r="I72" i="2"/>
  <c r="K72" i="2"/>
  <c r="AB72" i="2"/>
  <c r="A424" i="2"/>
  <c r="H424" i="2"/>
  <c r="I424" i="2"/>
  <c r="K424" i="2"/>
  <c r="AB424" i="2"/>
  <c r="A127" i="2"/>
  <c r="H127" i="2"/>
  <c r="I127" i="2"/>
  <c r="K127" i="2"/>
  <c r="AB127" i="2"/>
  <c r="A255" i="2"/>
  <c r="H255" i="2"/>
  <c r="I255" i="2"/>
  <c r="K255" i="2"/>
  <c r="AB255" i="2"/>
  <c r="A14" i="2"/>
  <c r="H14" i="2"/>
  <c r="I14" i="2"/>
  <c r="K14" i="2"/>
  <c r="AB14" i="2"/>
  <c r="A126" i="2"/>
  <c r="H126" i="2"/>
  <c r="I126" i="2"/>
  <c r="K126" i="2"/>
  <c r="AB126" i="2"/>
  <c r="A190" i="2"/>
  <c r="H190" i="2"/>
  <c r="I190" i="2"/>
  <c r="K190" i="2"/>
  <c r="AB190" i="2"/>
  <c r="A254" i="2"/>
  <c r="H254" i="2"/>
  <c r="I254" i="2"/>
  <c r="K254" i="2"/>
  <c r="AB254" i="2"/>
  <c r="A257" i="2"/>
  <c r="H257" i="2"/>
  <c r="I257" i="2"/>
  <c r="K257" i="2"/>
  <c r="AB257" i="2"/>
  <c r="A233" i="2"/>
  <c r="H233" i="2"/>
  <c r="I233" i="2"/>
  <c r="K233" i="2"/>
  <c r="AB233" i="2"/>
  <c r="A381" i="2"/>
  <c r="H381" i="2"/>
  <c r="I381" i="2"/>
  <c r="K381" i="2"/>
  <c r="AB381" i="2"/>
  <c r="A125" i="2"/>
  <c r="H125" i="2"/>
  <c r="I125" i="2"/>
  <c r="K125" i="2"/>
  <c r="AB125" i="2"/>
  <c r="A52" i="2"/>
  <c r="H52" i="2"/>
  <c r="I52" i="2"/>
  <c r="K52" i="2"/>
  <c r="AB52" i="2"/>
  <c r="A132" i="2"/>
  <c r="H132" i="2"/>
  <c r="I132" i="2"/>
  <c r="K132" i="2"/>
  <c r="AB132" i="2"/>
  <c r="A212" i="2"/>
  <c r="H212" i="2"/>
  <c r="I212" i="2"/>
  <c r="K212" i="2"/>
  <c r="AB212" i="2"/>
  <c r="A324" i="2"/>
  <c r="H324" i="2"/>
  <c r="I324" i="2"/>
  <c r="K324" i="2"/>
  <c r="AB324" i="2"/>
  <c r="A388" i="2"/>
  <c r="H388" i="2"/>
  <c r="I388" i="2"/>
  <c r="K388" i="2"/>
  <c r="AB388" i="2"/>
  <c r="A395" i="2"/>
  <c r="H395" i="2"/>
  <c r="I395" i="2"/>
  <c r="K395" i="2"/>
  <c r="AB395" i="2"/>
  <c r="A106" i="2"/>
  <c r="H106" i="2"/>
  <c r="I106" i="2"/>
  <c r="K106" i="2"/>
  <c r="AB106" i="2"/>
  <c r="A186" i="2"/>
  <c r="H186" i="2"/>
  <c r="I186" i="2"/>
  <c r="K186" i="2"/>
  <c r="AB186" i="2"/>
  <c r="A298" i="2"/>
  <c r="H298" i="2"/>
  <c r="I298" i="2"/>
  <c r="K298" i="2"/>
  <c r="AB298" i="2"/>
  <c r="A426" i="2"/>
  <c r="H426" i="2"/>
  <c r="I426" i="2"/>
  <c r="K426" i="2"/>
  <c r="AB426" i="2"/>
  <c r="A421" i="2"/>
  <c r="H421" i="2"/>
  <c r="I421" i="2"/>
  <c r="K421" i="2"/>
  <c r="AB421" i="2"/>
  <c r="A165" i="2"/>
  <c r="H165" i="2"/>
  <c r="I165" i="2"/>
  <c r="K165" i="2"/>
  <c r="AB165" i="2"/>
  <c r="A249" i="2"/>
  <c r="H249" i="2"/>
  <c r="I249" i="2"/>
  <c r="K249" i="2"/>
  <c r="AB249" i="2"/>
  <c r="A225" i="2"/>
  <c r="H225" i="2"/>
  <c r="I225" i="2"/>
  <c r="K225" i="2"/>
  <c r="AB225" i="2"/>
  <c r="A309" i="2"/>
  <c r="H309" i="2"/>
  <c r="I309" i="2"/>
  <c r="K309" i="2"/>
  <c r="AB309" i="2"/>
  <c r="A167" i="2"/>
  <c r="H167" i="2"/>
  <c r="I167" i="2"/>
  <c r="K167" i="2"/>
  <c r="AB167" i="2"/>
  <c r="A262" i="2"/>
  <c r="H262" i="2"/>
  <c r="I262" i="2"/>
  <c r="K262" i="2"/>
  <c r="AB262" i="2"/>
  <c r="A54" i="2"/>
  <c r="H54" i="2"/>
  <c r="I54" i="2"/>
  <c r="K54" i="2"/>
  <c r="AB54" i="2"/>
  <c r="A310" i="2"/>
  <c r="H310" i="2"/>
  <c r="I310" i="2"/>
  <c r="K310" i="2"/>
  <c r="AB310" i="2"/>
  <c r="A349" i="2"/>
  <c r="H349" i="2"/>
  <c r="I349" i="2"/>
  <c r="K349" i="2"/>
  <c r="AB349" i="2"/>
  <c r="A38" i="2"/>
  <c r="H38" i="2"/>
  <c r="I38" i="2"/>
  <c r="K38" i="2"/>
  <c r="AB38" i="2"/>
  <c r="A181" i="2"/>
  <c r="H181" i="2"/>
  <c r="I181" i="2"/>
  <c r="K181" i="2"/>
  <c r="AB181" i="2"/>
  <c r="A448" i="2"/>
  <c r="H448" i="2"/>
  <c r="I448" i="2"/>
  <c r="K448" i="2"/>
  <c r="AB448" i="2"/>
  <c r="A73" i="2"/>
  <c r="H73" i="2"/>
  <c r="I73" i="2"/>
  <c r="K73" i="2"/>
  <c r="AB73" i="2"/>
  <c r="A117" i="2"/>
  <c r="H117" i="2"/>
  <c r="I117" i="2"/>
  <c r="K117" i="2"/>
  <c r="AB117" i="2"/>
  <c r="A23" i="2"/>
  <c r="H23" i="2"/>
  <c r="I23" i="2"/>
  <c r="K23" i="2"/>
  <c r="AB23" i="2"/>
  <c r="A512" i="2"/>
  <c r="H512" i="2"/>
  <c r="I512" i="2"/>
  <c r="K512" i="2"/>
  <c r="AB512" i="2"/>
  <c r="A576" i="2"/>
  <c r="H576" i="2"/>
  <c r="I576" i="2"/>
  <c r="K576" i="2"/>
  <c r="AB576" i="2"/>
  <c r="A640" i="2"/>
  <c r="H640" i="2"/>
  <c r="I640" i="2"/>
  <c r="K640" i="2"/>
  <c r="AB640" i="2"/>
  <c r="A704" i="2"/>
  <c r="H704" i="2"/>
  <c r="I704" i="2"/>
  <c r="K704" i="2"/>
  <c r="AB704" i="2"/>
  <c r="A768" i="2"/>
  <c r="H768" i="2"/>
  <c r="I768" i="2"/>
  <c r="K768" i="2"/>
  <c r="AB768" i="2"/>
  <c r="A487" i="2"/>
  <c r="H487" i="2"/>
  <c r="I487" i="2"/>
  <c r="K487" i="2"/>
  <c r="AB487" i="2"/>
  <c r="A551" i="2"/>
  <c r="H551" i="2"/>
  <c r="I551" i="2"/>
  <c r="K551" i="2"/>
  <c r="AB551" i="2"/>
  <c r="A615" i="2"/>
  <c r="H615" i="2"/>
  <c r="I615" i="2"/>
  <c r="K615" i="2"/>
  <c r="AB615" i="2"/>
  <c r="A679" i="2"/>
  <c r="H679" i="2"/>
  <c r="I679" i="2"/>
  <c r="K679" i="2"/>
  <c r="AB679" i="2"/>
  <c r="A743" i="2"/>
  <c r="H743" i="2"/>
  <c r="I743" i="2"/>
  <c r="K743" i="2"/>
  <c r="AB743" i="2"/>
  <c r="A807" i="2"/>
  <c r="H807" i="2"/>
  <c r="I807" i="2"/>
  <c r="K807" i="2"/>
  <c r="AB807" i="2"/>
  <c r="A871" i="2"/>
  <c r="H871" i="2"/>
  <c r="I871" i="2"/>
  <c r="K871" i="2"/>
  <c r="AB871" i="2"/>
  <c r="A935" i="2"/>
  <c r="H935" i="2"/>
  <c r="I935" i="2"/>
  <c r="K935" i="2"/>
  <c r="AB935" i="2"/>
  <c r="A999" i="2"/>
  <c r="H999" i="2"/>
  <c r="I999" i="2"/>
  <c r="K999" i="2"/>
  <c r="AB999" i="2"/>
  <c r="A474" i="2"/>
  <c r="H474" i="2"/>
  <c r="I474" i="2"/>
  <c r="K474" i="2"/>
  <c r="AB474" i="2"/>
  <c r="A538" i="2"/>
  <c r="H538" i="2"/>
  <c r="I538" i="2"/>
  <c r="K538" i="2"/>
  <c r="AB538" i="2"/>
  <c r="A602" i="2"/>
  <c r="H602" i="2"/>
  <c r="I602" i="2"/>
  <c r="K602" i="2"/>
  <c r="AB602" i="2"/>
  <c r="A666" i="2"/>
  <c r="H666" i="2"/>
  <c r="I666" i="2"/>
  <c r="K666" i="2"/>
  <c r="AB666" i="2"/>
  <c r="A730" i="2"/>
  <c r="H730" i="2"/>
  <c r="I730" i="2"/>
  <c r="K730" i="2"/>
  <c r="AB730" i="2"/>
  <c r="A1403" i="2"/>
  <c r="H1403" i="2"/>
  <c r="I1403" i="2"/>
  <c r="AB1403" i="2"/>
  <c r="A1339" i="2"/>
  <c r="H1339" i="2"/>
  <c r="I1339" i="2"/>
  <c r="AB1339" i="2"/>
  <c r="A1275" i="2"/>
  <c r="H1275" i="2"/>
  <c r="I1275" i="2"/>
  <c r="AB1275" i="2"/>
  <c r="A1211" i="2"/>
  <c r="H1211" i="2"/>
  <c r="I1211" i="2"/>
  <c r="AB1211" i="2"/>
  <c r="A1147" i="2"/>
  <c r="H1147" i="2"/>
  <c r="I1147" i="2"/>
  <c r="AB1147" i="2"/>
  <c r="A1083" i="2"/>
  <c r="H1083" i="2"/>
  <c r="I1083" i="2"/>
  <c r="K1083" i="2"/>
  <c r="AB1083" i="2"/>
  <c r="A1013" i="2"/>
  <c r="H1013" i="2"/>
  <c r="I1013" i="2"/>
  <c r="K1013" i="2"/>
  <c r="AB1013" i="2"/>
  <c r="A928" i="2"/>
  <c r="H928" i="2"/>
  <c r="I928" i="2"/>
  <c r="K928" i="2"/>
  <c r="AB928" i="2"/>
  <c r="A842" i="2"/>
  <c r="H842" i="2"/>
  <c r="I842" i="2"/>
  <c r="K842" i="2"/>
  <c r="AB842" i="2"/>
  <c r="A689" i="2"/>
  <c r="H689" i="2"/>
  <c r="I689" i="2"/>
  <c r="K689" i="2"/>
  <c r="AB689" i="2"/>
  <c r="A1400" i="2"/>
  <c r="H1400" i="2"/>
  <c r="I1400" i="2"/>
  <c r="AB1400" i="2"/>
  <c r="A1336" i="2"/>
  <c r="H1336" i="2"/>
  <c r="I1336" i="2"/>
  <c r="AB1336" i="2"/>
  <c r="A1272" i="2"/>
  <c r="H1272" i="2"/>
  <c r="I1272" i="2"/>
  <c r="AB1272" i="2"/>
  <c r="A1208" i="2"/>
  <c r="H1208" i="2"/>
  <c r="I1208" i="2"/>
  <c r="AB1208" i="2"/>
  <c r="A1144" i="2"/>
  <c r="H1144" i="2"/>
  <c r="I1144" i="2"/>
  <c r="AB1144" i="2"/>
  <c r="J731" i="2"/>
  <c r="J1220" i="2"/>
  <c r="K1220" i="2"/>
  <c r="A385" i="2"/>
  <c r="H385" i="2"/>
  <c r="I385" i="2"/>
  <c r="K385" i="2"/>
  <c r="AB385" i="2"/>
  <c r="A361" i="2"/>
  <c r="H361" i="2"/>
  <c r="I361" i="2"/>
  <c r="K361" i="2"/>
  <c r="AB361" i="2"/>
  <c r="A445" i="2"/>
  <c r="H445" i="2"/>
  <c r="AB445" i="2"/>
  <c r="A189" i="2"/>
  <c r="H189" i="2"/>
  <c r="I189" i="2"/>
  <c r="K189" i="2"/>
  <c r="AB189" i="2"/>
  <c r="A36" i="2"/>
  <c r="H36" i="2"/>
  <c r="I36" i="2"/>
  <c r="K36" i="2"/>
  <c r="AB36" i="2"/>
  <c r="A100" i="2"/>
  <c r="H100" i="2"/>
  <c r="I100" i="2"/>
  <c r="K100" i="2"/>
  <c r="AB100" i="2"/>
  <c r="A196" i="2"/>
  <c r="H196" i="2"/>
  <c r="I196" i="2"/>
  <c r="K196" i="2"/>
  <c r="AB196" i="2"/>
  <c r="A292" i="2"/>
  <c r="H292" i="2"/>
  <c r="I292" i="2"/>
  <c r="K292" i="2"/>
  <c r="AB292" i="2"/>
  <c r="A372" i="2"/>
  <c r="H372" i="2"/>
  <c r="I372" i="2"/>
  <c r="K372" i="2"/>
  <c r="AB372" i="2"/>
  <c r="A363" i="2"/>
  <c r="H363" i="2"/>
  <c r="I363" i="2"/>
  <c r="K363" i="2"/>
  <c r="AB363" i="2"/>
  <c r="A74" i="2"/>
  <c r="H74" i="2"/>
  <c r="I74" i="2"/>
  <c r="K74" i="2"/>
  <c r="AB74" i="2"/>
  <c r="A170" i="2"/>
  <c r="H170" i="2"/>
  <c r="I170" i="2"/>
  <c r="K170" i="2"/>
  <c r="AB170" i="2"/>
  <c r="A250" i="2"/>
  <c r="H250" i="2"/>
  <c r="I250" i="2"/>
  <c r="K250" i="2"/>
  <c r="AB250" i="2"/>
  <c r="A394" i="2"/>
  <c r="H394" i="2"/>
  <c r="I394" i="2"/>
  <c r="K394" i="2"/>
  <c r="AB394" i="2"/>
  <c r="A145" i="2"/>
  <c r="H145" i="2"/>
  <c r="I145" i="2"/>
  <c r="K145" i="2"/>
  <c r="AB145" i="2"/>
  <c r="A229" i="2"/>
  <c r="H229" i="2"/>
  <c r="I229" i="2"/>
  <c r="K229" i="2"/>
  <c r="AB229" i="2"/>
  <c r="A377" i="2"/>
  <c r="H377" i="2"/>
  <c r="I377" i="2"/>
  <c r="K377" i="2"/>
  <c r="AB377" i="2"/>
  <c r="A141" i="2"/>
  <c r="H141" i="2"/>
  <c r="I141" i="2"/>
  <c r="K141" i="2"/>
  <c r="AB141" i="2"/>
  <c r="A289" i="2"/>
  <c r="H289" i="2"/>
  <c r="I289" i="2"/>
  <c r="K289" i="2"/>
  <c r="AB289" i="2"/>
  <c r="A33" i="2"/>
  <c r="H33" i="2"/>
  <c r="I33" i="2"/>
  <c r="K33" i="2"/>
  <c r="AB33" i="2"/>
  <c r="A39" i="2"/>
  <c r="H39" i="2"/>
  <c r="I39" i="2"/>
  <c r="K39" i="2"/>
  <c r="AB39" i="2"/>
  <c r="A134" i="2"/>
  <c r="H134" i="2"/>
  <c r="I134" i="2"/>
  <c r="K134" i="2"/>
  <c r="AB134" i="2"/>
  <c r="A246" i="2"/>
  <c r="H246" i="2"/>
  <c r="I246" i="2"/>
  <c r="K246" i="2"/>
  <c r="AB246" i="2"/>
  <c r="A201" i="2"/>
  <c r="H201" i="2"/>
  <c r="I201" i="2"/>
  <c r="K201" i="2"/>
  <c r="AB201" i="2"/>
  <c r="A327" i="2"/>
  <c r="H327" i="2"/>
  <c r="I327" i="2"/>
  <c r="K327" i="2"/>
  <c r="AB327" i="2"/>
  <c r="A353" i="2"/>
  <c r="H353" i="2"/>
  <c r="I353" i="2"/>
  <c r="K353" i="2"/>
  <c r="AB353" i="2"/>
  <c r="A157" i="2"/>
  <c r="H157" i="2"/>
  <c r="I157" i="2"/>
  <c r="K157" i="2"/>
  <c r="AB157" i="2"/>
  <c r="A214" i="2"/>
  <c r="H214" i="2"/>
  <c r="I214" i="2"/>
  <c r="K214" i="2"/>
  <c r="AB214" i="2"/>
  <c r="A311" i="2"/>
  <c r="H311" i="2"/>
  <c r="I311" i="2"/>
  <c r="K311" i="2"/>
  <c r="AB311" i="2"/>
  <c r="A245" i="2"/>
  <c r="H245" i="2"/>
  <c r="I245" i="2"/>
  <c r="K245" i="2"/>
  <c r="AB245" i="2"/>
  <c r="A496" i="2"/>
  <c r="H496" i="2"/>
  <c r="I496" i="2"/>
  <c r="K496" i="2"/>
  <c r="AB496" i="2"/>
  <c r="A560" i="2"/>
  <c r="H560" i="2"/>
  <c r="I560" i="2"/>
  <c r="K560" i="2"/>
  <c r="AB560" i="2"/>
  <c r="A624" i="2"/>
  <c r="H624" i="2"/>
  <c r="I624" i="2"/>
  <c r="K624" i="2"/>
  <c r="AB624" i="2"/>
  <c r="A688" i="2"/>
  <c r="H688" i="2"/>
  <c r="I688" i="2"/>
  <c r="K688" i="2"/>
  <c r="AB688" i="2"/>
  <c r="A752" i="2"/>
  <c r="H752" i="2"/>
  <c r="I752" i="2"/>
  <c r="K752" i="2"/>
  <c r="AB752" i="2"/>
  <c r="A471" i="2"/>
  <c r="H471" i="2"/>
  <c r="I471" i="2"/>
  <c r="K471" i="2"/>
  <c r="AB471" i="2"/>
  <c r="A535" i="2"/>
  <c r="H535" i="2"/>
  <c r="I535" i="2"/>
  <c r="K535" i="2"/>
  <c r="AB535" i="2"/>
  <c r="A599" i="2"/>
  <c r="H599" i="2"/>
  <c r="I599" i="2"/>
  <c r="K599" i="2"/>
  <c r="AB599" i="2"/>
  <c r="A663" i="2"/>
  <c r="H663" i="2"/>
  <c r="I663" i="2"/>
  <c r="K663" i="2"/>
  <c r="AB663" i="2"/>
  <c r="A727" i="2"/>
  <c r="H727" i="2"/>
  <c r="I727" i="2"/>
  <c r="K727" i="2"/>
  <c r="AB727" i="2"/>
  <c r="A791" i="2"/>
  <c r="H791" i="2"/>
  <c r="I791" i="2"/>
  <c r="K791" i="2"/>
  <c r="AB791" i="2"/>
  <c r="A855" i="2"/>
  <c r="H855" i="2"/>
  <c r="I855" i="2"/>
  <c r="K855" i="2"/>
  <c r="AB855" i="2"/>
  <c r="A919" i="2"/>
  <c r="H919" i="2"/>
  <c r="I919" i="2"/>
  <c r="K919" i="2"/>
  <c r="AB919" i="2"/>
  <c r="A983" i="2"/>
  <c r="H983" i="2"/>
  <c r="I983" i="2"/>
  <c r="K983" i="2"/>
  <c r="AB983" i="2"/>
  <c r="A458" i="2"/>
  <c r="H458" i="2"/>
  <c r="I458" i="2"/>
  <c r="K458" i="2"/>
  <c r="AB458" i="2"/>
  <c r="A522" i="2"/>
  <c r="H522" i="2"/>
  <c r="I522" i="2"/>
  <c r="K522" i="2"/>
  <c r="AB522" i="2"/>
  <c r="A586" i="2"/>
  <c r="H586" i="2"/>
  <c r="I586" i="2"/>
  <c r="K586" i="2"/>
  <c r="AB586" i="2"/>
  <c r="A650" i="2"/>
  <c r="H650" i="2"/>
  <c r="I650" i="2"/>
  <c r="K650" i="2"/>
  <c r="AB650" i="2"/>
  <c r="A714" i="2"/>
  <c r="H714" i="2"/>
  <c r="I714" i="2"/>
  <c r="K714" i="2"/>
  <c r="AB714" i="2"/>
  <c r="A778" i="2"/>
  <c r="H778" i="2"/>
  <c r="I778" i="2"/>
  <c r="K778" i="2"/>
  <c r="AB778" i="2"/>
  <c r="A1355" i="2"/>
  <c r="H1355" i="2"/>
  <c r="I1355" i="2"/>
  <c r="AB1355" i="2"/>
  <c r="A1291" i="2"/>
  <c r="H1291" i="2"/>
  <c r="I1291" i="2"/>
  <c r="AB1291" i="2"/>
  <c r="A1227" i="2"/>
  <c r="H1227" i="2"/>
  <c r="I1227" i="2"/>
  <c r="AB1227" i="2"/>
  <c r="A1163" i="2"/>
  <c r="H1163" i="2"/>
  <c r="I1163" i="2"/>
  <c r="AB1163" i="2"/>
  <c r="A1099" i="2"/>
  <c r="H1099" i="2"/>
  <c r="I1099" i="2"/>
  <c r="K1099" i="2"/>
  <c r="AB1099" i="2"/>
  <c r="A1034" i="2"/>
  <c r="H1034" i="2"/>
  <c r="I1034" i="2"/>
  <c r="K1034" i="2"/>
  <c r="AB1034" i="2"/>
  <c r="A949" i="2"/>
  <c r="H949" i="2"/>
  <c r="I949" i="2"/>
  <c r="K949" i="2"/>
  <c r="AB949" i="2"/>
  <c r="A864" i="2"/>
  <c r="H864" i="2"/>
  <c r="I864" i="2"/>
  <c r="K864" i="2"/>
  <c r="AB864" i="2"/>
  <c r="A753" i="2"/>
  <c r="H753" i="2"/>
  <c r="I753" i="2"/>
  <c r="K753" i="2"/>
  <c r="AB753" i="2"/>
  <c r="A497" i="2"/>
  <c r="H497" i="2"/>
  <c r="I497" i="2"/>
  <c r="K497" i="2"/>
  <c r="AB497" i="2"/>
  <c r="A1352" i="2"/>
  <c r="H1352" i="2"/>
  <c r="I1352" i="2"/>
  <c r="AB1352" i="2"/>
  <c r="A1288" i="2"/>
  <c r="H1288" i="2"/>
  <c r="I1288" i="2"/>
  <c r="AB1288" i="2"/>
  <c r="A1224" i="2"/>
  <c r="H1224" i="2"/>
  <c r="I1224" i="2"/>
  <c r="AB1224" i="2"/>
  <c r="A1160" i="2"/>
  <c r="H1160" i="2"/>
  <c r="I1160" i="2"/>
  <c r="AB1160" i="2"/>
  <c r="A1096" i="2"/>
  <c r="H1096" i="2"/>
  <c r="I1096" i="2"/>
  <c r="K1096" i="2"/>
  <c r="AB1096" i="2"/>
  <c r="A1030" i="2"/>
  <c r="H1030" i="2"/>
  <c r="I1030" i="2"/>
  <c r="K1030" i="2"/>
  <c r="AB1030" i="2"/>
  <c r="A945" i="2"/>
  <c r="H945" i="2"/>
  <c r="I945" i="2"/>
  <c r="K945" i="2"/>
  <c r="AB945" i="2"/>
  <c r="A860" i="2"/>
  <c r="H860" i="2"/>
  <c r="I860" i="2"/>
  <c r="K860" i="2"/>
  <c r="AB860" i="2"/>
  <c r="A741" i="2"/>
  <c r="H741" i="2"/>
  <c r="I741" i="2"/>
  <c r="K741" i="2"/>
  <c r="AB741" i="2"/>
  <c r="A485" i="2"/>
  <c r="H485" i="2"/>
  <c r="I485" i="2"/>
  <c r="K485" i="2"/>
  <c r="AB485" i="2"/>
  <c r="A1353" i="2"/>
  <c r="H1353" i="2"/>
  <c r="I1353" i="2"/>
  <c r="AB1353" i="2"/>
  <c r="A1289" i="2"/>
  <c r="H1289" i="2"/>
  <c r="I1289" i="2"/>
  <c r="AB1289" i="2"/>
  <c r="A1225" i="2"/>
  <c r="H1225" i="2"/>
  <c r="I1225" i="2"/>
  <c r="AB1225" i="2"/>
  <c r="A1161" i="2"/>
  <c r="H1161" i="2"/>
  <c r="I1161" i="2"/>
  <c r="AB1161" i="2"/>
  <c r="A1097" i="2"/>
  <c r="H1097" i="2"/>
  <c r="I1097" i="2"/>
  <c r="K1097" i="2"/>
  <c r="AB1097" i="2"/>
  <c r="A1032" i="2"/>
  <c r="H1032" i="2"/>
  <c r="I1032" i="2"/>
  <c r="K1032" i="2"/>
  <c r="AB1032" i="2"/>
  <c r="A946" i="2"/>
  <c r="H946" i="2"/>
  <c r="I946" i="2"/>
  <c r="K946" i="2"/>
  <c r="AB946" i="2"/>
  <c r="A861" i="2"/>
  <c r="H861" i="2"/>
  <c r="I861" i="2"/>
  <c r="K861" i="2"/>
  <c r="AB861" i="2"/>
  <c r="A745" i="2"/>
  <c r="H745" i="2"/>
  <c r="I745" i="2"/>
  <c r="K745" i="2"/>
  <c r="AB745" i="2"/>
  <c r="A489" i="2"/>
  <c r="H489" i="2"/>
  <c r="I489" i="2"/>
  <c r="K489" i="2"/>
  <c r="AB489" i="2"/>
  <c r="A1350" i="2"/>
  <c r="H1350" i="2"/>
  <c r="I1350" i="2"/>
  <c r="AB1350" i="2"/>
  <c r="A1286" i="2"/>
  <c r="H1286" i="2"/>
  <c r="I1286" i="2"/>
  <c r="AB1286" i="2"/>
  <c r="A1222" i="2"/>
  <c r="H1222" i="2"/>
  <c r="I1222" i="2"/>
  <c r="AB1222" i="2"/>
  <c r="A1158" i="2"/>
  <c r="H1158" i="2"/>
  <c r="I1158" i="2"/>
  <c r="AB1158" i="2"/>
  <c r="A1094" i="2"/>
  <c r="H1094" i="2"/>
  <c r="I1094" i="2"/>
  <c r="K1094" i="2"/>
  <c r="AB1094" i="2"/>
  <c r="A1028" i="2"/>
  <c r="H1028" i="2"/>
  <c r="I1028" i="2"/>
  <c r="K1028" i="2"/>
  <c r="AB1028" i="2"/>
  <c r="A942" i="2"/>
  <c r="H942" i="2"/>
  <c r="I942" i="2"/>
  <c r="K942" i="2"/>
  <c r="AB942" i="2"/>
  <c r="A857" i="2"/>
  <c r="H857" i="2"/>
  <c r="I857" i="2"/>
  <c r="K857" i="2"/>
  <c r="AB857" i="2"/>
  <c r="A733" i="2"/>
  <c r="H733" i="2"/>
  <c r="I733" i="2"/>
  <c r="K733" i="2"/>
  <c r="AB733" i="2"/>
  <c r="A477" i="2"/>
  <c r="H477" i="2"/>
  <c r="I477" i="2"/>
  <c r="K477" i="2"/>
  <c r="AB477" i="2"/>
  <c r="A308" i="2"/>
  <c r="H308" i="2"/>
  <c r="I308" i="2"/>
  <c r="K308" i="2"/>
  <c r="AB308" i="2"/>
  <c r="A5" i="2"/>
  <c r="H5" i="2"/>
  <c r="I5" i="2"/>
  <c r="K5" i="2"/>
  <c r="AB5" i="2"/>
  <c r="A396" i="2"/>
  <c r="H396" i="2"/>
  <c r="I396" i="2"/>
  <c r="K396" i="2"/>
  <c r="AB396" i="2"/>
  <c r="A160" i="2"/>
  <c r="H160" i="2"/>
  <c r="I160" i="2"/>
  <c r="K160" i="2"/>
  <c r="AB160" i="2"/>
  <c r="A35" i="2"/>
  <c r="H35" i="2"/>
  <c r="I35" i="2"/>
  <c r="K35" i="2"/>
  <c r="AB35" i="2"/>
  <c r="A99" i="2"/>
  <c r="H99" i="2"/>
  <c r="I99" i="2"/>
  <c r="K99" i="2"/>
  <c r="AB99" i="2"/>
  <c r="A163" i="2"/>
  <c r="H163" i="2"/>
  <c r="I163" i="2"/>
  <c r="K163" i="2"/>
  <c r="AB163" i="2"/>
  <c r="A227" i="2"/>
  <c r="H227" i="2"/>
  <c r="I227" i="2"/>
  <c r="K227" i="2"/>
  <c r="AB227" i="2"/>
  <c r="A291" i="2"/>
  <c r="H291" i="2"/>
  <c r="I291" i="2"/>
  <c r="K291" i="2"/>
  <c r="AB291" i="2"/>
  <c r="A355" i="2"/>
  <c r="H355" i="2"/>
  <c r="I355" i="2"/>
  <c r="K355" i="2"/>
  <c r="AB355" i="2"/>
  <c r="A419" i="2"/>
  <c r="H419" i="2"/>
  <c r="I419" i="2"/>
  <c r="K419" i="2"/>
  <c r="AB419" i="2"/>
  <c r="A166" i="2"/>
  <c r="H166" i="2"/>
  <c r="I166" i="2"/>
  <c r="K166" i="2"/>
  <c r="AB166" i="2"/>
  <c r="A326" i="2"/>
  <c r="H326" i="2"/>
  <c r="I326" i="2"/>
  <c r="K326" i="2"/>
  <c r="AB326" i="2"/>
  <c r="A406" i="2"/>
  <c r="H406" i="2"/>
  <c r="I406" i="2"/>
  <c r="K406" i="2"/>
  <c r="AB406" i="2"/>
  <c r="A57" i="2"/>
  <c r="H57" i="2"/>
  <c r="I57" i="2"/>
  <c r="K57" i="2"/>
  <c r="AB57" i="2"/>
  <c r="A433" i="2"/>
  <c r="H433" i="2"/>
  <c r="I433" i="2"/>
  <c r="K433" i="2"/>
  <c r="AB433" i="2"/>
  <c r="A648" i="2"/>
  <c r="H648" i="2"/>
  <c r="I648" i="2"/>
  <c r="K648" i="2"/>
  <c r="AB648" i="2"/>
  <c r="A119" i="2"/>
  <c r="H119" i="2"/>
  <c r="I119" i="2"/>
  <c r="K119" i="2"/>
  <c r="AB119" i="2"/>
  <c r="A575" i="2"/>
  <c r="H575" i="2"/>
  <c r="I575" i="2"/>
  <c r="K575" i="2"/>
  <c r="AB575" i="2"/>
  <c r="A703" i="2"/>
  <c r="H703" i="2"/>
  <c r="I703" i="2"/>
  <c r="K703" i="2"/>
  <c r="AB703" i="2"/>
  <c r="A831" i="2"/>
  <c r="H831" i="2"/>
  <c r="I831" i="2"/>
  <c r="K831" i="2"/>
  <c r="AB831" i="2"/>
  <c r="A959" i="2"/>
  <c r="H959" i="2"/>
  <c r="I959" i="2"/>
  <c r="K959" i="2"/>
  <c r="AB959" i="2"/>
  <c r="A498" i="2"/>
  <c r="H498" i="2"/>
  <c r="I498" i="2"/>
  <c r="K498" i="2"/>
  <c r="AB498" i="2"/>
  <c r="A626" i="2"/>
  <c r="H626" i="2"/>
  <c r="I626" i="2"/>
  <c r="K626" i="2"/>
  <c r="AB626" i="2"/>
  <c r="A754" i="2"/>
  <c r="H754" i="2"/>
  <c r="I754" i="2"/>
  <c r="K754" i="2"/>
  <c r="AB754" i="2"/>
  <c r="A1315" i="2"/>
  <c r="H1315" i="2"/>
  <c r="I1315" i="2"/>
  <c r="AB1315" i="2"/>
  <c r="A1187" i="2"/>
  <c r="H1187" i="2"/>
  <c r="I1187" i="2"/>
  <c r="AB1187" i="2"/>
  <c r="A1059" i="2"/>
  <c r="H1059" i="2"/>
  <c r="I1059" i="2"/>
  <c r="K1059" i="2"/>
  <c r="AB1059" i="2"/>
  <c r="A896" i="2"/>
  <c r="H896" i="2"/>
  <c r="I896" i="2"/>
  <c r="K896" i="2"/>
  <c r="AB896" i="2"/>
  <c r="A593" i="2"/>
  <c r="H593" i="2"/>
  <c r="I593" i="2"/>
  <c r="K593" i="2"/>
  <c r="AB593" i="2"/>
  <c r="A1312" i="2"/>
  <c r="H1312" i="2"/>
  <c r="I1312" i="2"/>
  <c r="AB1312" i="2"/>
  <c r="A1184" i="2"/>
  <c r="H1184" i="2"/>
  <c r="I1184" i="2"/>
  <c r="AB1184" i="2"/>
  <c r="A1056" i="2"/>
  <c r="H1056" i="2"/>
  <c r="I1056" i="2"/>
  <c r="K1056" i="2"/>
  <c r="AB1056" i="2"/>
  <c r="A892" i="2"/>
  <c r="H892" i="2"/>
  <c r="I892" i="2"/>
  <c r="K892" i="2"/>
  <c r="AB892" i="2"/>
  <c r="A581" i="2"/>
  <c r="H581" i="2"/>
  <c r="I581" i="2"/>
  <c r="K581" i="2"/>
  <c r="AB581" i="2"/>
  <c r="A1313" i="2"/>
  <c r="H1313" i="2"/>
  <c r="I1313" i="2"/>
  <c r="AB1313" i="2"/>
  <c r="A1201" i="2"/>
  <c r="H1201" i="2"/>
  <c r="I1201" i="2"/>
  <c r="AB1201" i="2"/>
  <c r="A1073" i="2"/>
  <c r="H1073" i="2"/>
  <c r="I1073" i="2"/>
  <c r="K1073" i="2"/>
  <c r="AB1073" i="2"/>
  <c r="A914" i="2"/>
  <c r="H914" i="2"/>
  <c r="I914" i="2"/>
  <c r="K914" i="2"/>
  <c r="AB914" i="2"/>
  <c r="A585" i="2"/>
  <c r="H585" i="2"/>
  <c r="I585" i="2"/>
  <c r="K585" i="2"/>
  <c r="AB585" i="2"/>
  <c r="A1310" i="2"/>
  <c r="H1310" i="2"/>
  <c r="I1310" i="2"/>
  <c r="AB1310" i="2"/>
  <c r="A1182" i="2"/>
  <c r="H1182" i="2"/>
  <c r="I1182" i="2"/>
  <c r="AB1182" i="2"/>
  <c r="A1054" i="2"/>
  <c r="H1054" i="2"/>
  <c r="I1054" i="2"/>
  <c r="K1054" i="2"/>
  <c r="AB1054" i="2"/>
  <c r="A889" i="2"/>
  <c r="H889" i="2"/>
  <c r="I889" i="2"/>
  <c r="K889" i="2"/>
  <c r="AB889" i="2"/>
  <c r="A573" i="2"/>
  <c r="H573" i="2"/>
  <c r="I573" i="2"/>
  <c r="K573" i="2"/>
  <c r="AB573" i="2"/>
  <c r="A88" i="2"/>
  <c r="H88" i="2"/>
  <c r="I88" i="2"/>
  <c r="K88" i="2"/>
  <c r="AB88" i="2"/>
  <c r="A256" i="2"/>
  <c r="H256" i="2"/>
  <c r="I256" i="2"/>
  <c r="K256" i="2"/>
  <c r="AB256" i="2"/>
  <c r="A91" i="2"/>
  <c r="H91" i="2"/>
  <c r="I91" i="2"/>
  <c r="K91" i="2"/>
  <c r="AB91" i="2"/>
  <c r="A219" i="2"/>
  <c r="H219" i="2"/>
  <c r="I219" i="2"/>
  <c r="K219" i="2"/>
  <c r="AB219" i="2"/>
  <c r="A347" i="2"/>
  <c r="H347" i="2"/>
  <c r="I347" i="2"/>
  <c r="K347" i="2"/>
  <c r="AB347" i="2"/>
  <c r="A94" i="2"/>
  <c r="H94" i="2"/>
  <c r="I94" i="2"/>
  <c r="K94" i="2"/>
  <c r="AB94" i="2"/>
  <c r="A382" i="2"/>
  <c r="H382" i="2"/>
  <c r="I382" i="2"/>
  <c r="K382" i="2"/>
  <c r="AB382" i="2"/>
  <c r="A397" i="2"/>
  <c r="H397" i="2"/>
  <c r="I397" i="2"/>
  <c r="K397" i="2"/>
  <c r="AB397" i="2"/>
  <c r="A168" i="2"/>
  <c r="H168" i="2"/>
  <c r="I168" i="2"/>
  <c r="K168" i="2"/>
  <c r="AB168" i="2"/>
  <c r="A508" i="2"/>
  <c r="H508" i="2"/>
  <c r="I508" i="2"/>
  <c r="K508" i="2"/>
  <c r="AB508" i="2"/>
  <c r="A572" i="2"/>
  <c r="H572" i="2"/>
  <c r="I572" i="2"/>
  <c r="K572" i="2"/>
  <c r="AB572" i="2"/>
  <c r="A636" i="2"/>
  <c r="H636" i="2"/>
  <c r="I636" i="2"/>
  <c r="K636" i="2"/>
  <c r="AB636" i="2"/>
  <c r="A700" i="2"/>
  <c r="H700" i="2"/>
  <c r="I700" i="2"/>
  <c r="K700" i="2"/>
  <c r="AB700" i="2"/>
  <c r="A764" i="2"/>
  <c r="H764" i="2"/>
  <c r="I764" i="2"/>
  <c r="K764" i="2"/>
  <c r="AB764" i="2"/>
  <c r="A483" i="2"/>
  <c r="H483" i="2"/>
  <c r="I483" i="2"/>
  <c r="K483" i="2"/>
  <c r="AB483" i="2"/>
  <c r="A547" i="2"/>
  <c r="H547" i="2"/>
  <c r="I547" i="2"/>
  <c r="K547" i="2"/>
  <c r="AB547" i="2"/>
  <c r="A611" i="2"/>
  <c r="H611" i="2"/>
  <c r="I611" i="2"/>
  <c r="K611" i="2"/>
  <c r="AB611" i="2"/>
  <c r="A675" i="2"/>
  <c r="H675" i="2"/>
  <c r="I675" i="2"/>
  <c r="K675" i="2"/>
  <c r="AB675" i="2"/>
  <c r="A739" i="2"/>
  <c r="H739" i="2"/>
  <c r="I739" i="2"/>
  <c r="K739" i="2"/>
  <c r="AB739" i="2"/>
  <c r="A803" i="2"/>
  <c r="H803" i="2"/>
  <c r="I803" i="2"/>
  <c r="K803" i="2"/>
  <c r="AB803" i="2"/>
  <c r="A867" i="2"/>
  <c r="H867" i="2"/>
  <c r="I867" i="2"/>
  <c r="K867" i="2"/>
  <c r="AB867" i="2"/>
  <c r="A931" i="2"/>
  <c r="H931" i="2"/>
  <c r="I931" i="2"/>
  <c r="K931" i="2"/>
  <c r="AB931" i="2"/>
  <c r="A995" i="2"/>
  <c r="H995" i="2"/>
  <c r="I995" i="2"/>
  <c r="K995" i="2"/>
  <c r="AB995" i="2"/>
  <c r="A470" i="2"/>
  <c r="H470" i="2"/>
  <c r="I470" i="2"/>
  <c r="K470" i="2"/>
  <c r="AB470" i="2"/>
  <c r="A534" i="2"/>
  <c r="H534" i="2"/>
  <c r="I534" i="2"/>
  <c r="K534" i="2"/>
  <c r="AB534" i="2"/>
  <c r="A598" i="2"/>
  <c r="H598" i="2"/>
  <c r="I598" i="2"/>
  <c r="K598" i="2"/>
  <c r="AB598" i="2"/>
  <c r="A662" i="2"/>
  <c r="H662" i="2"/>
  <c r="I662" i="2"/>
  <c r="K662" i="2"/>
  <c r="AB662" i="2"/>
  <c r="A726" i="2"/>
  <c r="H726" i="2"/>
  <c r="I726" i="2"/>
  <c r="K726" i="2"/>
  <c r="AB726" i="2"/>
  <c r="A790" i="2"/>
  <c r="H790" i="2"/>
  <c r="I790" i="2"/>
  <c r="K790" i="2"/>
  <c r="AB790" i="2"/>
  <c r="A1343" i="2"/>
  <c r="H1343" i="2"/>
  <c r="I1343" i="2"/>
  <c r="AB1343" i="2"/>
  <c r="A1279" i="2"/>
  <c r="H1279" i="2"/>
  <c r="I1279" i="2"/>
  <c r="AB1279" i="2"/>
  <c r="A1215" i="2"/>
  <c r="H1215" i="2"/>
  <c r="I1215" i="2"/>
  <c r="AB1215" i="2"/>
  <c r="A1151" i="2"/>
  <c r="H1151" i="2"/>
  <c r="I1151" i="2"/>
  <c r="AB1151" i="2"/>
  <c r="A1087" i="2"/>
  <c r="H1087" i="2"/>
  <c r="I1087" i="2"/>
  <c r="K1087" i="2"/>
  <c r="AB1087" i="2"/>
  <c r="A1018" i="2"/>
  <c r="H1018" i="2"/>
  <c r="I1018" i="2"/>
  <c r="K1018" i="2"/>
  <c r="AB1018" i="2"/>
  <c r="A933" i="2"/>
  <c r="H933" i="2"/>
  <c r="I933" i="2"/>
  <c r="K933" i="2"/>
  <c r="AB933" i="2"/>
  <c r="A848" i="2"/>
  <c r="H848" i="2"/>
  <c r="I848" i="2"/>
  <c r="K848" i="2"/>
  <c r="AB848" i="2"/>
  <c r="A705" i="2"/>
  <c r="H705" i="2"/>
  <c r="I705" i="2"/>
  <c r="K705" i="2"/>
  <c r="AB705" i="2"/>
  <c r="A4" i="2"/>
  <c r="H4" i="2"/>
  <c r="I4" i="2"/>
  <c r="K4" i="2"/>
  <c r="AB4" i="2"/>
  <c r="A1340" i="2"/>
  <c r="H1340" i="2"/>
  <c r="I1340" i="2"/>
  <c r="AB1340" i="2"/>
  <c r="A1276" i="2"/>
  <c r="H1276" i="2"/>
  <c r="I1276" i="2"/>
  <c r="AB1276" i="2"/>
  <c r="A1212" i="2"/>
  <c r="H1212" i="2"/>
  <c r="I1212" i="2"/>
  <c r="AB1212" i="2"/>
  <c r="A1148" i="2"/>
  <c r="H1148" i="2"/>
  <c r="I1148" i="2"/>
  <c r="AB1148" i="2"/>
  <c r="A1084" i="2"/>
  <c r="H1084" i="2"/>
  <c r="I1084" i="2"/>
  <c r="K1084" i="2"/>
  <c r="AB1084" i="2"/>
  <c r="A1014" i="2"/>
  <c r="H1014" i="2"/>
  <c r="I1014" i="2"/>
  <c r="K1014" i="2"/>
  <c r="AB1014" i="2"/>
  <c r="A929" i="2"/>
  <c r="H929" i="2"/>
  <c r="I929" i="2"/>
  <c r="K929" i="2"/>
  <c r="AB929" i="2"/>
  <c r="A844" i="2"/>
  <c r="H844" i="2"/>
  <c r="I844" i="2"/>
  <c r="K844" i="2"/>
  <c r="AB844" i="2"/>
  <c r="A693" i="2"/>
  <c r="H693" i="2"/>
  <c r="I693" i="2"/>
  <c r="K693" i="2"/>
  <c r="AB693" i="2"/>
  <c r="A1389" i="2"/>
  <c r="H1389" i="2"/>
  <c r="I1389" i="2"/>
  <c r="AB1389" i="2"/>
  <c r="A1325" i="2"/>
  <c r="H1325" i="2"/>
  <c r="I1325" i="2"/>
  <c r="AB1325" i="2"/>
  <c r="A1261" i="2"/>
  <c r="H1261" i="2"/>
  <c r="I1261" i="2"/>
  <c r="AB1261" i="2"/>
  <c r="A1197" i="2"/>
  <c r="H1197" i="2"/>
  <c r="I1197" i="2"/>
  <c r="AB1197" i="2"/>
  <c r="A1133" i="2"/>
  <c r="H1133" i="2"/>
  <c r="I1133" i="2"/>
  <c r="AB1133" i="2"/>
  <c r="A1069" i="2"/>
  <c r="H1069" i="2"/>
  <c r="I1069" i="2"/>
  <c r="K1069" i="2"/>
  <c r="AB1069" i="2"/>
  <c r="A994" i="2"/>
  <c r="H994" i="2"/>
  <c r="I994" i="2"/>
  <c r="K994" i="2"/>
  <c r="AB994" i="2"/>
  <c r="A909" i="2"/>
  <c r="H909" i="2"/>
  <c r="I909" i="2"/>
  <c r="K909" i="2"/>
  <c r="AB909" i="2"/>
  <c r="A824" i="2"/>
  <c r="H824" i="2"/>
  <c r="I824" i="2"/>
  <c r="K824" i="2"/>
  <c r="AB824" i="2"/>
  <c r="A633" i="2"/>
  <c r="H633" i="2"/>
  <c r="I633" i="2"/>
  <c r="K633" i="2"/>
  <c r="AB633" i="2"/>
  <c r="A1386" i="2"/>
  <c r="H1386" i="2"/>
  <c r="I1386" i="2"/>
  <c r="AB1386" i="2"/>
  <c r="A1322" i="2"/>
  <c r="H1322" i="2"/>
  <c r="I1322" i="2"/>
  <c r="AB1322" i="2"/>
  <c r="A1258" i="2"/>
  <c r="H1258" i="2"/>
  <c r="I1258" i="2"/>
  <c r="AB1258" i="2"/>
  <c r="A1194" i="2"/>
  <c r="H1194" i="2"/>
  <c r="I1194" i="2"/>
  <c r="AB1194" i="2"/>
  <c r="A1130" i="2"/>
  <c r="H1130" i="2"/>
  <c r="I1130" i="2"/>
  <c r="AB1130" i="2"/>
  <c r="A1066" i="2"/>
  <c r="H1066" i="2"/>
  <c r="I1066" i="2"/>
  <c r="K1066" i="2"/>
  <c r="AB1066" i="2"/>
  <c r="A990" i="2"/>
  <c r="H990" i="2"/>
  <c r="I990" i="2"/>
  <c r="K990" i="2"/>
  <c r="AB990" i="2"/>
  <c r="A905" i="2"/>
  <c r="H905" i="2"/>
  <c r="I905" i="2"/>
  <c r="K905" i="2"/>
  <c r="AB905" i="2"/>
  <c r="A820" i="2"/>
  <c r="H820" i="2"/>
  <c r="I820" i="2"/>
  <c r="K820" i="2"/>
  <c r="AB820" i="2"/>
  <c r="A621" i="2"/>
  <c r="H621" i="2"/>
  <c r="I621" i="2"/>
  <c r="K621" i="2"/>
  <c r="AB621" i="2"/>
  <c r="A336" i="2"/>
  <c r="H336" i="2"/>
  <c r="I336" i="2"/>
  <c r="K336" i="2"/>
  <c r="AB336" i="2"/>
  <c r="A352" i="2"/>
  <c r="H352" i="2"/>
  <c r="I352" i="2"/>
  <c r="K352" i="2"/>
  <c r="AB352" i="2"/>
  <c r="A312" i="2"/>
  <c r="H312" i="2"/>
  <c r="I312" i="2"/>
  <c r="K312" i="2"/>
  <c r="AB312" i="2"/>
  <c r="A240" i="2"/>
  <c r="H240" i="2"/>
  <c r="I240" i="2"/>
  <c r="K240" i="2"/>
  <c r="AB240" i="2"/>
  <c r="A63" i="2"/>
  <c r="H63" i="2"/>
  <c r="I63" i="2"/>
  <c r="K63" i="2"/>
  <c r="AB63" i="2"/>
  <c r="A191" i="2"/>
  <c r="H191" i="2"/>
  <c r="I191" i="2"/>
  <c r="K191" i="2"/>
  <c r="AB191" i="2"/>
  <c r="A319" i="2"/>
  <c r="H319" i="2"/>
  <c r="I319" i="2"/>
  <c r="K319" i="2"/>
  <c r="AB319" i="2"/>
  <c r="A383" i="2"/>
  <c r="H383" i="2"/>
  <c r="I383" i="2"/>
  <c r="K383" i="2"/>
  <c r="AB383" i="2"/>
  <c r="A447" i="2"/>
  <c r="H447" i="2"/>
  <c r="I447" i="2"/>
  <c r="K447" i="2"/>
  <c r="AB447" i="2"/>
  <c r="A21" i="2"/>
  <c r="H21" i="2"/>
  <c r="I21" i="2"/>
  <c r="K21" i="2"/>
  <c r="AB21" i="2"/>
  <c r="A149" i="2"/>
  <c r="H149" i="2"/>
  <c r="I149" i="2"/>
  <c r="K149" i="2"/>
  <c r="AB149" i="2"/>
  <c r="A277" i="2"/>
  <c r="H277" i="2"/>
  <c r="I277" i="2"/>
  <c r="K277" i="2"/>
  <c r="AB277" i="2"/>
  <c r="A9" i="2"/>
  <c r="H9" i="2"/>
  <c r="I9" i="2"/>
  <c r="K9" i="2"/>
  <c r="AB9" i="2"/>
  <c r="A148" i="2"/>
  <c r="H148" i="2"/>
  <c r="I148" i="2"/>
  <c r="K148" i="2"/>
  <c r="AB148" i="2"/>
  <c r="A472" i="2"/>
  <c r="H472" i="2"/>
  <c r="I472" i="2"/>
  <c r="K472" i="2"/>
  <c r="AB472" i="2"/>
  <c r="A536" i="2"/>
  <c r="H536" i="2"/>
  <c r="I536" i="2"/>
  <c r="K536" i="2"/>
  <c r="AB536" i="2"/>
  <c r="A600" i="2"/>
  <c r="H600" i="2"/>
  <c r="I600" i="2"/>
  <c r="K600" i="2"/>
  <c r="AB600" i="2"/>
  <c r="A680" i="2"/>
  <c r="H680" i="2"/>
  <c r="I680" i="2"/>
  <c r="K680" i="2"/>
  <c r="AB680" i="2"/>
  <c r="A463" i="2"/>
  <c r="H463" i="2"/>
  <c r="I463" i="2"/>
  <c r="K463" i="2"/>
  <c r="AB463" i="2"/>
  <c r="A591" i="2"/>
  <c r="H591" i="2"/>
  <c r="I591" i="2"/>
  <c r="K591" i="2"/>
  <c r="AB591" i="2"/>
  <c r="A719" i="2"/>
  <c r="H719" i="2"/>
  <c r="I719" i="2"/>
  <c r="K719" i="2"/>
  <c r="AB719" i="2"/>
  <c r="A847" i="2"/>
  <c r="H847" i="2"/>
  <c r="I847" i="2"/>
  <c r="K847" i="2"/>
  <c r="AB847" i="2"/>
  <c r="A975" i="2"/>
  <c r="H975" i="2"/>
  <c r="I975" i="2"/>
  <c r="K975" i="2"/>
  <c r="AB975" i="2"/>
  <c r="A514" i="2"/>
  <c r="H514" i="2"/>
  <c r="I514" i="2"/>
  <c r="K514" i="2"/>
  <c r="AB514" i="2"/>
  <c r="A642" i="2"/>
  <c r="H642" i="2"/>
  <c r="I642" i="2"/>
  <c r="K642" i="2"/>
  <c r="AB642" i="2"/>
  <c r="A770" i="2"/>
  <c r="H770" i="2"/>
  <c r="I770" i="2"/>
  <c r="K770" i="2"/>
  <c r="AB770" i="2"/>
  <c r="A1299" i="2"/>
  <c r="H1299" i="2"/>
  <c r="I1299" i="2"/>
  <c r="AB1299" i="2"/>
  <c r="A1171" i="2"/>
  <c r="H1171" i="2"/>
  <c r="I1171" i="2"/>
  <c r="AB1171" i="2"/>
  <c r="A1043" i="2"/>
  <c r="H1043" i="2"/>
  <c r="I1043" i="2"/>
  <c r="K1043" i="2"/>
  <c r="AB1043" i="2"/>
  <c r="A874" i="2"/>
  <c r="H874" i="2"/>
  <c r="I874" i="2"/>
  <c r="K874" i="2"/>
  <c r="AB874" i="2"/>
  <c r="A529" i="2"/>
  <c r="H529" i="2"/>
  <c r="I529" i="2"/>
  <c r="K529" i="2"/>
  <c r="AB529" i="2"/>
  <c r="A1296" i="2"/>
  <c r="H1296" i="2"/>
  <c r="I1296" i="2"/>
  <c r="AB1296" i="2"/>
  <c r="A1168" i="2"/>
  <c r="H1168" i="2"/>
  <c r="I1168" i="2"/>
  <c r="AB1168" i="2"/>
  <c r="A1040" i="2"/>
  <c r="H1040" i="2"/>
  <c r="I1040" i="2"/>
  <c r="K1040" i="2"/>
  <c r="AB1040" i="2"/>
  <c r="A870" i="2"/>
  <c r="H870" i="2"/>
  <c r="I870" i="2"/>
  <c r="K870" i="2"/>
  <c r="AB870" i="2"/>
  <c r="A517" i="2"/>
  <c r="H517" i="2"/>
  <c r="I517" i="2"/>
  <c r="K517" i="2"/>
  <c r="AB517" i="2"/>
  <c r="A1297" i="2"/>
  <c r="H1297" i="2"/>
  <c r="I1297" i="2"/>
  <c r="AB1297" i="2"/>
  <c r="A1153" i="2"/>
  <c r="H1153" i="2"/>
  <c r="I1153" i="2"/>
  <c r="AB1153" i="2"/>
  <c r="A1021" i="2"/>
  <c r="H1021" i="2"/>
  <c r="I1021" i="2"/>
  <c r="K1021" i="2"/>
  <c r="AB1021" i="2"/>
  <c r="A850" i="2"/>
  <c r="H850" i="2"/>
  <c r="I850" i="2"/>
  <c r="K850" i="2"/>
  <c r="AB850" i="2"/>
  <c r="A521" i="2"/>
  <c r="H521" i="2"/>
  <c r="I521" i="2"/>
  <c r="K521" i="2"/>
  <c r="AB521" i="2"/>
  <c r="A1278" i="2"/>
  <c r="H1278" i="2"/>
  <c r="I1278" i="2"/>
  <c r="AB1278" i="2"/>
  <c r="A1166" i="2"/>
  <c r="H1166" i="2"/>
  <c r="I1166" i="2"/>
  <c r="AB1166" i="2"/>
  <c r="A1038" i="2"/>
  <c r="H1038" i="2"/>
  <c r="I1038" i="2"/>
  <c r="K1038" i="2"/>
  <c r="AB1038" i="2"/>
  <c r="A868" i="2"/>
  <c r="H868" i="2"/>
  <c r="I868" i="2"/>
  <c r="K868" i="2"/>
  <c r="AB868" i="2"/>
  <c r="A509" i="2"/>
  <c r="H509" i="2"/>
  <c r="I509" i="2"/>
  <c r="K509" i="2"/>
  <c r="AB509" i="2"/>
  <c r="A268" i="2"/>
  <c r="H268" i="2"/>
  <c r="I268" i="2"/>
  <c r="K268" i="2"/>
  <c r="AB268" i="2"/>
  <c r="A43" i="2"/>
  <c r="H43" i="2"/>
  <c r="I43" i="2"/>
  <c r="K43" i="2"/>
  <c r="AB43" i="2"/>
  <c r="A171" i="2"/>
  <c r="H171" i="2"/>
  <c r="I171" i="2"/>
  <c r="K171" i="2"/>
  <c r="AB171" i="2"/>
  <c r="A299" i="2"/>
  <c r="H299" i="2"/>
  <c r="I299" i="2"/>
  <c r="K299" i="2"/>
  <c r="AB299" i="2"/>
  <c r="A270" i="2"/>
  <c r="H270" i="2"/>
  <c r="I270" i="2"/>
  <c r="K270" i="2"/>
  <c r="AB270" i="2"/>
  <c r="A430" i="2"/>
  <c r="H430" i="2"/>
  <c r="I430" i="2"/>
  <c r="K430" i="2"/>
  <c r="AB430" i="2"/>
  <c r="A823" i="2"/>
  <c r="H823" i="2"/>
  <c r="I823" i="2"/>
  <c r="K823" i="2"/>
  <c r="AB823" i="2"/>
  <c r="A887" i="2"/>
  <c r="H887" i="2"/>
  <c r="I887" i="2"/>
  <c r="K887" i="2"/>
  <c r="AB887" i="2"/>
  <c r="A951" i="2"/>
  <c r="H951" i="2"/>
  <c r="I951" i="2"/>
  <c r="K951" i="2"/>
  <c r="AB951" i="2"/>
  <c r="A1015" i="2"/>
  <c r="H1015" i="2"/>
  <c r="I1015" i="2"/>
  <c r="K1015" i="2"/>
  <c r="AB1015" i="2"/>
  <c r="A490" i="2"/>
  <c r="H490" i="2"/>
  <c r="I490" i="2"/>
  <c r="K490" i="2"/>
  <c r="AB490" i="2"/>
  <c r="A554" i="2"/>
  <c r="H554" i="2"/>
  <c r="I554" i="2"/>
  <c r="K554" i="2"/>
  <c r="AB554" i="2"/>
  <c r="A618" i="2"/>
  <c r="H618" i="2"/>
  <c r="I618" i="2"/>
  <c r="K618" i="2"/>
  <c r="AB618" i="2"/>
  <c r="A682" i="2"/>
  <c r="H682" i="2"/>
  <c r="I682" i="2"/>
  <c r="K682" i="2"/>
  <c r="AB682" i="2"/>
  <c r="A746" i="2"/>
  <c r="H746" i="2"/>
  <c r="I746" i="2"/>
  <c r="K746" i="2"/>
  <c r="AB746" i="2"/>
  <c r="A1387" i="2"/>
  <c r="H1387" i="2"/>
  <c r="I1387" i="2"/>
  <c r="AB1387" i="2"/>
  <c r="A1323" i="2"/>
  <c r="H1323" i="2"/>
  <c r="I1323" i="2"/>
  <c r="AB1323" i="2"/>
  <c r="A1259" i="2"/>
  <c r="H1259" i="2"/>
  <c r="I1259" i="2"/>
  <c r="AB1259" i="2"/>
  <c r="A1195" i="2"/>
  <c r="H1195" i="2"/>
  <c r="I1195" i="2"/>
  <c r="AB1195" i="2"/>
  <c r="A1131" i="2"/>
  <c r="H1131" i="2"/>
  <c r="I1131" i="2"/>
  <c r="AB1131" i="2"/>
  <c r="A1067" i="2"/>
  <c r="H1067" i="2"/>
  <c r="I1067" i="2"/>
  <c r="K1067" i="2"/>
  <c r="AB1067" i="2"/>
  <c r="A992" i="2"/>
  <c r="H992" i="2"/>
  <c r="I992" i="2"/>
  <c r="K992" i="2"/>
  <c r="AB992" i="2"/>
  <c r="A906" i="2"/>
  <c r="H906" i="2"/>
  <c r="I906" i="2"/>
  <c r="K906" i="2"/>
  <c r="AB906" i="2"/>
  <c r="A821" i="2"/>
  <c r="H821" i="2"/>
  <c r="I821" i="2"/>
  <c r="K821" i="2"/>
  <c r="AB821" i="2"/>
  <c r="A625" i="2"/>
  <c r="H625" i="2"/>
  <c r="I625" i="2"/>
  <c r="K625" i="2"/>
  <c r="AB625" i="2"/>
  <c r="A1384" i="2"/>
  <c r="H1384" i="2"/>
  <c r="I1384" i="2"/>
  <c r="AB1384" i="2"/>
  <c r="A1320" i="2"/>
  <c r="H1320" i="2"/>
  <c r="I1320" i="2"/>
  <c r="AB1320" i="2"/>
  <c r="A1256" i="2"/>
  <c r="H1256" i="2"/>
  <c r="I1256" i="2"/>
  <c r="AB1256" i="2"/>
  <c r="A1192" i="2"/>
  <c r="H1192" i="2"/>
  <c r="I1192" i="2"/>
  <c r="AB1192" i="2"/>
  <c r="A1128" i="2"/>
  <c r="H1128" i="2"/>
  <c r="I1128" i="2"/>
  <c r="AB1128" i="2"/>
  <c r="A1064" i="2"/>
  <c r="H1064" i="2"/>
  <c r="I1064" i="2"/>
  <c r="K1064" i="2"/>
  <c r="AB1064" i="2"/>
  <c r="A988" i="2"/>
  <c r="H988" i="2"/>
  <c r="I988" i="2"/>
  <c r="K988" i="2"/>
  <c r="AB988" i="2"/>
  <c r="A902" i="2"/>
  <c r="H902" i="2"/>
  <c r="I902" i="2"/>
  <c r="K902" i="2"/>
  <c r="AB902" i="2"/>
  <c r="A817" i="2"/>
  <c r="H817" i="2"/>
  <c r="I817" i="2"/>
  <c r="K817" i="2"/>
  <c r="AB817" i="2"/>
  <c r="A613" i="2"/>
  <c r="H613" i="2"/>
  <c r="I613" i="2"/>
  <c r="K613" i="2"/>
  <c r="AB613" i="2"/>
  <c r="A1385" i="2"/>
  <c r="H1385" i="2"/>
  <c r="I1385" i="2"/>
  <c r="AB1385" i="2"/>
  <c r="A1321" i="2"/>
  <c r="H1321" i="2"/>
  <c r="I1321" i="2"/>
  <c r="AB1321" i="2"/>
  <c r="A1257" i="2"/>
  <c r="H1257" i="2"/>
  <c r="I1257" i="2"/>
  <c r="AB1257" i="2"/>
  <c r="A1193" i="2"/>
  <c r="H1193" i="2"/>
  <c r="I1193" i="2"/>
  <c r="AB1193" i="2"/>
  <c r="A1129" i="2"/>
  <c r="H1129" i="2"/>
  <c r="I1129" i="2"/>
  <c r="AB1129" i="2"/>
  <c r="A1065" i="2"/>
  <c r="H1065" i="2"/>
  <c r="I1065" i="2"/>
  <c r="K1065" i="2"/>
  <c r="AB1065" i="2"/>
  <c r="A989" i="2"/>
  <c r="H989" i="2"/>
  <c r="I989" i="2"/>
  <c r="K989" i="2"/>
  <c r="AB989" i="2"/>
  <c r="A904" i="2"/>
  <c r="H904" i="2"/>
  <c r="I904" i="2"/>
  <c r="K904" i="2"/>
  <c r="AB904" i="2"/>
  <c r="A818" i="2"/>
  <c r="H818" i="2"/>
  <c r="I818" i="2"/>
  <c r="K818" i="2"/>
  <c r="AB818" i="2"/>
  <c r="A617" i="2"/>
  <c r="H617" i="2"/>
  <c r="I617" i="2"/>
  <c r="K617" i="2"/>
  <c r="AB617" i="2"/>
  <c r="A1382" i="2"/>
  <c r="H1382" i="2"/>
  <c r="I1382" i="2"/>
  <c r="AB1382" i="2"/>
  <c r="A1318" i="2"/>
  <c r="H1318" i="2"/>
  <c r="I1318" i="2"/>
  <c r="AB1318" i="2"/>
  <c r="A1254" i="2"/>
  <c r="H1254" i="2"/>
  <c r="I1254" i="2"/>
  <c r="AB1254" i="2"/>
  <c r="A1190" i="2"/>
  <c r="H1190" i="2"/>
  <c r="I1190" i="2"/>
  <c r="AB1190" i="2"/>
  <c r="A1126" i="2"/>
  <c r="H1126" i="2"/>
  <c r="I1126" i="2"/>
  <c r="AB1126" i="2"/>
  <c r="A1062" i="2"/>
  <c r="H1062" i="2"/>
  <c r="I1062" i="2"/>
  <c r="K1062" i="2"/>
  <c r="AB1062" i="2"/>
  <c r="A985" i="2"/>
  <c r="H985" i="2"/>
  <c r="I985" i="2"/>
  <c r="K985" i="2"/>
  <c r="AB985" i="2"/>
  <c r="A900" i="2"/>
  <c r="H900" i="2"/>
  <c r="I900" i="2"/>
  <c r="K900" i="2"/>
  <c r="AB900" i="2"/>
  <c r="A814" i="2"/>
  <c r="H814" i="2"/>
  <c r="I814" i="2"/>
  <c r="K814" i="2"/>
  <c r="AB814" i="2"/>
  <c r="A605" i="2"/>
  <c r="H605" i="2"/>
  <c r="I605" i="2"/>
  <c r="K605" i="2"/>
  <c r="AB605" i="2"/>
  <c r="A104" i="2"/>
  <c r="H104" i="2"/>
  <c r="I104" i="2"/>
  <c r="K104" i="2"/>
  <c r="AB104" i="2"/>
  <c r="A320" i="2"/>
  <c r="H320" i="2"/>
  <c r="I320" i="2"/>
  <c r="K320" i="2"/>
  <c r="AB320" i="2"/>
  <c r="A369" i="2"/>
  <c r="H369" i="2"/>
  <c r="I369" i="2"/>
  <c r="K369" i="2"/>
  <c r="AB369" i="2"/>
  <c r="A288" i="2"/>
  <c r="H288" i="2"/>
  <c r="I288" i="2"/>
  <c r="K288" i="2"/>
  <c r="AB288" i="2"/>
  <c r="A32" i="2"/>
  <c r="H32" i="2"/>
  <c r="I32" i="2"/>
  <c r="K32" i="2"/>
  <c r="AB32" i="2"/>
  <c r="A67" i="2"/>
  <c r="H67" i="2"/>
  <c r="I67" i="2"/>
  <c r="K67" i="2"/>
  <c r="AB67" i="2"/>
  <c r="A131" i="2"/>
  <c r="H131" i="2"/>
  <c r="I131" i="2"/>
  <c r="K131" i="2"/>
  <c r="AB131" i="2"/>
  <c r="A195" i="2"/>
  <c r="H195" i="2"/>
  <c r="I195" i="2"/>
  <c r="K195" i="2"/>
  <c r="AB195" i="2"/>
  <c r="A259" i="2"/>
  <c r="H259" i="2"/>
  <c r="I259" i="2"/>
  <c r="K259" i="2"/>
  <c r="AB259" i="2"/>
  <c r="A323" i="2"/>
  <c r="H323" i="2"/>
  <c r="I323" i="2"/>
  <c r="K323" i="2"/>
  <c r="AB323" i="2"/>
  <c r="A387" i="2"/>
  <c r="H387" i="2"/>
  <c r="I387" i="2"/>
  <c r="K387" i="2"/>
  <c r="AB387" i="2"/>
  <c r="A7" i="2"/>
  <c r="H7" i="2"/>
  <c r="I7" i="2"/>
  <c r="K7" i="2"/>
  <c r="AB7" i="2"/>
  <c r="A230" i="2"/>
  <c r="H230" i="2"/>
  <c r="I230" i="2"/>
  <c r="K230" i="2"/>
  <c r="AB230" i="2"/>
  <c r="A358" i="2"/>
  <c r="H358" i="2"/>
  <c r="I358" i="2"/>
  <c r="K358" i="2"/>
  <c r="AB358" i="2"/>
  <c r="A10" i="2"/>
  <c r="H10" i="2"/>
  <c r="I10" i="2"/>
  <c r="K10" i="2"/>
  <c r="AB10" i="2"/>
  <c r="A217" i="2"/>
  <c r="H217" i="2"/>
  <c r="I217" i="2"/>
  <c r="K217" i="2"/>
  <c r="AB217" i="2"/>
  <c r="A728" i="2"/>
  <c r="H728" i="2"/>
  <c r="I728" i="2"/>
  <c r="K728" i="2"/>
  <c r="AB728" i="2"/>
  <c r="A511" i="2"/>
  <c r="H511" i="2"/>
  <c r="I511" i="2"/>
  <c r="K511" i="2"/>
  <c r="AB511" i="2"/>
  <c r="A639" i="2"/>
  <c r="H639" i="2"/>
  <c r="I639" i="2"/>
  <c r="K639" i="2"/>
  <c r="AB639" i="2"/>
  <c r="A767" i="2"/>
  <c r="H767" i="2"/>
  <c r="I767" i="2"/>
  <c r="K767" i="2"/>
  <c r="AB767" i="2"/>
  <c r="A895" i="2"/>
  <c r="H895" i="2"/>
  <c r="I895" i="2"/>
  <c r="K895" i="2"/>
  <c r="AB895" i="2"/>
  <c r="A1023" i="2"/>
  <c r="H1023" i="2"/>
  <c r="I1023" i="2"/>
  <c r="K1023" i="2"/>
  <c r="AB1023" i="2"/>
  <c r="A562" i="2"/>
  <c r="H562" i="2"/>
  <c r="I562" i="2"/>
  <c r="K562" i="2"/>
  <c r="AB562" i="2"/>
  <c r="A690" i="2"/>
  <c r="H690" i="2"/>
  <c r="I690" i="2"/>
  <c r="K690" i="2"/>
  <c r="AB690" i="2"/>
  <c r="A1379" i="2"/>
  <c r="H1379" i="2"/>
  <c r="I1379" i="2"/>
  <c r="AB1379" i="2"/>
  <c r="A1251" i="2"/>
  <c r="H1251" i="2"/>
  <c r="I1251" i="2"/>
  <c r="AB1251" i="2"/>
  <c r="A1123" i="2"/>
  <c r="H1123" i="2"/>
  <c r="I1123" i="2"/>
  <c r="AB1123" i="2"/>
  <c r="A981" i="2"/>
  <c r="H981" i="2"/>
  <c r="I981" i="2"/>
  <c r="K981" i="2"/>
  <c r="AB981" i="2"/>
  <c r="A810" i="2"/>
  <c r="H810" i="2"/>
  <c r="I810" i="2"/>
  <c r="K810" i="2"/>
  <c r="AB810" i="2"/>
  <c r="A1376" i="2"/>
  <c r="H1376" i="2"/>
  <c r="I1376" i="2"/>
  <c r="AB1376" i="2"/>
  <c r="A1248" i="2"/>
  <c r="H1248" i="2"/>
  <c r="I1248" i="2"/>
  <c r="AB1248" i="2"/>
  <c r="A1120" i="2"/>
  <c r="H1120" i="2"/>
  <c r="I1120" i="2"/>
  <c r="AB1120" i="2"/>
  <c r="A977" i="2"/>
  <c r="H977" i="2"/>
  <c r="I977" i="2"/>
  <c r="K977" i="2"/>
  <c r="AB977" i="2"/>
  <c r="A806" i="2"/>
  <c r="H806" i="2"/>
  <c r="I806" i="2"/>
  <c r="K806" i="2"/>
  <c r="AB806" i="2"/>
  <c r="A1377" i="2"/>
  <c r="H1377" i="2"/>
  <c r="I1377" i="2"/>
  <c r="AB1377" i="2"/>
  <c r="A1265" i="2"/>
  <c r="H1265" i="2"/>
  <c r="I1265" i="2"/>
  <c r="AB1265" i="2"/>
  <c r="A1137" i="2"/>
  <c r="H1137" i="2"/>
  <c r="I1137" i="2"/>
  <c r="AB1137" i="2"/>
  <c r="A1000" i="2"/>
  <c r="H1000" i="2"/>
  <c r="I1000" i="2"/>
  <c r="K1000" i="2"/>
  <c r="AB1000" i="2"/>
  <c r="A808" i="2"/>
  <c r="H808" i="2"/>
  <c r="I808" i="2"/>
  <c r="K808" i="2"/>
  <c r="AB808" i="2"/>
  <c r="A1374" i="2"/>
  <c r="H1374" i="2"/>
  <c r="I1374" i="2"/>
  <c r="AB1374" i="2"/>
  <c r="A1262" i="2"/>
  <c r="H1262" i="2"/>
  <c r="I1262" i="2"/>
  <c r="AB1262" i="2"/>
  <c r="A1118" i="2"/>
  <c r="H1118" i="2"/>
  <c r="I1118" i="2"/>
  <c r="AB1118" i="2"/>
  <c r="A974" i="2"/>
  <c r="H974" i="2"/>
  <c r="I974" i="2"/>
  <c r="K974" i="2"/>
  <c r="AB974" i="2"/>
  <c r="A804" i="2"/>
  <c r="H804" i="2"/>
  <c r="I804" i="2"/>
  <c r="K804" i="2"/>
  <c r="AB804" i="2"/>
  <c r="A184" i="2"/>
  <c r="H184" i="2"/>
  <c r="I184" i="2"/>
  <c r="K184" i="2"/>
  <c r="AB184" i="2"/>
  <c r="A188" i="2"/>
  <c r="H188" i="2"/>
  <c r="I188" i="2"/>
  <c r="K188" i="2"/>
  <c r="AB188" i="2"/>
  <c r="A27" i="2"/>
  <c r="H27" i="2"/>
  <c r="I27" i="2"/>
  <c r="K27" i="2"/>
  <c r="AB27" i="2"/>
  <c r="A155" i="2"/>
  <c r="H155" i="2"/>
  <c r="I155" i="2"/>
  <c r="K155" i="2"/>
  <c r="AB155" i="2"/>
  <c r="A283" i="2"/>
  <c r="H283" i="2"/>
  <c r="I283" i="2"/>
  <c r="K283" i="2"/>
  <c r="AB283" i="2"/>
  <c r="A411" i="2"/>
  <c r="H411" i="2"/>
  <c r="I411" i="2"/>
  <c r="K411" i="2"/>
  <c r="AB411" i="2"/>
  <c r="A318" i="2"/>
  <c r="H318" i="2"/>
  <c r="I318" i="2"/>
  <c r="K318" i="2"/>
  <c r="AB318" i="2"/>
  <c r="A65" i="2"/>
  <c r="H65" i="2"/>
  <c r="I65" i="2"/>
  <c r="K65" i="2"/>
  <c r="AB65" i="2"/>
  <c r="A476" i="2"/>
  <c r="H476" i="2"/>
  <c r="I476" i="2"/>
  <c r="K476" i="2"/>
  <c r="AB476" i="2"/>
  <c r="A540" i="2"/>
  <c r="H540" i="2"/>
  <c r="I540" i="2"/>
  <c r="K540" i="2"/>
  <c r="AB540" i="2"/>
  <c r="A604" i="2"/>
  <c r="H604" i="2"/>
  <c r="I604" i="2"/>
  <c r="K604" i="2"/>
  <c r="AB604" i="2"/>
  <c r="A668" i="2"/>
  <c r="H668" i="2"/>
  <c r="I668" i="2"/>
  <c r="K668" i="2"/>
  <c r="AB668" i="2"/>
  <c r="A732" i="2"/>
  <c r="H732" i="2"/>
  <c r="I732" i="2"/>
  <c r="K732" i="2"/>
  <c r="AB732" i="2"/>
  <c r="A451" i="2"/>
  <c r="H451" i="2"/>
  <c r="I451" i="2"/>
  <c r="K451" i="2"/>
  <c r="AB451" i="2"/>
  <c r="A515" i="2"/>
  <c r="H515" i="2"/>
  <c r="I515" i="2"/>
  <c r="K515" i="2"/>
  <c r="AB515" i="2"/>
  <c r="A579" i="2"/>
  <c r="H579" i="2"/>
  <c r="I579" i="2"/>
  <c r="K579" i="2"/>
  <c r="AB579" i="2"/>
  <c r="A643" i="2"/>
  <c r="H643" i="2"/>
  <c r="I643" i="2"/>
  <c r="K643" i="2"/>
  <c r="AB643" i="2"/>
  <c r="A707" i="2"/>
  <c r="H707" i="2"/>
  <c r="I707" i="2"/>
  <c r="K707" i="2"/>
  <c r="AB707" i="2"/>
  <c r="A771" i="2"/>
  <c r="H771" i="2"/>
  <c r="I771" i="2"/>
  <c r="K771" i="2"/>
  <c r="AB771" i="2"/>
  <c r="A835" i="2"/>
  <c r="H835" i="2"/>
  <c r="I835" i="2"/>
  <c r="K835" i="2"/>
  <c r="AB835" i="2"/>
  <c r="A899" i="2"/>
  <c r="H899" i="2"/>
  <c r="I899" i="2"/>
  <c r="K899" i="2"/>
  <c r="AB899" i="2"/>
  <c r="A963" i="2"/>
  <c r="H963" i="2"/>
  <c r="I963" i="2"/>
  <c r="K963" i="2"/>
  <c r="AB963" i="2"/>
  <c r="A1027" i="2"/>
  <c r="H1027" i="2"/>
  <c r="I1027" i="2"/>
  <c r="K1027" i="2"/>
  <c r="AB1027" i="2"/>
  <c r="A502" i="2"/>
  <c r="H502" i="2"/>
  <c r="I502" i="2"/>
  <c r="K502" i="2"/>
  <c r="AB502" i="2"/>
  <c r="A566" i="2"/>
  <c r="H566" i="2"/>
  <c r="I566" i="2"/>
  <c r="K566" i="2"/>
  <c r="AB566" i="2"/>
  <c r="A630" i="2"/>
  <c r="H630" i="2"/>
  <c r="I630" i="2"/>
  <c r="K630" i="2"/>
  <c r="AB630" i="2"/>
  <c r="A694" i="2"/>
  <c r="H694" i="2"/>
  <c r="I694" i="2"/>
  <c r="K694" i="2"/>
  <c r="AB694" i="2"/>
  <c r="A758" i="2"/>
  <c r="H758" i="2"/>
  <c r="I758" i="2"/>
  <c r="K758" i="2"/>
  <c r="AB758" i="2"/>
  <c r="A1375" i="2"/>
  <c r="H1375" i="2"/>
  <c r="I1375" i="2"/>
  <c r="AB1375" i="2"/>
  <c r="A1311" i="2"/>
  <c r="H1311" i="2"/>
  <c r="I1311" i="2"/>
  <c r="AB1311" i="2"/>
  <c r="A1247" i="2"/>
  <c r="H1247" i="2"/>
  <c r="I1247" i="2"/>
  <c r="AB1247" i="2"/>
  <c r="A1183" i="2"/>
  <c r="H1183" i="2"/>
  <c r="I1183" i="2"/>
  <c r="AB1183" i="2"/>
  <c r="A1119" i="2"/>
  <c r="H1119" i="2"/>
  <c r="I1119" i="2"/>
  <c r="AB1119" i="2"/>
  <c r="A1055" i="2"/>
  <c r="H1055" i="2"/>
  <c r="I1055" i="2"/>
  <c r="K1055" i="2"/>
  <c r="AB1055" i="2"/>
  <c r="A976" i="2"/>
  <c r="H976" i="2"/>
  <c r="I976" i="2"/>
  <c r="K976" i="2"/>
  <c r="AB976" i="2"/>
  <c r="A890" i="2"/>
  <c r="H890" i="2"/>
  <c r="I890" i="2"/>
  <c r="K890" i="2"/>
  <c r="AB890" i="2"/>
  <c r="A805" i="2"/>
  <c r="H805" i="2"/>
  <c r="I805" i="2"/>
  <c r="K805" i="2"/>
  <c r="AB805" i="2"/>
  <c r="A577" i="2"/>
  <c r="H577" i="2"/>
  <c r="I577" i="2"/>
  <c r="K577" i="2"/>
  <c r="AB577" i="2"/>
  <c r="A1372" i="2"/>
  <c r="H1372" i="2"/>
  <c r="I1372" i="2"/>
  <c r="AB1372" i="2"/>
  <c r="A1308" i="2"/>
  <c r="H1308" i="2"/>
  <c r="I1308" i="2"/>
  <c r="AB1308" i="2"/>
  <c r="A1244" i="2"/>
  <c r="H1244" i="2"/>
  <c r="I1244" i="2"/>
  <c r="AB1244" i="2"/>
  <c r="A1180" i="2"/>
  <c r="H1180" i="2"/>
  <c r="I1180" i="2"/>
  <c r="AB1180" i="2"/>
  <c r="A1116" i="2"/>
  <c r="H1116" i="2"/>
  <c r="I1116" i="2"/>
  <c r="AB1116" i="2"/>
  <c r="A1052" i="2"/>
  <c r="H1052" i="2"/>
  <c r="I1052" i="2"/>
  <c r="K1052" i="2"/>
  <c r="AB1052" i="2"/>
  <c r="A972" i="2"/>
  <c r="H972" i="2"/>
  <c r="I972" i="2"/>
  <c r="K972" i="2"/>
  <c r="AB972" i="2"/>
  <c r="A886" i="2"/>
  <c r="H886" i="2"/>
  <c r="I886" i="2"/>
  <c r="K886" i="2"/>
  <c r="AB886" i="2"/>
  <c r="A801" i="2"/>
  <c r="H801" i="2"/>
  <c r="I801" i="2"/>
  <c r="K801" i="2"/>
  <c r="AB801" i="2"/>
  <c r="A565" i="2"/>
  <c r="H565" i="2"/>
  <c r="I565" i="2"/>
  <c r="K565" i="2"/>
  <c r="AB565" i="2"/>
  <c r="A1357" i="2"/>
  <c r="H1357" i="2"/>
  <c r="I1357" i="2"/>
  <c r="AB1357" i="2"/>
  <c r="A1293" i="2"/>
  <c r="H1293" i="2"/>
  <c r="I1293" i="2"/>
  <c r="AB1293" i="2"/>
  <c r="A1229" i="2"/>
  <c r="H1229" i="2"/>
  <c r="I1229" i="2"/>
  <c r="AB1229" i="2"/>
  <c r="A1165" i="2"/>
  <c r="H1165" i="2"/>
  <c r="I1165" i="2"/>
  <c r="AB1165" i="2"/>
  <c r="A1101" i="2"/>
  <c r="H1101" i="2"/>
  <c r="I1101" i="2"/>
  <c r="K1101" i="2"/>
  <c r="AB1101" i="2"/>
  <c r="A1037" i="2"/>
  <c r="H1037" i="2"/>
  <c r="I1037" i="2"/>
  <c r="K1037" i="2"/>
  <c r="AB1037" i="2"/>
  <c r="A952" i="2"/>
  <c r="H952" i="2"/>
  <c r="I952" i="2"/>
  <c r="K952" i="2"/>
  <c r="AB952" i="2"/>
  <c r="A866" i="2"/>
  <c r="H866" i="2"/>
  <c r="I866" i="2"/>
  <c r="K866" i="2"/>
  <c r="AB866" i="2"/>
  <c r="A761" i="2"/>
  <c r="H761" i="2"/>
  <c r="I761" i="2"/>
  <c r="K761" i="2"/>
  <c r="AB761" i="2"/>
  <c r="A505" i="2"/>
  <c r="H505" i="2"/>
  <c r="I505" i="2"/>
  <c r="K505" i="2"/>
  <c r="AB505" i="2"/>
  <c r="A1354" i="2"/>
  <c r="H1354" i="2"/>
  <c r="I1354" i="2"/>
  <c r="AB1354" i="2"/>
  <c r="A1290" i="2"/>
  <c r="H1290" i="2"/>
  <c r="I1290" i="2"/>
  <c r="AB1290" i="2"/>
  <c r="A1226" i="2"/>
  <c r="H1226" i="2"/>
  <c r="I1226" i="2"/>
  <c r="AB1226" i="2"/>
  <c r="A1162" i="2"/>
  <c r="H1162" i="2"/>
  <c r="I1162" i="2"/>
  <c r="AB1162" i="2"/>
  <c r="A1098" i="2"/>
  <c r="H1098" i="2"/>
  <c r="I1098" i="2"/>
  <c r="K1098" i="2"/>
  <c r="AB1098" i="2"/>
  <c r="A1033" i="2"/>
  <c r="H1033" i="2"/>
  <c r="I1033" i="2"/>
  <c r="K1033" i="2"/>
  <c r="AB1033" i="2"/>
  <c r="A948" i="2"/>
  <c r="H948" i="2"/>
  <c r="I948" i="2"/>
  <c r="K948" i="2"/>
  <c r="AB948" i="2"/>
  <c r="A862" i="2"/>
  <c r="H862" i="2"/>
  <c r="I862" i="2"/>
  <c r="K862" i="2"/>
  <c r="AB862" i="2"/>
  <c r="A749" i="2"/>
  <c r="H749" i="2"/>
  <c r="I749" i="2"/>
  <c r="K749" i="2"/>
  <c r="AB749" i="2"/>
  <c r="A493" i="2"/>
  <c r="H493" i="2"/>
  <c r="I493" i="2"/>
  <c r="K493" i="2"/>
  <c r="AB493" i="2"/>
  <c r="A120" i="2"/>
  <c r="H120" i="2"/>
  <c r="I120" i="2"/>
  <c r="K120" i="2"/>
  <c r="AB120" i="2"/>
  <c r="A280" i="2"/>
  <c r="H280" i="2"/>
  <c r="I280" i="2"/>
  <c r="K280" i="2"/>
  <c r="AB280" i="2"/>
  <c r="A172" i="2"/>
  <c r="H172" i="2"/>
  <c r="I172" i="2"/>
  <c r="K172" i="2"/>
  <c r="AB172" i="2"/>
  <c r="A112" i="2"/>
  <c r="H112" i="2"/>
  <c r="I112" i="2"/>
  <c r="K112" i="2"/>
  <c r="AB112" i="2"/>
  <c r="A95" i="2"/>
  <c r="H95" i="2"/>
  <c r="I95" i="2"/>
  <c r="K95" i="2"/>
  <c r="AB95" i="2"/>
  <c r="A223" i="2"/>
  <c r="H223" i="2"/>
  <c r="I223" i="2"/>
  <c r="K223" i="2"/>
  <c r="AB223" i="2"/>
  <c r="A351" i="2"/>
  <c r="H351" i="2"/>
  <c r="I351" i="2"/>
  <c r="K351" i="2"/>
  <c r="AB351" i="2"/>
  <c r="A415" i="2"/>
  <c r="H415" i="2"/>
  <c r="I415" i="2"/>
  <c r="K415" i="2"/>
  <c r="AB415" i="2"/>
  <c r="A50" i="2"/>
  <c r="H50" i="2"/>
  <c r="I50" i="2"/>
  <c r="K50" i="2"/>
  <c r="AB50" i="2"/>
  <c r="A85" i="2"/>
  <c r="H85" i="2"/>
  <c r="I85" i="2"/>
  <c r="K85" i="2"/>
  <c r="AB85" i="2"/>
  <c r="A213" i="2"/>
  <c r="H213" i="2"/>
  <c r="I213" i="2"/>
  <c r="K213" i="2"/>
  <c r="AB213" i="2"/>
  <c r="A313" i="2"/>
  <c r="H313" i="2"/>
  <c r="I313" i="2"/>
  <c r="K313" i="2"/>
  <c r="AB313" i="2"/>
  <c r="A325" i="2"/>
  <c r="H325" i="2"/>
  <c r="I325" i="2"/>
  <c r="K325" i="2"/>
  <c r="AB325" i="2"/>
  <c r="A504" i="2"/>
  <c r="H504" i="2"/>
  <c r="I504" i="2"/>
  <c r="K504" i="2"/>
  <c r="AB504" i="2"/>
  <c r="A568" i="2"/>
  <c r="H568" i="2"/>
  <c r="I568" i="2"/>
  <c r="K568" i="2"/>
  <c r="AB568" i="2"/>
  <c r="A632" i="2"/>
  <c r="H632" i="2"/>
  <c r="I632" i="2"/>
  <c r="K632" i="2"/>
  <c r="AB632" i="2"/>
  <c r="A744" i="2"/>
  <c r="H744" i="2"/>
  <c r="I744" i="2"/>
  <c r="K744" i="2"/>
  <c r="AB744" i="2"/>
  <c r="A527" i="2"/>
  <c r="H527" i="2"/>
  <c r="I527" i="2"/>
  <c r="K527" i="2"/>
  <c r="AB527" i="2"/>
  <c r="A655" i="2"/>
  <c r="H655" i="2"/>
  <c r="I655" i="2"/>
  <c r="K655" i="2"/>
  <c r="AB655" i="2"/>
  <c r="A783" i="2"/>
  <c r="H783" i="2"/>
  <c r="I783" i="2"/>
  <c r="K783" i="2"/>
  <c r="AB783" i="2"/>
  <c r="A911" i="2"/>
  <c r="H911" i="2"/>
  <c r="I911" i="2"/>
  <c r="K911" i="2"/>
  <c r="AB911" i="2"/>
  <c r="A450" i="2"/>
  <c r="H450" i="2"/>
  <c r="I450" i="2"/>
  <c r="K450" i="2"/>
  <c r="AB450" i="2"/>
  <c r="A578" i="2"/>
  <c r="H578" i="2"/>
  <c r="I578" i="2"/>
  <c r="K578" i="2"/>
  <c r="AB578" i="2"/>
  <c r="A706" i="2"/>
  <c r="H706" i="2"/>
  <c r="I706" i="2"/>
  <c r="K706" i="2"/>
  <c r="AB706" i="2"/>
  <c r="A1363" i="2"/>
  <c r="H1363" i="2"/>
  <c r="I1363" i="2"/>
  <c r="AB1363" i="2"/>
  <c r="A1235" i="2"/>
  <c r="H1235" i="2"/>
  <c r="I1235" i="2"/>
  <c r="AB1235" i="2"/>
  <c r="A1107" i="2"/>
  <c r="H1107" i="2"/>
  <c r="I1107" i="2"/>
  <c r="AB1107" i="2"/>
  <c r="A960" i="2"/>
  <c r="H960" i="2"/>
  <c r="I960" i="2"/>
  <c r="K960" i="2"/>
  <c r="AB960" i="2"/>
  <c r="A785" i="2"/>
  <c r="H785" i="2"/>
  <c r="I785" i="2"/>
  <c r="K785" i="2"/>
  <c r="AB785" i="2"/>
  <c r="A1360" i="2"/>
  <c r="H1360" i="2"/>
  <c r="I1360" i="2"/>
  <c r="AB1360" i="2"/>
  <c r="A1232" i="2"/>
  <c r="H1232" i="2"/>
  <c r="I1232" i="2"/>
  <c r="AB1232" i="2"/>
  <c r="A1104" i="2"/>
  <c r="H1104" i="2"/>
  <c r="I1104" i="2"/>
  <c r="AB1104" i="2"/>
  <c r="A956" i="2"/>
  <c r="H956" i="2"/>
  <c r="I956" i="2"/>
  <c r="K956" i="2"/>
  <c r="AB956" i="2"/>
  <c r="A773" i="2"/>
  <c r="H773" i="2"/>
  <c r="I773" i="2"/>
  <c r="K773" i="2"/>
  <c r="AB773" i="2"/>
  <c r="A1361" i="2"/>
  <c r="H1361" i="2"/>
  <c r="I1361" i="2"/>
  <c r="AB1361" i="2"/>
  <c r="A1217" i="2"/>
  <c r="H1217" i="2"/>
  <c r="I1217" i="2"/>
  <c r="AB1217" i="2"/>
  <c r="A1089" i="2"/>
  <c r="H1089" i="2"/>
  <c r="I1089" i="2"/>
  <c r="K1089" i="2"/>
  <c r="AB1089" i="2"/>
  <c r="A936" i="2"/>
  <c r="H936" i="2"/>
  <c r="I936" i="2"/>
  <c r="K936" i="2"/>
  <c r="AB936" i="2"/>
  <c r="A777" i="2"/>
  <c r="H777" i="2"/>
  <c r="I777" i="2"/>
  <c r="K777" i="2"/>
  <c r="AB777" i="2"/>
  <c r="A1358" i="2"/>
  <c r="H1358" i="2"/>
  <c r="I1358" i="2"/>
  <c r="AB1358" i="2"/>
  <c r="A1230" i="2"/>
  <c r="H1230" i="2"/>
  <c r="I1230" i="2"/>
  <c r="AB1230" i="2"/>
  <c r="A1102" i="2"/>
  <c r="H1102" i="2"/>
  <c r="I1102" i="2"/>
  <c r="AB1102" i="2"/>
  <c r="A953" i="2"/>
  <c r="H953" i="2"/>
  <c r="I953" i="2"/>
  <c r="K953" i="2"/>
  <c r="AB953" i="2"/>
  <c r="A765" i="2"/>
  <c r="H765" i="2"/>
  <c r="I765" i="2"/>
  <c r="K765" i="2"/>
  <c r="AB765" i="2"/>
  <c r="A376" i="2"/>
  <c r="H376" i="2"/>
  <c r="I376" i="2"/>
  <c r="K376" i="2"/>
  <c r="AB376" i="2"/>
  <c r="A192" i="2"/>
  <c r="H192" i="2"/>
  <c r="I192" i="2"/>
  <c r="K192" i="2"/>
  <c r="AB192" i="2"/>
  <c r="A107" i="2"/>
  <c r="H107" i="2"/>
  <c r="I107" i="2"/>
  <c r="K107" i="2"/>
  <c r="AB107" i="2"/>
  <c r="A235" i="2"/>
  <c r="H235" i="2"/>
  <c r="I235" i="2"/>
  <c r="K235" i="2"/>
  <c r="AB235" i="2"/>
  <c r="A78" i="2"/>
  <c r="H78" i="2"/>
  <c r="I78" i="2"/>
  <c r="K78" i="2"/>
  <c r="AB78" i="2"/>
  <c r="A366" i="2"/>
  <c r="H366" i="2"/>
  <c r="I366" i="2"/>
  <c r="K366" i="2"/>
  <c r="AB366" i="2"/>
  <c r="A81" i="2"/>
  <c r="H81" i="2"/>
  <c r="I81" i="2"/>
  <c r="K81" i="2"/>
  <c r="AB81" i="2"/>
  <c r="A452" i="2"/>
  <c r="H452" i="2"/>
  <c r="I452" i="2"/>
  <c r="K452" i="2"/>
  <c r="AB452" i="2"/>
  <c r="J667" i="2"/>
  <c r="A532" i="2"/>
  <c r="H532" i="2"/>
  <c r="I532" i="2"/>
  <c r="K532" i="2"/>
  <c r="AB532" i="2"/>
  <c r="A788" i="2"/>
  <c r="H788" i="2"/>
  <c r="I788" i="2"/>
  <c r="K788" i="2"/>
  <c r="AB788" i="2"/>
  <c r="A955" i="2"/>
  <c r="H955" i="2"/>
  <c r="I955" i="2"/>
  <c r="K955" i="2"/>
  <c r="AB955" i="2"/>
  <c r="A1319" i="2"/>
  <c r="H1319" i="2"/>
  <c r="I1319" i="2"/>
  <c r="AB1319" i="2"/>
  <c r="A1063" i="2"/>
  <c r="H1063" i="2"/>
  <c r="I1063" i="2"/>
  <c r="K1063" i="2"/>
  <c r="AB1063" i="2"/>
  <c r="A609" i="2"/>
  <c r="H609" i="2"/>
  <c r="I609" i="2"/>
  <c r="K609" i="2"/>
  <c r="AB609" i="2"/>
  <c r="A601" i="2"/>
  <c r="H601" i="2"/>
  <c r="I601" i="2"/>
  <c r="K601" i="2"/>
  <c r="AB601" i="2"/>
  <c r="A1186" i="2"/>
  <c r="H1186" i="2"/>
  <c r="I1186" i="2"/>
  <c r="AB1186" i="2"/>
  <c r="A894" i="2"/>
  <c r="H894" i="2"/>
  <c r="I894" i="2"/>
  <c r="K894" i="2"/>
  <c r="AB894" i="2"/>
  <c r="A580" i="2"/>
  <c r="H580" i="2"/>
  <c r="I580" i="2"/>
  <c r="K580" i="2"/>
  <c r="AB580" i="2"/>
  <c r="A1003" i="2"/>
  <c r="H1003" i="2"/>
  <c r="I1003" i="2"/>
  <c r="K1003" i="2"/>
  <c r="AB1003" i="2"/>
  <c r="A670" i="2"/>
  <c r="H670" i="2"/>
  <c r="I670" i="2"/>
  <c r="K670" i="2"/>
  <c r="AB670" i="2"/>
  <c r="A1271" i="2"/>
  <c r="H1271" i="2"/>
  <c r="I1271" i="2"/>
  <c r="AB1271" i="2"/>
  <c r="A1396" i="2"/>
  <c r="H1396" i="2"/>
  <c r="I1396" i="2"/>
  <c r="AB1396" i="2"/>
  <c r="A1140" i="2"/>
  <c r="H1140" i="2"/>
  <c r="I1140" i="2"/>
  <c r="AB1140" i="2"/>
  <c r="A833" i="2"/>
  <c r="H833" i="2"/>
  <c r="I833" i="2"/>
  <c r="K833" i="2"/>
  <c r="AB833" i="2"/>
  <c r="A1269" i="2"/>
  <c r="H1269" i="2"/>
  <c r="I1269" i="2"/>
  <c r="AB1269" i="2"/>
  <c r="A1005" i="2"/>
  <c r="H1005" i="2"/>
  <c r="I1005" i="2"/>
  <c r="K1005" i="2"/>
  <c r="AB1005" i="2"/>
  <c r="A1138" i="2"/>
  <c r="H1138" i="2"/>
  <c r="I1138" i="2"/>
  <c r="AB1138" i="2"/>
  <c r="A830" i="2"/>
  <c r="H830" i="2"/>
  <c r="I830" i="2"/>
  <c r="K830" i="2"/>
  <c r="AB830" i="2"/>
  <c r="A612" i="2"/>
  <c r="H612" i="2"/>
  <c r="I612" i="2"/>
  <c r="K612" i="2"/>
  <c r="AB612" i="2"/>
  <c r="A1035" i="2"/>
  <c r="H1035" i="2"/>
  <c r="I1035" i="2"/>
  <c r="K1035" i="2"/>
  <c r="AB1035" i="2"/>
  <c r="A702" i="2"/>
  <c r="H702" i="2"/>
  <c r="I702" i="2"/>
  <c r="K702" i="2"/>
  <c r="AB702" i="2"/>
  <c r="A1239" i="2"/>
  <c r="H1239" i="2"/>
  <c r="I1239" i="2"/>
  <c r="AB1239" i="2"/>
  <c r="A1108" i="2"/>
  <c r="H1108" i="2"/>
  <c r="I1108" i="2"/>
  <c r="K1108" i="2"/>
  <c r="AB1108" i="2"/>
  <c r="A789" i="2"/>
  <c r="H789" i="2"/>
  <c r="I789" i="2"/>
  <c r="K789" i="2"/>
  <c r="AB789" i="2"/>
  <c r="A962" i="2"/>
  <c r="H962" i="2"/>
  <c r="I962" i="2"/>
  <c r="K962" i="2"/>
  <c r="AB962" i="2"/>
  <c r="A1362" i="2"/>
  <c r="H1362" i="2"/>
  <c r="I1362" i="2"/>
  <c r="AB1362" i="2"/>
  <c r="A1106" i="2"/>
  <c r="H1106" i="2"/>
  <c r="I1106" i="2"/>
  <c r="AB1106" i="2"/>
  <c r="A859" i="2"/>
  <c r="H859" i="2"/>
  <c r="I859" i="2"/>
  <c r="K859" i="2"/>
  <c r="AB859" i="2"/>
  <c r="A858" i="2"/>
  <c r="H858" i="2"/>
  <c r="I858" i="2"/>
  <c r="K858" i="2"/>
  <c r="AB858" i="2"/>
  <c r="A1157" i="2"/>
  <c r="H1157" i="2"/>
  <c r="I1157" i="2"/>
  <c r="AB1157" i="2"/>
  <c r="A461" i="2"/>
  <c r="H461" i="2"/>
  <c r="I461" i="2"/>
  <c r="K461" i="2"/>
  <c r="AB461" i="2"/>
  <c r="A360" i="2"/>
  <c r="H360" i="2"/>
  <c r="I360" i="2"/>
  <c r="K360" i="2"/>
  <c r="AB360" i="2"/>
  <c r="A420" i="2"/>
  <c r="H420" i="2"/>
  <c r="I420" i="2"/>
  <c r="K420" i="2"/>
  <c r="AB420" i="2"/>
  <c r="A80" i="2"/>
  <c r="H80" i="2"/>
  <c r="I80" i="2"/>
  <c r="K80" i="2"/>
  <c r="AB80" i="2"/>
  <c r="A462" i="2"/>
  <c r="H462" i="2"/>
  <c r="I462" i="2"/>
  <c r="K462" i="2"/>
  <c r="AB462" i="2"/>
  <c r="A1348" i="2"/>
  <c r="H1348" i="2"/>
  <c r="I1348" i="2"/>
  <c r="AB1348" i="2"/>
  <c r="A941" i="2"/>
  <c r="H941" i="2"/>
  <c r="I941" i="2"/>
  <c r="K941" i="2"/>
  <c r="AB941" i="2"/>
  <c r="A16" i="2"/>
  <c r="H16" i="2"/>
  <c r="I16" i="2"/>
  <c r="K16" i="2"/>
  <c r="AB16" i="2"/>
  <c r="A1080" i="2"/>
  <c r="H1080" i="2"/>
  <c r="I1080" i="2"/>
  <c r="K1080" i="2"/>
  <c r="AB1080" i="2"/>
  <c r="A1009" i="2"/>
  <c r="H1009" i="2"/>
  <c r="I1009" i="2"/>
  <c r="K1009" i="2"/>
  <c r="AB1009" i="2"/>
  <c r="A924" i="2"/>
  <c r="H924" i="2"/>
  <c r="I924" i="2"/>
  <c r="K924" i="2"/>
  <c r="AB924" i="2"/>
  <c r="A838" i="2"/>
  <c r="H838" i="2"/>
  <c r="I838" i="2"/>
  <c r="K838" i="2"/>
  <c r="AB838" i="2"/>
  <c r="A677" i="2"/>
  <c r="H677" i="2"/>
  <c r="I677" i="2"/>
  <c r="K677" i="2"/>
  <c r="AB677" i="2"/>
  <c r="A1401" i="2"/>
  <c r="H1401" i="2"/>
  <c r="I1401" i="2"/>
  <c r="AB1401" i="2"/>
  <c r="A1337" i="2"/>
  <c r="H1337" i="2"/>
  <c r="I1337" i="2"/>
  <c r="AB1337" i="2"/>
  <c r="A1273" i="2"/>
  <c r="H1273" i="2"/>
  <c r="I1273" i="2"/>
  <c r="AB1273" i="2"/>
  <c r="A1209" i="2"/>
  <c r="H1209" i="2"/>
  <c r="I1209" i="2"/>
  <c r="AB1209" i="2"/>
  <c r="A1145" i="2"/>
  <c r="H1145" i="2"/>
  <c r="I1145" i="2"/>
  <c r="AB1145" i="2"/>
  <c r="A1081" i="2"/>
  <c r="H1081" i="2"/>
  <c r="I1081" i="2"/>
  <c r="K1081" i="2"/>
  <c r="AB1081" i="2"/>
  <c r="A1010" i="2"/>
  <c r="H1010" i="2"/>
  <c r="I1010" i="2"/>
  <c r="K1010" i="2"/>
  <c r="AB1010" i="2"/>
  <c r="A925" i="2"/>
  <c r="H925" i="2"/>
  <c r="I925" i="2"/>
  <c r="K925" i="2"/>
  <c r="AB925" i="2"/>
  <c r="A840" i="2"/>
  <c r="H840" i="2"/>
  <c r="I840" i="2"/>
  <c r="K840" i="2"/>
  <c r="AB840" i="2"/>
  <c r="A681" i="2"/>
  <c r="H681" i="2"/>
  <c r="I681" i="2"/>
  <c r="K681" i="2"/>
  <c r="AB681" i="2"/>
  <c r="A1398" i="2"/>
  <c r="H1398" i="2"/>
  <c r="I1398" i="2"/>
  <c r="AB1398" i="2"/>
  <c r="A1334" i="2"/>
  <c r="H1334" i="2"/>
  <c r="I1334" i="2"/>
  <c r="AB1334" i="2"/>
  <c r="A1270" i="2"/>
  <c r="H1270" i="2"/>
  <c r="I1270" i="2"/>
  <c r="AB1270" i="2"/>
  <c r="A1206" i="2"/>
  <c r="H1206" i="2"/>
  <c r="I1206" i="2"/>
  <c r="AB1206" i="2"/>
  <c r="A1142" i="2"/>
  <c r="H1142" i="2"/>
  <c r="I1142" i="2"/>
  <c r="AB1142" i="2"/>
  <c r="A1078" i="2"/>
  <c r="H1078" i="2"/>
  <c r="I1078" i="2"/>
  <c r="K1078" i="2"/>
  <c r="AB1078" i="2"/>
  <c r="A1006" i="2"/>
  <c r="H1006" i="2"/>
  <c r="I1006" i="2"/>
  <c r="K1006" i="2"/>
  <c r="AB1006" i="2"/>
  <c r="A921" i="2"/>
  <c r="H921" i="2"/>
  <c r="I921" i="2"/>
  <c r="K921" i="2"/>
  <c r="AB921" i="2"/>
  <c r="A836" i="2"/>
  <c r="H836" i="2"/>
  <c r="I836" i="2"/>
  <c r="K836" i="2"/>
  <c r="AB836" i="2"/>
  <c r="A669" i="2"/>
  <c r="H669" i="2"/>
  <c r="I669" i="2"/>
  <c r="K669" i="2"/>
  <c r="AB669" i="2"/>
  <c r="A432" i="2"/>
  <c r="H432" i="2"/>
  <c r="I432" i="2"/>
  <c r="K432" i="2"/>
  <c r="AB432" i="2"/>
  <c r="A56" i="2"/>
  <c r="H56" i="2"/>
  <c r="I56" i="2"/>
  <c r="K56" i="2"/>
  <c r="AB56" i="2"/>
  <c r="A401" i="2"/>
  <c r="H401" i="2"/>
  <c r="I401" i="2"/>
  <c r="K401" i="2"/>
  <c r="AB401" i="2"/>
  <c r="A364" i="2"/>
  <c r="H364" i="2"/>
  <c r="I364" i="2"/>
  <c r="K364" i="2"/>
  <c r="AB364" i="2"/>
  <c r="A96" i="2"/>
  <c r="H96" i="2"/>
  <c r="I96" i="2"/>
  <c r="K96" i="2"/>
  <c r="AB96" i="2"/>
  <c r="A51" i="2"/>
  <c r="H51" i="2"/>
  <c r="I51" i="2"/>
  <c r="K51" i="2"/>
  <c r="AB51" i="2"/>
  <c r="A115" i="2"/>
  <c r="H115" i="2"/>
  <c r="I115" i="2"/>
  <c r="K115" i="2"/>
  <c r="AB115" i="2"/>
  <c r="A179" i="2"/>
  <c r="H179" i="2"/>
  <c r="I179" i="2"/>
  <c r="K179" i="2"/>
  <c r="AB179" i="2"/>
  <c r="A243" i="2"/>
  <c r="H243" i="2"/>
  <c r="I243" i="2"/>
  <c r="K243" i="2"/>
  <c r="AB243" i="2"/>
  <c r="A307" i="2"/>
  <c r="H307" i="2"/>
  <c r="I307" i="2"/>
  <c r="K307" i="2"/>
  <c r="AB307" i="2"/>
  <c r="A371" i="2"/>
  <c r="H371" i="2"/>
  <c r="I371" i="2"/>
  <c r="K371" i="2"/>
  <c r="AB371" i="2"/>
  <c r="A435" i="2"/>
  <c r="H435" i="2"/>
  <c r="I435" i="2"/>
  <c r="K435" i="2"/>
  <c r="AB435" i="2"/>
  <c r="A198" i="2"/>
  <c r="H198" i="2"/>
  <c r="I198" i="2"/>
  <c r="K198" i="2"/>
  <c r="AB198" i="2"/>
  <c r="A342" i="2"/>
  <c r="H342" i="2"/>
  <c r="I342" i="2"/>
  <c r="K342" i="2"/>
  <c r="AB342" i="2"/>
  <c r="A422" i="2"/>
  <c r="H422" i="2"/>
  <c r="I422" i="2"/>
  <c r="K422" i="2"/>
  <c r="AB422" i="2"/>
  <c r="A185" i="2"/>
  <c r="H185" i="2"/>
  <c r="I185" i="2"/>
  <c r="K185" i="2"/>
  <c r="AB185" i="2"/>
  <c r="A260" i="2"/>
  <c r="H260" i="2"/>
  <c r="I260" i="2"/>
  <c r="K260" i="2"/>
  <c r="AB260" i="2"/>
  <c r="A696" i="2"/>
  <c r="H696" i="2"/>
  <c r="I696" i="2"/>
  <c r="K696" i="2"/>
  <c r="AB696" i="2"/>
  <c r="A479" i="2"/>
  <c r="H479" i="2"/>
  <c r="I479" i="2"/>
  <c r="K479" i="2"/>
  <c r="AB479" i="2"/>
  <c r="A607" i="2"/>
  <c r="H607" i="2"/>
  <c r="I607" i="2"/>
  <c r="K607" i="2"/>
  <c r="AB607" i="2"/>
  <c r="A735" i="2"/>
  <c r="H735" i="2"/>
  <c r="I735" i="2"/>
  <c r="K735" i="2"/>
  <c r="AB735" i="2"/>
  <c r="A863" i="2"/>
  <c r="H863" i="2"/>
  <c r="I863" i="2"/>
  <c r="K863" i="2"/>
  <c r="AB863" i="2"/>
  <c r="A991" i="2"/>
  <c r="H991" i="2"/>
  <c r="I991" i="2"/>
  <c r="K991" i="2"/>
  <c r="AB991" i="2"/>
  <c r="A530" i="2"/>
  <c r="H530" i="2"/>
  <c r="I530" i="2"/>
  <c r="K530" i="2"/>
  <c r="AB530" i="2"/>
  <c r="A658" i="2"/>
  <c r="H658" i="2"/>
  <c r="I658" i="2"/>
  <c r="K658" i="2"/>
  <c r="AB658" i="2"/>
  <c r="A786" i="2"/>
  <c r="H786" i="2"/>
  <c r="I786" i="2"/>
  <c r="K786" i="2"/>
  <c r="AB786" i="2"/>
  <c r="A1283" i="2"/>
  <c r="H1283" i="2"/>
  <c r="I1283" i="2"/>
  <c r="AB1283" i="2"/>
  <c r="A1155" i="2"/>
  <c r="H1155" i="2"/>
  <c r="I1155" i="2"/>
  <c r="AB1155" i="2"/>
  <c r="A1024" i="2"/>
  <c r="H1024" i="2"/>
  <c r="I1024" i="2"/>
  <c r="K1024" i="2"/>
  <c r="AB1024" i="2"/>
  <c r="A853" i="2"/>
  <c r="H853" i="2"/>
  <c r="I853" i="2"/>
  <c r="K853" i="2"/>
  <c r="AB853" i="2"/>
  <c r="A465" i="2"/>
  <c r="H465" i="2"/>
  <c r="I465" i="2"/>
  <c r="K465" i="2"/>
  <c r="AB465" i="2"/>
  <c r="A1280" i="2"/>
  <c r="H1280" i="2"/>
  <c r="I1280" i="2"/>
  <c r="AB1280" i="2"/>
  <c r="A1152" i="2"/>
  <c r="H1152" i="2"/>
  <c r="I1152" i="2"/>
  <c r="AB1152" i="2"/>
  <c r="A1020" i="2"/>
  <c r="H1020" i="2"/>
  <c r="I1020" i="2"/>
  <c r="K1020" i="2"/>
  <c r="AB1020" i="2"/>
  <c r="A849" i="2"/>
  <c r="H849" i="2"/>
  <c r="I849" i="2"/>
  <c r="K849" i="2"/>
  <c r="AB849" i="2"/>
  <c r="A453" i="2"/>
  <c r="H453" i="2"/>
  <c r="I453" i="2"/>
  <c r="K453" i="2"/>
  <c r="AB453" i="2"/>
  <c r="A1281" i="2"/>
  <c r="H1281" i="2"/>
  <c r="I1281" i="2"/>
  <c r="AB1281" i="2"/>
  <c r="A1169" i="2"/>
  <c r="H1169" i="2"/>
  <c r="I1169" i="2"/>
  <c r="AB1169" i="2"/>
  <c r="A1041" i="2"/>
  <c r="H1041" i="2"/>
  <c r="I1041" i="2"/>
  <c r="K1041" i="2"/>
  <c r="AB1041" i="2"/>
  <c r="A872" i="2"/>
  <c r="H872" i="2"/>
  <c r="I872" i="2"/>
  <c r="K872" i="2"/>
  <c r="AB872" i="2"/>
  <c r="A457" i="2"/>
  <c r="H457" i="2"/>
  <c r="I457" i="2"/>
  <c r="K457" i="2"/>
  <c r="AB457" i="2"/>
  <c r="A1294" i="2"/>
  <c r="H1294" i="2"/>
  <c r="I1294" i="2"/>
  <c r="AB1294" i="2"/>
  <c r="A1150" i="2"/>
  <c r="H1150" i="2"/>
  <c r="I1150" i="2"/>
  <c r="AB1150" i="2"/>
  <c r="A1017" i="2"/>
  <c r="H1017" i="2"/>
  <c r="I1017" i="2"/>
  <c r="K1017" i="2"/>
  <c r="AB1017" i="2"/>
  <c r="A846" i="2"/>
  <c r="H846" i="2"/>
  <c r="I846" i="2"/>
  <c r="K846" i="2"/>
  <c r="AB846" i="2"/>
  <c r="A400" i="2"/>
  <c r="H400" i="2"/>
  <c r="I400" i="2"/>
  <c r="K400" i="2"/>
  <c r="AB400" i="2"/>
  <c r="A321" i="2"/>
  <c r="H321" i="2"/>
  <c r="I321" i="2"/>
  <c r="K321" i="2"/>
  <c r="AB321" i="2"/>
  <c r="A128" i="2"/>
  <c r="H128" i="2"/>
  <c r="I128" i="2"/>
  <c r="K128" i="2"/>
  <c r="AB128" i="2"/>
  <c r="A123" i="2"/>
  <c r="H123" i="2"/>
  <c r="I123" i="2"/>
  <c r="K123" i="2"/>
  <c r="AB123" i="2"/>
  <c r="A251" i="2"/>
  <c r="H251" i="2"/>
  <c r="I251" i="2"/>
  <c r="K251" i="2"/>
  <c r="AB251" i="2"/>
  <c r="A379" i="2"/>
  <c r="H379" i="2"/>
  <c r="I379" i="2"/>
  <c r="K379" i="2"/>
  <c r="AB379" i="2"/>
  <c r="A286" i="2"/>
  <c r="H286" i="2"/>
  <c r="I286" i="2"/>
  <c r="K286" i="2"/>
  <c r="AB286" i="2"/>
  <c r="A446" i="2"/>
  <c r="H446" i="2"/>
  <c r="I446" i="2"/>
  <c r="K446" i="2"/>
  <c r="AB446" i="2"/>
  <c r="A333" i="2"/>
  <c r="H333" i="2"/>
  <c r="I333" i="2"/>
  <c r="K333" i="2"/>
  <c r="AB333" i="2"/>
  <c r="A460" i="2"/>
  <c r="H460" i="2"/>
  <c r="I460" i="2"/>
  <c r="K460" i="2"/>
  <c r="AB460" i="2"/>
  <c r="A524" i="2"/>
  <c r="H524" i="2"/>
  <c r="I524" i="2"/>
  <c r="K524" i="2"/>
  <c r="AB524" i="2"/>
  <c r="A588" i="2"/>
  <c r="H588" i="2"/>
  <c r="I588" i="2"/>
  <c r="K588" i="2"/>
  <c r="AB588" i="2"/>
  <c r="A652" i="2"/>
  <c r="H652" i="2"/>
  <c r="I652" i="2"/>
  <c r="K652" i="2"/>
  <c r="AB652" i="2"/>
  <c r="A716" i="2"/>
  <c r="H716" i="2"/>
  <c r="I716" i="2"/>
  <c r="K716" i="2"/>
  <c r="AB716" i="2"/>
  <c r="A780" i="2"/>
  <c r="H780" i="2"/>
  <c r="I780" i="2"/>
  <c r="K780" i="2"/>
  <c r="AB780" i="2"/>
  <c r="A499" i="2"/>
  <c r="H499" i="2"/>
  <c r="I499" i="2"/>
  <c r="K499" i="2"/>
  <c r="AB499" i="2"/>
  <c r="A563" i="2"/>
  <c r="H563" i="2"/>
  <c r="I563" i="2"/>
  <c r="K563" i="2"/>
  <c r="AB563" i="2"/>
  <c r="A627" i="2"/>
  <c r="H627" i="2"/>
  <c r="I627" i="2"/>
  <c r="K627" i="2"/>
  <c r="AB627" i="2"/>
  <c r="A691" i="2"/>
  <c r="H691" i="2"/>
  <c r="I691" i="2"/>
  <c r="K691" i="2"/>
  <c r="AB691" i="2"/>
  <c r="A755" i="2"/>
  <c r="H755" i="2"/>
  <c r="I755" i="2"/>
  <c r="K755" i="2"/>
  <c r="AB755" i="2"/>
  <c r="A819" i="2"/>
  <c r="H819" i="2"/>
  <c r="I819" i="2"/>
  <c r="K819" i="2"/>
  <c r="AB819" i="2"/>
  <c r="A883" i="2"/>
  <c r="H883" i="2"/>
  <c r="I883" i="2"/>
  <c r="K883" i="2"/>
  <c r="AB883" i="2"/>
  <c r="A947" i="2"/>
  <c r="H947" i="2"/>
  <c r="I947" i="2"/>
  <c r="K947" i="2"/>
  <c r="AB947" i="2"/>
  <c r="A1011" i="2"/>
  <c r="H1011" i="2"/>
  <c r="I1011" i="2"/>
  <c r="K1011" i="2"/>
  <c r="AB1011" i="2"/>
  <c r="A486" i="2"/>
  <c r="H486" i="2"/>
  <c r="I486" i="2"/>
  <c r="K486" i="2"/>
  <c r="AB486" i="2"/>
  <c r="A550" i="2"/>
  <c r="H550" i="2"/>
  <c r="I550" i="2"/>
  <c r="K550" i="2"/>
  <c r="AB550" i="2"/>
  <c r="A614" i="2"/>
  <c r="H614" i="2"/>
  <c r="I614" i="2"/>
  <c r="K614" i="2"/>
  <c r="AB614" i="2"/>
  <c r="A678" i="2"/>
  <c r="H678" i="2"/>
  <c r="I678" i="2"/>
  <c r="K678" i="2"/>
  <c r="AB678" i="2"/>
  <c r="A742" i="2"/>
  <c r="H742" i="2"/>
  <c r="I742" i="2"/>
  <c r="K742" i="2"/>
  <c r="AB742" i="2"/>
  <c r="A1391" i="2"/>
  <c r="H1391" i="2"/>
  <c r="I1391" i="2"/>
  <c r="AB1391" i="2"/>
  <c r="A1327" i="2"/>
  <c r="H1327" i="2"/>
  <c r="I1327" i="2"/>
  <c r="AB1327" i="2"/>
  <c r="A1263" i="2"/>
  <c r="H1263" i="2"/>
  <c r="I1263" i="2"/>
  <c r="AB1263" i="2"/>
  <c r="A1199" i="2"/>
  <c r="H1199" i="2"/>
  <c r="I1199" i="2"/>
  <c r="AB1199" i="2"/>
  <c r="A1135" i="2"/>
  <c r="H1135" i="2"/>
  <c r="I1135" i="2"/>
  <c r="AB1135" i="2"/>
  <c r="A1071" i="2"/>
  <c r="H1071" i="2"/>
  <c r="I1071" i="2"/>
  <c r="K1071" i="2"/>
  <c r="AB1071" i="2"/>
  <c r="A997" i="2"/>
  <c r="H997" i="2"/>
  <c r="I997" i="2"/>
  <c r="K997" i="2"/>
  <c r="AB997" i="2"/>
  <c r="A912" i="2"/>
  <c r="H912" i="2"/>
  <c r="I912" i="2"/>
  <c r="K912" i="2"/>
  <c r="AB912" i="2"/>
  <c r="A826" i="2"/>
  <c r="H826" i="2"/>
  <c r="I826" i="2"/>
  <c r="K826" i="2"/>
  <c r="AB826" i="2"/>
  <c r="A641" i="2"/>
  <c r="H641" i="2"/>
  <c r="I641" i="2"/>
  <c r="K641" i="2"/>
  <c r="AB641" i="2"/>
  <c r="A1388" i="2"/>
  <c r="H1388" i="2"/>
  <c r="I1388" i="2"/>
  <c r="AB1388" i="2"/>
  <c r="A1324" i="2"/>
  <c r="H1324" i="2"/>
  <c r="I1324" i="2"/>
  <c r="AB1324" i="2"/>
  <c r="A1260" i="2"/>
  <c r="H1260" i="2"/>
  <c r="I1260" i="2"/>
  <c r="AB1260" i="2"/>
  <c r="A1196" i="2"/>
  <c r="H1196" i="2"/>
  <c r="I1196" i="2"/>
  <c r="AB1196" i="2"/>
  <c r="A1132" i="2"/>
  <c r="H1132" i="2"/>
  <c r="I1132" i="2"/>
  <c r="AB1132" i="2"/>
  <c r="A1068" i="2"/>
  <c r="H1068" i="2"/>
  <c r="I1068" i="2"/>
  <c r="K1068" i="2"/>
  <c r="AB1068" i="2"/>
  <c r="A993" i="2"/>
  <c r="H993" i="2"/>
  <c r="I993" i="2"/>
  <c r="K993" i="2"/>
  <c r="AB993" i="2"/>
  <c r="A908" i="2"/>
  <c r="H908" i="2"/>
  <c r="I908" i="2"/>
  <c r="K908" i="2"/>
  <c r="AB908" i="2"/>
  <c r="A822" i="2"/>
  <c r="H822" i="2"/>
  <c r="I822" i="2"/>
  <c r="K822" i="2"/>
  <c r="AB822" i="2"/>
  <c r="A629" i="2"/>
  <c r="H629" i="2"/>
  <c r="I629" i="2"/>
  <c r="K629" i="2"/>
  <c r="AB629" i="2"/>
  <c r="A1373" i="2"/>
  <c r="H1373" i="2"/>
  <c r="I1373" i="2"/>
  <c r="AB1373" i="2"/>
  <c r="A1309" i="2"/>
  <c r="H1309" i="2"/>
  <c r="I1309" i="2"/>
  <c r="AB1309" i="2"/>
  <c r="A1245" i="2"/>
  <c r="H1245" i="2"/>
  <c r="I1245" i="2"/>
  <c r="AB1245" i="2"/>
  <c r="A1181" i="2"/>
  <c r="H1181" i="2"/>
  <c r="I1181" i="2"/>
  <c r="AB1181" i="2"/>
  <c r="A1117" i="2"/>
  <c r="H1117" i="2"/>
  <c r="I1117" i="2"/>
  <c r="AB1117" i="2"/>
  <c r="A1053" i="2"/>
  <c r="H1053" i="2"/>
  <c r="I1053" i="2"/>
  <c r="K1053" i="2"/>
  <c r="AB1053" i="2"/>
  <c r="A973" i="2"/>
  <c r="H973" i="2"/>
  <c r="I973" i="2"/>
  <c r="K973" i="2"/>
  <c r="AB973" i="2"/>
  <c r="A888" i="2"/>
  <c r="H888" i="2"/>
  <c r="I888" i="2"/>
  <c r="K888" i="2"/>
  <c r="AB888" i="2"/>
  <c r="A802" i="2"/>
  <c r="H802" i="2"/>
  <c r="I802" i="2"/>
  <c r="K802" i="2"/>
  <c r="AB802" i="2"/>
  <c r="A569" i="2"/>
  <c r="H569" i="2"/>
  <c r="I569" i="2"/>
  <c r="K569" i="2"/>
  <c r="AB569" i="2"/>
  <c r="A1370" i="2"/>
  <c r="H1370" i="2"/>
  <c r="I1370" i="2"/>
  <c r="AB1370" i="2"/>
  <c r="A1306" i="2"/>
  <c r="H1306" i="2"/>
  <c r="I1306" i="2"/>
  <c r="AB1306" i="2"/>
  <c r="A1242" i="2"/>
  <c r="H1242" i="2"/>
  <c r="I1242" i="2"/>
  <c r="AB1242" i="2"/>
  <c r="A1178" i="2"/>
  <c r="H1178" i="2"/>
  <c r="I1178" i="2"/>
  <c r="AB1178" i="2"/>
  <c r="A1114" i="2"/>
  <c r="H1114" i="2"/>
  <c r="I1114" i="2"/>
  <c r="AB1114" i="2"/>
  <c r="A1050" i="2"/>
  <c r="H1050" i="2"/>
  <c r="I1050" i="2"/>
  <c r="K1050" i="2"/>
  <c r="AB1050" i="2"/>
  <c r="A969" i="2"/>
  <c r="H969" i="2"/>
  <c r="I969" i="2"/>
  <c r="K969" i="2"/>
  <c r="AB969" i="2"/>
  <c r="A884" i="2"/>
  <c r="H884" i="2"/>
  <c r="I884" i="2"/>
  <c r="K884" i="2"/>
  <c r="AB884" i="2"/>
  <c r="A798" i="2"/>
  <c r="H798" i="2"/>
  <c r="I798" i="2"/>
  <c r="K798" i="2"/>
  <c r="AB798" i="2"/>
  <c r="A557" i="2"/>
  <c r="H557" i="2"/>
  <c r="I557" i="2"/>
  <c r="K557" i="2"/>
  <c r="AB557" i="2"/>
  <c r="A344" i="2"/>
  <c r="H344" i="2"/>
  <c r="I344" i="2"/>
  <c r="K344" i="2"/>
  <c r="AB344" i="2"/>
  <c r="A136" i="2"/>
  <c r="H136" i="2"/>
  <c r="I136" i="2"/>
  <c r="K136" i="2"/>
  <c r="AB136" i="2"/>
  <c r="A252" i="2"/>
  <c r="H252" i="2"/>
  <c r="I252" i="2"/>
  <c r="K252" i="2"/>
  <c r="AB252" i="2"/>
  <c r="A176" i="2"/>
  <c r="H176" i="2"/>
  <c r="I176" i="2"/>
  <c r="K176" i="2"/>
  <c r="AB176" i="2"/>
  <c r="A79" i="2"/>
  <c r="H79" i="2"/>
  <c r="I79" i="2"/>
  <c r="K79" i="2"/>
  <c r="AB79" i="2"/>
  <c r="A207" i="2"/>
  <c r="H207" i="2"/>
  <c r="I207" i="2"/>
  <c r="K207" i="2"/>
  <c r="AB207" i="2"/>
  <c r="A335" i="2"/>
  <c r="H335" i="2"/>
  <c r="I335" i="2"/>
  <c r="K335" i="2"/>
  <c r="AB335" i="2"/>
  <c r="A399" i="2"/>
  <c r="H399" i="2"/>
  <c r="I399" i="2"/>
  <c r="K399" i="2"/>
  <c r="AB399" i="2"/>
  <c r="A34" i="2"/>
  <c r="H34" i="2"/>
  <c r="I34" i="2"/>
  <c r="K34" i="2"/>
  <c r="AB34" i="2"/>
  <c r="A69" i="2"/>
  <c r="H69" i="2"/>
  <c r="I69" i="2"/>
  <c r="K69" i="2"/>
  <c r="AB69" i="2"/>
  <c r="A197" i="2"/>
  <c r="H197" i="2"/>
  <c r="I197" i="2"/>
  <c r="K197" i="2"/>
  <c r="AB197" i="2"/>
  <c r="A297" i="2"/>
  <c r="H297" i="2"/>
  <c r="I297" i="2"/>
  <c r="K297" i="2"/>
  <c r="AB297" i="2"/>
  <c r="A389" i="2"/>
  <c r="H389" i="2"/>
  <c r="I389" i="2"/>
  <c r="K389" i="2"/>
  <c r="AB389" i="2"/>
  <c r="A20" i="2"/>
  <c r="H20" i="2"/>
  <c r="I20" i="2"/>
  <c r="K20" i="2"/>
  <c r="AB20" i="2"/>
  <c r="A488" i="2"/>
  <c r="H488" i="2"/>
  <c r="I488" i="2"/>
  <c r="K488" i="2"/>
  <c r="AB488" i="2"/>
  <c r="A552" i="2"/>
  <c r="H552" i="2"/>
  <c r="I552" i="2"/>
  <c r="K552" i="2"/>
  <c r="AB552" i="2"/>
  <c r="A616" i="2"/>
  <c r="H616" i="2"/>
  <c r="I616" i="2"/>
  <c r="K616" i="2"/>
  <c r="AB616" i="2"/>
  <c r="A712" i="2"/>
  <c r="H712" i="2"/>
  <c r="I712" i="2"/>
  <c r="K712" i="2"/>
  <c r="AB712" i="2"/>
  <c r="A495" i="2"/>
  <c r="H495" i="2"/>
  <c r="I495" i="2"/>
  <c r="K495" i="2"/>
  <c r="AB495" i="2"/>
  <c r="A623" i="2"/>
  <c r="H623" i="2"/>
  <c r="I623" i="2"/>
  <c r="K623" i="2"/>
  <c r="AB623" i="2"/>
  <c r="A751" i="2"/>
  <c r="H751" i="2"/>
  <c r="I751" i="2"/>
  <c r="K751" i="2"/>
  <c r="AB751" i="2"/>
  <c r="A879" i="2"/>
  <c r="H879" i="2"/>
  <c r="I879" i="2"/>
  <c r="K879" i="2"/>
  <c r="AB879" i="2"/>
  <c r="A1007" i="2"/>
  <c r="H1007" i="2"/>
  <c r="I1007" i="2"/>
  <c r="K1007" i="2"/>
  <c r="AB1007" i="2"/>
  <c r="A546" i="2"/>
  <c r="H546" i="2"/>
  <c r="I546" i="2"/>
  <c r="K546" i="2"/>
  <c r="AB546" i="2"/>
  <c r="A674" i="2"/>
  <c r="H674" i="2"/>
  <c r="I674" i="2"/>
  <c r="K674" i="2"/>
  <c r="AB674" i="2"/>
  <c r="A1395" i="2"/>
  <c r="H1395" i="2"/>
  <c r="I1395" i="2"/>
  <c r="AB1395" i="2"/>
  <c r="A1267" i="2"/>
  <c r="H1267" i="2"/>
  <c r="I1267" i="2"/>
  <c r="AB1267" i="2"/>
  <c r="A1139" i="2"/>
  <c r="H1139" i="2"/>
  <c r="I1139" i="2"/>
  <c r="AB1139" i="2"/>
  <c r="A1002" i="2"/>
  <c r="H1002" i="2"/>
  <c r="I1002" i="2"/>
  <c r="K1002" i="2"/>
  <c r="AB1002" i="2"/>
  <c r="A832" i="2"/>
  <c r="H832" i="2"/>
  <c r="I832" i="2"/>
  <c r="K832" i="2"/>
  <c r="AB832" i="2"/>
  <c r="A1392" i="2"/>
  <c r="H1392" i="2"/>
  <c r="I1392" i="2"/>
  <c r="AB1392" i="2"/>
  <c r="A1264" i="2"/>
  <c r="H1264" i="2"/>
  <c r="I1264" i="2"/>
  <c r="AB1264" i="2"/>
  <c r="A1136" i="2"/>
  <c r="H1136" i="2"/>
  <c r="I1136" i="2"/>
  <c r="AB1136" i="2"/>
  <c r="A998" i="2"/>
  <c r="H998" i="2"/>
  <c r="I998" i="2"/>
  <c r="K998" i="2"/>
  <c r="AB998" i="2"/>
  <c r="A828" i="2"/>
  <c r="H828" i="2"/>
  <c r="I828" i="2"/>
  <c r="K828" i="2"/>
  <c r="AB828" i="2"/>
  <c r="A1393" i="2"/>
  <c r="H1393" i="2"/>
  <c r="I1393" i="2"/>
  <c r="AB1393" i="2"/>
  <c r="A1249" i="2"/>
  <c r="H1249" i="2"/>
  <c r="I1249" i="2"/>
  <c r="AB1249" i="2"/>
  <c r="A1121" i="2"/>
  <c r="H1121" i="2"/>
  <c r="I1121" i="2"/>
  <c r="AB1121" i="2"/>
  <c r="A978" i="2"/>
  <c r="H978" i="2"/>
  <c r="I978" i="2"/>
  <c r="K978" i="2"/>
  <c r="AB978" i="2"/>
  <c r="A829" i="2"/>
  <c r="H829" i="2"/>
  <c r="I829" i="2"/>
  <c r="K829" i="2"/>
  <c r="AB829" i="2"/>
  <c r="A1390" i="2"/>
  <c r="H1390" i="2"/>
  <c r="I1390" i="2"/>
  <c r="AB1390" i="2"/>
  <c r="A1246" i="2"/>
  <c r="H1246" i="2"/>
  <c r="I1246" i="2"/>
  <c r="AB1246" i="2"/>
  <c r="A1134" i="2"/>
  <c r="H1134" i="2"/>
  <c r="I1134" i="2"/>
  <c r="AB1134" i="2"/>
  <c r="A996" i="2"/>
  <c r="H996" i="2"/>
  <c r="I996" i="2"/>
  <c r="K996" i="2"/>
  <c r="AB996" i="2"/>
  <c r="A825" i="2"/>
  <c r="H825" i="2"/>
  <c r="I825" i="2"/>
  <c r="K825" i="2"/>
  <c r="AB825" i="2"/>
  <c r="A40" i="2"/>
  <c r="H40" i="2"/>
  <c r="I40" i="2"/>
  <c r="K40" i="2"/>
  <c r="AB40" i="2"/>
  <c r="A444" i="2"/>
  <c r="H444" i="2"/>
  <c r="I444" i="2"/>
  <c r="K444" i="2"/>
  <c r="AB444" i="2"/>
  <c r="A75" i="2"/>
  <c r="H75" i="2"/>
  <c r="I75" i="2"/>
  <c r="K75" i="2"/>
  <c r="AB75" i="2"/>
  <c r="A203" i="2"/>
  <c r="H203" i="2"/>
  <c r="I203" i="2"/>
  <c r="K203" i="2"/>
  <c r="AB203" i="2"/>
  <c r="A331" i="2"/>
  <c r="H331" i="2"/>
  <c r="I331" i="2"/>
  <c r="K331" i="2"/>
  <c r="AB331" i="2"/>
  <c r="A334" i="2"/>
  <c r="H334" i="2"/>
  <c r="I334" i="2"/>
  <c r="K334" i="2"/>
  <c r="AB334" i="2"/>
  <c r="A17" i="2"/>
  <c r="H17" i="2"/>
  <c r="I17" i="2"/>
  <c r="K17" i="2"/>
  <c r="AB17" i="2"/>
  <c r="A365" i="2"/>
  <c r="H365" i="2"/>
  <c r="I365" i="2"/>
  <c r="K365" i="2"/>
  <c r="AB365" i="2"/>
  <c r="J564" i="2"/>
  <c r="J737" i="2"/>
  <c r="J1156" i="2"/>
  <c r="K1156" i="2"/>
  <c r="A635" i="2"/>
  <c r="H635" i="2"/>
  <c r="I635" i="2"/>
  <c r="K635" i="2"/>
  <c r="AB635" i="2"/>
  <c r="A891" i="2"/>
  <c r="H891" i="2"/>
  <c r="I891" i="2"/>
  <c r="K891" i="2"/>
  <c r="AB891" i="2"/>
  <c r="A1381" i="2"/>
  <c r="H1381" i="2"/>
  <c r="I1381" i="2"/>
  <c r="AB1381" i="2"/>
  <c r="A1125" i="2"/>
  <c r="H1125" i="2"/>
  <c r="I1125" i="2"/>
  <c r="AB1125" i="2"/>
  <c r="A980" i="2"/>
  <c r="H980" i="2"/>
  <c r="I980" i="2"/>
  <c r="K980" i="2"/>
  <c r="AB980" i="2"/>
  <c r="A683" i="2"/>
  <c r="H683" i="2"/>
  <c r="I683" i="2"/>
  <c r="K683" i="2"/>
  <c r="AB683" i="2"/>
  <c r="A606" i="2"/>
  <c r="H606" i="2"/>
  <c r="I606" i="2"/>
  <c r="K606" i="2"/>
  <c r="AB606" i="2"/>
  <c r="A1333" i="2"/>
  <c r="H1333" i="2"/>
  <c r="I1333" i="2"/>
  <c r="AB1333" i="2"/>
  <c r="A665" i="2"/>
  <c r="H665" i="2"/>
  <c r="I665" i="2"/>
  <c r="K665" i="2"/>
  <c r="AB665" i="2"/>
  <c r="A545" i="2"/>
  <c r="H545" i="2"/>
  <c r="I545" i="2"/>
  <c r="K545" i="2"/>
  <c r="AB545" i="2"/>
  <c r="A537" i="2"/>
  <c r="H537" i="2"/>
  <c r="I537" i="2"/>
  <c r="K537" i="2"/>
  <c r="AB537" i="2"/>
  <c r="A90" i="2"/>
  <c r="H90" i="2"/>
  <c r="I90" i="2"/>
  <c r="K90" i="2"/>
  <c r="AB90" i="2"/>
  <c r="A341" i="2"/>
  <c r="H341" i="2"/>
  <c r="I341" i="2"/>
  <c r="K341" i="2"/>
  <c r="AB341" i="2"/>
  <c r="A603" i="2"/>
  <c r="H603" i="2"/>
  <c r="I603" i="2"/>
  <c r="K603" i="2"/>
  <c r="AB603" i="2"/>
  <c r="A1159" i="2"/>
  <c r="H1159" i="2"/>
  <c r="I1159" i="2"/>
  <c r="AB1159" i="2"/>
  <c r="A469" i="2"/>
  <c r="H469" i="2"/>
  <c r="I469" i="2"/>
  <c r="K469" i="2"/>
  <c r="AB469" i="2"/>
  <c r="A1022" i="2"/>
  <c r="H1022" i="2"/>
  <c r="I1022" i="2"/>
  <c r="K1022" i="2"/>
  <c r="AB1022" i="2"/>
  <c r="A264" i="2"/>
  <c r="H264" i="2"/>
  <c r="I264" i="2"/>
  <c r="K264" i="2"/>
  <c r="AB264" i="2"/>
  <c r="A8" i="2"/>
  <c r="H8" i="2"/>
  <c r="I8" i="2"/>
  <c r="K8" i="2"/>
  <c r="AB8" i="2"/>
  <c r="A144" i="2"/>
  <c r="H144" i="2"/>
  <c r="I144" i="2"/>
  <c r="K144" i="2"/>
  <c r="AB144" i="2"/>
  <c r="A795" i="2"/>
  <c r="H795" i="2"/>
  <c r="I795" i="2"/>
  <c r="K795" i="2"/>
  <c r="AB795" i="2"/>
  <c r="A944" i="2"/>
  <c r="H944" i="2"/>
  <c r="I944" i="2"/>
  <c r="K944" i="2"/>
  <c r="AB944" i="2"/>
  <c r="A1221" i="2"/>
  <c r="H1221" i="2"/>
  <c r="I1221" i="2"/>
  <c r="AB1221" i="2"/>
  <c r="A717" i="2"/>
  <c r="H717" i="2"/>
  <c r="I717" i="2"/>
  <c r="K717" i="2"/>
  <c r="AB717" i="2"/>
  <c r="J3" i="2"/>
  <c r="K6" i="1"/>
  <c r="A507" i="2"/>
  <c r="H507" i="2"/>
  <c r="I507" i="2"/>
  <c r="K507" i="2"/>
  <c r="A1255" i="2"/>
  <c r="H1255" i="2"/>
  <c r="I1255" i="2"/>
  <c r="A812" i="2"/>
  <c r="H812" i="2"/>
  <c r="I812" i="2"/>
  <c r="K812" i="2"/>
  <c r="A1122" i="2"/>
  <c r="H1122" i="2"/>
  <c r="I1122" i="2"/>
  <c r="A1332" i="2"/>
  <c r="H1332" i="2"/>
  <c r="I1332" i="2"/>
  <c r="A1330" i="2"/>
  <c r="H1330" i="2"/>
  <c r="I1330" i="2"/>
  <c r="A653" i="2"/>
  <c r="H653" i="2"/>
  <c r="I653" i="2"/>
  <c r="K653" i="2"/>
  <c r="A766" i="2"/>
  <c r="H766" i="2"/>
  <c r="I766" i="2"/>
  <c r="K766" i="2"/>
  <c r="A1175" i="2"/>
  <c r="H1175" i="2"/>
  <c r="I1175" i="2"/>
  <c r="A1173" i="2"/>
  <c r="H1173" i="2"/>
  <c r="I1173" i="2"/>
  <c r="A1298" i="2"/>
  <c r="H1298" i="2"/>
  <c r="I1298" i="2"/>
  <c r="A343" i="2"/>
  <c r="H343" i="2"/>
  <c r="I343" i="2"/>
  <c r="K343" i="2"/>
  <c r="A407" i="2"/>
  <c r="H407" i="2"/>
  <c r="I407" i="2"/>
  <c r="K407" i="2"/>
  <c r="A346" i="2"/>
  <c r="H346" i="2"/>
  <c r="I346" i="2"/>
  <c r="K346" i="2"/>
  <c r="A221" i="2"/>
  <c r="H221" i="2"/>
  <c r="I221" i="2"/>
  <c r="K221" i="2"/>
  <c r="A116" i="2"/>
  <c r="H116" i="2"/>
  <c r="I116" i="2"/>
  <c r="K116" i="2"/>
  <c r="A897" i="2"/>
  <c r="H897" i="2"/>
  <c r="I897" i="2"/>
  <c r="K897" i="2"/>
  <c r="A491" i="2"/>
  <c r="H491" i="2"/>
  <c r="I491" i="2"/>
  <c r="K491" i="2"/>
  <c r="A747" i="2"/>
  <c r="H747" i="2"/>
  <c r="I747" i="2"/>
  <c r="K747" i="2"/>
  <c r="A1008" i="2"/>
  <c r="H1008" i="2"/>
  <c r="I1008" i="2"/>
  <c r="K1008" i="2"/>
  <c r="A1394" i="2"/>
  <c r="H1394" i="2"/>
  <c r="I1394" i="2"/>
  <c r="A779" i="2"/>
  <c r="H779" i="2"/>
  <c r="I779" i="2"/>
  <c r="K779" i="2"/>
  <c r="A285" i="2"/>
  <c r="H285" i="2"/>
  <c r="I285" i="2"/>
  <c r="K285" i="2"/>
  <c r="A494" i="2"/>
  <c r="H494" i="2"/>
  <c r="I494" i="2"/>
  <c r="K494" i="2"/>
  <c r="A1316" i="2"/>
  <c r="H1316" i="2"/>
  <c r="I1316" i="2"/>
  <c r="A740" i="2"/>
  <c r="H740" i="2"/>
  <c r="I740" i="2"/>
  <c r="K740" i="2"/>
  <c r="A1111" i="2"/>
  <c r="H1111" i="2"/>
  <c r="I1111" i="2"/>
  <c r="A1365" i="2"/>
  <c r="H1365" i="2"/>
  <c r="I1365" i="2"/>
  <c r="A792" i="2"/>
  <c r="H792" i="2"/>
  <c r="I792" i="2"/>
  <c r="K792" i="2"/>
  <c r="A87" i="2"/>
  <c r="H87" i="2"/>
  <c r="I87" i="2"/>
  <c r="K87" i="2"/>
  <c r="A215" i="2"/>
  <c r="H215" i="2"/>
  <c r="I215" i="2"/>
  <c r="K215" i="2"/>
  <c r="A359" i="2"/>
  <c r="H359" i="2"/>
  <c r="I359" i="2"/>
  <c r="K359" i="2"/>
  <c r="A423" i="2"/>
  <c r="H423" i="2"/>
  <c r="I423" i="2"/>
  <c r="K423" i="2"/>
  <c r="A58" i="2"/>
  <c r="H58" i="2"/>
  <c r="I58" i="2"/>
  <c r="K58" i="2"/>
  <c r="A266" i="2"/>
  <c r="H266" i="2"/>
  <c r="I266" i="2"/>
  <c r="K266" i="2"/>
  <c r="A378" i="2"/>
  <c r="H378" i="2"/>
  <c r="I378" i="2"/>
  <c r="K378" i="2"/>
  <c r="A29" i="2"/>
  <c r="H29" i="2"/>
  <c r="I29" i="2"/>
  <c r="K29" i="2"/>
  <c r="A237" i="2"/>
  <c r="H237" i="2"/>
  <c r="I237" i="2"/>
  <c r="K237" i="2"/>
  <c r="A373" i="2"/>
  <c r="H373" i="2"/>
  <c r="I373" i="2"/>
  <c r="K373" i="2"/>
  <c r="A596" i="2"/>
  <c r="H596" i="2"/>
  <c r="I596" i="2"/>
  <c r="K596" i="2"/>
  <c r="A686" i="2"/>
  <c r="H686" i="2"/>
  <c r="I686" i="2"/>
  <c r="K686" i="2"/>
  <c r="A1253" i="2"/>
  <c r="H1253" i="2"/>
  <c r="I1253" i="2"/>
  <c r="A1378" i="2"/>
  <c r="H1378" i="2"/>
  <c r="I1378" i="2"/>
  <c r="A809" i="2"/>
  <c r="H809" i="2"/>
  <c r="I809" i="2"/>
  <c r="K809" i="2"/>
  <c r="A644" i="2"/>
  <c r="H644" i="2"/>
  <c r="I644" i="2"/>
  <c r="K644" i="2"/>
  <c r="A811" i="2"/>
  <c r="H811" i="2"/>
  <c r="I811" i="2"/>
  <c r="K811" i="2"/>
  <c r="A734" i="2"/>
  <c r="H734" i="2"/>
  <c r="I734" i="2"/>
  <c r="K734" i="2"/>
  <c r="A1207" i="2"/>
  <c r="H1207" i="2"/>
  <c r="I1207" i="2"/>
  <c r="A661" i="2"/>
  <c r="H661" i="2"/>
  <c r="I661" i="2"/>
  <c r="K661" i="2"/>
  <c r="A920" i="2"/>
  <c r="H920" i="2"/>
  <c r="I920" i="2"/>
  <c r="K920" i="2"/>
  <c r="A1074" i="2"/>
  <c r="H1074" i="2"/>
  <c r="I1074" i="2"/>
  <c r="K1074" i="2"/>
  <c r="A676" i="2"/>
  <c r="H676" i="2"/>
  <c r="I676" i="2"/>
  <c r="K676" i="2"/>
  <c r="A587" i="2"/>
  <c r="H587" i="2"/>
  <c r="I587" i="2"/>
  <c r="K587" i="2"/>
  <c r="A510" i="2"/>
  <c r="H510" i="2"/>
  <c r="I510" i="2"/>
  <c r="K510" i="2"/>
  <c r="A1300" i="2"/>
  <c r="H1300" i="2"/>
  <c r="I1300" i="2"/>
  <c r="A533" i="2"/>
  <c r="H533" i="2"/>
  <c r="I533" i="2"/>
  <c r="K533" i="2"/>
  <c r="A1042" i="2"/>
  <c r="H1042" i="2"/>
  <c r="I1042" i="2"/>
  <c r="K1042" i="2"/>
  <c r="A26" i="2"/>
  <c r="H26" i="2"/>
  <c r="I26" i="2"/>
  <c r="K26" i="2"/>
  <c r="A437" i="2"/>
  <c r="H437" i="2"/>
  <c r="I437" i="2"/>
  <c r="K437" i="2"/>
  <c r="A699" i="2"/>
  <c r="H699" i="2"/>
  <c r="I699" i="2"/>
  <c r="K699" i="2"/>
  <c r="A622" i="2"/>
  <c r="H622" i="2"/>
  <c r="I622" i="2"/>
  <c r="K622" i="2"/>
  <c r="A1188" i="2"/>
  <c r="H1188" i="2"/>
  <c r="I1188" i="2"/>
  <c r="A1317" i="2"/>
  <c r="H1317" i="2"/>
  <c r="I1317" i="2"/>
  <c r="A1061" i="2"/>
  <c r="H1061" i="2"/>
  <c r="I1061" i="2"/>
  <c r="K1061" i="2"/>
  <c r="A523" i="2"/>
  <c r="H523" i="2"/>
  <c r="I523" i="2"/>
  <c r="K523" i="2"/>
  <c r="A965" i="2"/>
  <c r="H965" i="2"/>
  <c r="I965" i="2"/>
  <c r="K965" i="2"/>
  <c r="A1364" i="2"/>
  <c r="H1364" i="2"/>
  <c r="I1364" i="2"/>
  <c r="A1237" i="2"/>
  <c r="H1237" i="2"/>
  <c r="I1237" i="2"/>
  <c r="A781" i="2"/>
  <c r="H781" i="2"/>
  <c r="I781" i="2"/>
  <c r="K781" i="2"/>
  <c r="A135" i="2"/>
  <c r="H135" i="2"/>
  <c r="I135" i="2"/>
  <c r="K135" i="2"/>
  <c r="A263" i="2"/>
  <c r="H263" i="2"/>
  <c r="I263" i="2"/>
  <c r="K263" i="2"/>
  <c r="A391" i="2"/>
  <c r="H391" i="2"/>
  <c r="I391" i="2"/>
  <c r="K391" i="2"/>
  <c r="A11" i="2"/>
  <c r="H11" i="2"/>
  <c r="I11" i="2"/>
  <c r="K11" i="2"/>
  <c r="A138" i="2"/>
  <c r="H138" i="2"/>
  <c r="I138" i="2"/>
  <c r="K138" i="2"/>
  <c r="A314" i="2"/>
  <c r="H314" i="2"/>
  <c r="I314" i="2"/>
  <c r="K314" i="2"/>
  <c r="A442" i="2"/>
  <c r="H442" i="2"/>
  <c r="I442" i="2"/>
  <c r="K442" i="2"/>
  <c r="A173" i="2"/>
  <c r="H173" i="2"/>
  <c r="I173" i="2"/>
  <c r="K173" i="2"/>
  <c r="A304" i="2"/>
  <c r="H304" i="2"/>
  <c r="I304" i="2"/>
  <c r="K304" i="2"/>
  <c r="A3" i="2"/>
  <c r="H3" i="2"/>
  <c r="A724" i="2"/>
  <c r="H724" i="2"/>
  <c r="I724" i="2"/>
  <c r="K724" i="2"/>
  <c r="A558" i="2"/>
  <c r="H558" i="2"/>
  <c r="I558" i="2"/>
  <c r="K558" i="2"/>
  <c r="A1383" i="2"/>
  <c r="H1383" i="2"/>
  <c r="I1383" i="2"/>
  <c r="A1127" i="2"/>
  <c r="H1127" i="2"/>
  <c r="I1127" i="2"/>
  <c r="A816" i="2"/>
  <c r="H816" i="2"/>
  <c r="I816" i="2"/>
  <c r="K816" i="2"/>
  <c r="A1252" i="2"/>
  <c r="H1252" i="2"/>
  <c r="I1252" i="2"/>
  <c r="A982" i="2"/>
  <c r="H982" i="2"/>
  <c r="I982" i="2"/>
  <c r="K982" i="2"/>
  <c r="A813" i="2"/>
  <c r="H813" i="2"/>
  <c r="I813" i="2"/>
  <c r="K813" i="2"/>
  <c r="A1250" i="2"/>
  <c r="H1250" i="2"/>
  <c r="I1250" i="2"/>
  <c r="A516" i="2"/>
  <c r="H516" i="2"/>
  <c r="I516" i="2"/>
  <c r="K516" i="2"/>
  <c r="A772" i="2"/>
  <c r="H772" i="2"/>
  <c r="I772" i="2"/>
  <c r="K772" i="2"/>
  <c r="A939" i="2"/>
  <c r="H939" i="2"/>
  <c r="I939" i="2"/>
  <c r="K939" i="2"/>
  <c r="A1335" i="2"/>
  <c r="H1335" i="2"/>
  <c r="I1335" i="2"/>
  <c r="A1079" i="2"/>
  <c r="H1079" i="2"/>
  <c r="I1079" i="2"/>
  <c r="K1079" i="2"/>
  <c r="A673" i="2"/>
  <c r="H673" i="2"/>
  <c r="I673" i="2"/>
  <c r="K673" i="2"/>
  <c r="A1204" i="2"/>
  <c r="H1204" i="2"/>
  <c r="I1204" i="2"/>
  <c r="A918" i="2"/>
  <c r="H918" i="2"/>
  <c r="I918" i="2"/>
  <c r="K918" i="2"/>
  <c r="A1077" i="2"/>
  <c r="H1077" i="2"/>
  <c r="I1077" i="2"/>
  <c r="K1077" i="2"/>
  <c r="A1202" i="2"/>
  <c r="H1202" i="2"/>
  <c r="I1202" i="2"/>
  <c r="A916" i="2"/>
  <c r="H916" i="2"/>
  <c r="I916" i="2"/>
  <c r="K916" i="2"/>
  <c r="A548" i="2"/>
  <c r="H548" i="2"/>
  <c r="I548" i="2"/>
  <c r="K548" i="2"/>
  <c r="A459" i="2"/>
  <c r="H459" i="2"/>
  <c r="I459" i="2"/>
  <c r="K459" i="2"/>
  <c r="A715" i="2"/>
  <c r="H715" i="2"/>
  <c r="I715" i="2"/>
  <c r="K715" i="2"/>
  <c r="A971" i="2"/>
  <c r="H971" i="2"/>
  <c r="I971" i="2"/>
  <c r="K971" i="2"/>
  <c r="A638" i="2"/>
  <c r="H638" i="2"/>
  <c r="I638" i="2"/>
  <c r="K638" i="2"/>
  <c r="A1303" i="2"/>
  <c r="H1303" i="2"/>
  <c r="I1303" i="2"/>
  <c r="A1047" i="2"/>
  <c r="H1047" i="2"/>
  <c r="I1047" i="2"/>
  <c r="K1047" i="2"/>
  <c r="A1172" i="2"/>
  <c r="H1172" i="2"/>
  <c r="I1172" i="2"/>
  <c r="A876" i="2"/>
  <c r="H876" i="2"/>
  <c r="I876" i="2"/>
  <c r="K876" i="2"/>
  <c r="A1301" i="2"/>
  <c r="H1301" i="2"/>
  <c r="I1301" i="2"/>
  <c r="A1045" i="2"/>
  <c r="H1045" i="2"/>
  <c r="I1045" i="2"/>
  <c r="K1045" i="2"/>
  <c r="A1170" i="2"/>
  <c r="H1170" i="2"/>
  <c r="I1170" i="2"/>
  <c r="A873" i="2"/>
  <c r="H873" i="2"/>
  <c r="I873" i="2"/>
  <c r="K873" i="2"/>
  <c r="A103" i="2"/>
  <c r="H103" i="2"/>
  <c r="I103" i="2"/>
  <c r="K103" i="2"/>
  <c r="A231" i="2"/>
  <c r="H231" i="2"/>
  <c r="I231" i="2"/>
  <c r="K231" i="2"/>
  <c r="A375" i="2"/>
  <c r="H375" i="2"/>
  <c r="I375" i="2"/>
  <c r="K375" i="2"/>
  <c r="A439" i="2"/>
  <c r="H439" i="2"/>
  <c r="I439" i="2"/>
  <c r="K439" i="2"/>
  <c r="A282" i="2"/>
  <c r="H282" i="2"/>
  <c r="I282" i="2"/>
  <c r="K282" i="2"/>
  <c r="A410" i="2"/>
  <c r="H410" i="2"/>
  <c r="I410" i="2"/>
  <c r="K410" i="2"/>
  <c r="A77" i="2"/>
  <c r="H77" i="2"/>
  <c r="I77" i="2"/>
  <c r="K77" i="2"/>
  <c r="A269" i="2"/>
  <c r="H269" i="2"/>
  <c r="I269" i="2"/>
  <c r="K269" i="2"/>
  <c r="I386" i="2"/>
  <c r="K386" i="2"/>
  <c r="I445" i="2"/>
  <c r="K445" i="2"/>
  <c r="I455" i="2"/>
  <c r="K455" i="2"/>
  <c r="I466" i="2"/>
  <c r="K466" i="2"/>
  <c r="I659" i="2"/>
  <c r="K659" i="2"/>
  <c r="J654" i="2"/>
  <c r="J1349" i="2"/>
  <c r="J1285" i="2"/>
  <c r="J1029" i="2"/>
  <c r="J481" i="2"/>
  <c r="J500" i="2"/>
  <c r="J940" i="2"/>
  <c r="J475" i="2"/>
  <c r="J1026" i="2"/>
  <c r="K1351" i="2"/>
  <c r="J937" i="2"/>
  <c r="J1095" i="2"/>
  <c r="K1095" i="2"/>
  <c r="J923" i="2"/>
  <c r="J987" i="2"/>
  <c r="J729" i="2"/>
  <c r="J590" i="2"/>
  <c r="J854" i="2"/>
  <c r="J1108" i="2"/>
  <c r="J1076" i="2"/>
  <c r="J43" i="2"/>
  <c r="J1296" i="2"/>
  <c r="K1296" i="2"/>
  <c r="J277" i="2"/>
  <c r="J929" i="2"/>
  <c r="J726" i="2"/>
  <c r="J803" i="2"/>
  <c r="J1310" i="2"/>
  <c r="K1310" i="2"/>
  <c r="J1201" i="2"/>
  <c r="K1201" i="2"/>
  <c r="J896" i="2"/>
  <c r="J648" i="2"/>
  <c r="J733" i="2"/>
  <c r="J1094" i="2"/>
  <c r="J1355" i="2"/>
  <c r="K1355" i="2"/>
  <c r="J157" i="2"/>
  <c r="J39" i="2"/>
  <c r="J689" i="2"/>
  <c r="J1083" i="2"/>
  <c r="J935" i="2"/>
  <c r="J679" i="2"/>
  <c r="J448" i="2"/>
  <c r="J310" i="2"/>
  <c r="J106" i="2"/>
  <c r="J212" i="2"/>
  <c r="J1038" i="2"/>
  <c r="J1171" i="2"/>
  <c r="K1171" i="2"/>
  <c r="J536" i="2"/>
  <c r="J621" i="2"/>
  <c r="J931" i="2"/>
  <c r="J1054" i="2"/>
  <c r="J1222" i="2"/>
  <c r="K1222" i="2"/>
  <c r="J40" i="2"/>
  <c r="J832" i="2"/>
  <c r="J20" i="2"/>
  <c r="J884" i="2"/>
  <c r="J1309" i="2"/>
  <c r="K1309" i="2"/>
  <c r="J1071" i="2"/>
  <c r="J691" i="2"/>
  <c r="J321" i="2"/>
  <c r="J465" i="2"/>
  <c r="J422" i="2"/>
  <c r="J836" i="2"/>
  <c r="J1273" i="2"/>
  <c r="K1273" i="2"/>
  <c r="J1013" i="2"/>
  <c r="J743" i="2"/>
  <c r="J349" i="2"/>
  <c r="J324" i="2"/>
  <c r="J765" i="2"/>
  <c r="J960" i="2"/>
  <c r="J313" i="2"/>
  <c r="J1354" i="2"/>
  <c r="K1354" i="2"/>
  <c r="J1116" i="2"/>
  <c r="K1116" i="2"/>
  <c r="J694" i="2"/>
  <c r="J910" i="2"/>
  <c r="J1075" i="2"/>
  <c r="J367" i="2"/>
  <c r="J1012" i="2"/>
  <c r="J1100" i="2"/>
  <c r="J492" i="2"/>
  <c r="J927" i="2"/>
  <c r="J1174" i="2"/>
  <c r="K1174" i="2"/>
  <c r="J561" i="2"/>
  <c r="J70" i="2"/>
  <c r="J109" i="2"/>
  <c r="J1261" i="2"/>
  <c r="K1261" i="2"/>
  <c r="J547" i="2"/>
  <c r="J1312" i="2"/>
  <c r="K1312" i="2"/>
  <c r="J864" i="2"/>
  <c r="J688" i="2"/>
  <c r="J372" i="2"/>
  <c r="J162" i="2"/>
  <c r="J728" i="2"/>
  <c r="J1128" i="2"/>
  <c r="K1128" i="2"/>
  <c r="J218" i="2"/>
  <c r="J514" i="2"/>
  <c r="J1130" i="2"/>
  <c r="K1130" i="2"/>
  <c r="J1151" i="2"/>
  <c r="K1151" i="2"/>
  <c r="J119" i="2"/>
  <c r="J663" i="2"/>
  <c r="J220" i="2"/>
  <c r="J1015" i="2"/>
  <c r="J126" i="2"/>
  <c r="J332" i="2"/>
  <c r="J1005" i="2"/>
  <c r="J202" i="2"/>
  <c r="J1268" i="2"/>
  <c r="K1268" i="2"/>
  <c r="J794" i="2"/>
  <c r="J441" i="2"/>
  <c r="J208" i="2"/>
  <c r="J907" i="2"/>
  <c r="J837" i="2"/>
  <c r="J1058" i="2"/>
  <c r="J110" i="2"/>
  <c r="J1198" i="2"/>
  <c r="K1198" i="2"/>
  <c r="J913" i="2"/>
  <c r="J1331" i="2"/>
  <c r="K1331" i="2"/>
  <c r="J776" i="2"/>
  <c r="J133" i="2"/>
  <c r="J24" i="2"/>
  <c r="J1146" i="2"/>
  <c r="K1146" i="2"/>
  <c r="J1016" i="2"/>
  <c r="J865" i="2"/>
  <c r="J513" i="2"/>
  <c r="J1295" i="2"/>
  <c r="K1295" i="2"/>
  <c r="J979" i="2"/>
  <c r="J467" i="2"/>
  <c r="J193" i="2"/>
  <c r="J701" i="2"/>
  <c r="J1345" i="2"/>
  <c r="K1345" i="2"/>
  <c r="J1091" i="2"/>
  <c r="J799" i="2"/>
  <c r="J440" i="2"/>
  <c r="J1302" i="2"/>
  <c r="K1302" i="2"/>
  <c r="J1240" i="2"/>
  <c r="K1240" i="2"/>
  <c r="J1179" i="2"/>
  <c r="K1179" i="2"/>
  <c r="J329" i="2"/>
  <c r="J234" i="2"/>
  <c r="J89" i="2"/>
  <c r="J380" i="2"/>
  <c r="J316" i="2"/>
  <c r="J552" i="2"/>
  <c r="J1246" i="2"/>
  <c r="K1246" i="2"/>
  <c r="J1395" i="2"/>
  <c r="K1395" i="2"/>
  <c r="J79" i="2"/>
  <c r="J802" i="2"/>
  <c r="J1260" i="2"/>
  <c r="K1260" i="2"/>
  <c r="J550" i="2"/>
  <c r="J333" i="2"/>
  <c r="J1169" i="2"/>
  <c r="K1169" i="2"/>
  <c r="J863" i="2"/>
  <c r="J51" i="2"/>
  <c r="J681" i="2"/>
  <c r="J1208" i="2"/>
  <c r="K1208" i="2"/>
  <c r="J602" i="2"/>
  <c r="J512" i="2"/>
  <c r="J421" i="2"/>
  <c r="J81" i="2"/>
  <c r="J1361" i="2"/>
  <c r="K1361" i="2"/>
  <c r="J655" i="2"/>
  <c r="J172" i="2"/>
  <c r="J952" i="2"/>
  <c r="J1372" i="2"/>
  <c r="K1372" i="2"/>
  <c r="J649" i="2"/>
  <c r="J610" i="2"/>
  <c r="J431" i="2"/>
  <c r="J1274" i="2"/>
  <c r="K1274" i="2"/>
  <c r="J1036" i="2"/>
  <c r="J454" i="2"/>
  <c r="J934" i="2"/>
  <c r="J216" i="2"/>
  <c r="J1051" i="2"/>
  <c r="J544" i="2"/>
  <c r="J205" i="2"/>
  <c r="J1087" i="2"/>
  <c r="J219" i="2"/>
  <c r="J1032" i="2"/>
  <c r="J445" i="2"/>
  <c r="J104" i="2"/>
  <c r="J15" i="2"/>
  <c r="J517" i="2"/>
  <c r="J240" i="2"/>
  <c r="J36" i="2"/>
  <c r="J579" i="2"/>
  <c r="J567" i="2"/>
  <c r="J1396" i="2"/>
  <c r="K1396" i="2"/>
  <c r="J264" i="2"/>
  <c r="J708" i="2"/>
  <c r="J1124" i="2"/>
  <c r="K1124" i="2"/>
  <c r="J375" i="2"/>
  <c r="J1172" i="2"/>
  <c r="K1172" i="2"/>
  <c r="J916" i="2"/>
  <c r="J939" i="2"/>
  <c r="J1127" i="2"/>
  <c r="K1127" i="2"/>
  <c r="J1317" i="2"/>
  <c r="K1317" i="2"/>
  <c r="J1300" i="2"/>
  <c r="K1300" i="2"/>
  <c r="J734" i="2"/>
  <c r="J373" i="2"/>
  <c r="J378" i="2"/>
  <c r="J1365" i="2"/>
  <c r="K1365" i="2"/>
  <c r="J1008" i="2"/>
  <c r="J343" i="2"/>
  <c r="J1122" i="2"/>
  <c r="K1122" i="2"/>
  <c r="J1284" i="2"/>
  <c r="K1284" i="2"/>
  <c r="J509" i="2"/>
  <c r="J1278" i="2"/>
  <c r="K1278" i="2"/>
  <c r="J1040" i="2"/>
  <c r="J770" i="2"/>
  <c r="J148" i="2"/>
  <c r="J21" i="2"/>
  <c r="J1066" i="2"/>
  <c r="J1322" i="2"/>
  <c r="K1322" i="2"/>
  <c r="J633" i="2"/>
  <c r="J1069" i="2"/>
  <c r="J1325" i="2"/>
  <c r="K1325" i="2"/>
  <c r="J1212" i="2"/>
  <c r="K1212" i="2"/>
  <c r="J705" i="2"/>
  <c r="J1343" i="2"/>
  <c r="K1343" i="2"/>
  <c r="J598" i="2"/>
  <c r="J675" i="2"/>
  <c r="J764" i="2"/>
  <c r="J94" i="2"/>
  <c r="J573" i="2"/>
  <c r="J914" i="2"/>
  <c r="J581" i="2"/>
  <c r="J1187" i="2"/>
  <c r="K1187" i="2"/>
  <c r="J831" i="2"/>
  <c r="J326" i="2"/>
  <c r="J291" i="2"/>
  <c r="J308" i="2"/>
  <c r="J1350" i="2"/>
  <c r="K1350" i="2"/>
  <c r="J946" i="2"/>
  <c r="J1225" i="2"/>
  <c r="K1225" i="2"/>
  <c r="J741" i="2"/>
  <c r="J1096" i="2"/>
  <c r="J1352" i="2"/>
  <c r="K1352" i="2"/>
  <c r="J949" i="2"/>
  <c r="J1227" i="2"/>
  <c r="K1227" i="2"/>
  <c r="J586" i="2"/>
  <c r="J919" i="2"/>
  <c r="J752" i="2"/>
  <c r="J496" i="2"/>
  <c r="J246" i="2"/>
  <c r="J377" i="2"/>
  <c r="J250" i="2"/>
  <c r="J385" i="2"/>
  <c r="J1336" i="2"/>
  <c r="K1336" i="2"/>
  <c r="J1211" i="2"/>
  <c r="K1211" i="2"/>
  <c r="J730" i="2"/>
  <c r="J551" i="2"/>
  <c r="J640" i="2"/>
  <c r="J262" i="2"/>
  <c r="J388" i="2"/>
  <c r="J127" i="2"/>
  <c r="J1320" i="2"/>
  <c r="K1320" i="2"/>
  <c r="J331" i="2"/>
  <c r="J978" i="2"/>
  <c r="J998" i="2"/>
  <c r="J1007" i="2"/>
  <c r="J712" i="2"/>
  <c r="J389" i="2"/>
  <c r="J136" i="2"/>
  <c r="J969" i="2"/>
  <c r="J1053" i="2"/>
  <c r="J1373" i="2"/>
  <c r="K1373" i="2"/>
  <c r="J641" i="2"/>
  <c r="J1135" i="2"/>
  <c r="K1135" i="2"/>
  <c r="J947" i="2"/>
  <c r="J627" i="2"/>
  <c r="J379" i="2"/>
  <c r="J400" i="2"/>
  <c r="J849" i="2"/>
  <c r="J853" i="2"/>
  <c r="J479" i="2"/>
  <c r="J342" i="2"/>
  <c r="J401" i="2"/>
  <c r="J921" i="2"/>
  <c r="J1010" i="2"/>
  <c r="J1337" i="2"/>
  <c r="K1337" i="2"/>
  <c r="J1400" i="2"/>
  <c r="K1400" i="2"/>
  <c r="J999" i="2"/>
  <c r="J73" i="2"/>
  <c r="J186" i="2"/>
  <c r="J235" i="2"/>
  <c r="J953" i="2"/>
  <c r="J1104" i="2"/>
  <c r="K1104" i="2"/>
  <c r="J1107" i="2"/>
  <c r="K1107" i="2"/>
  <c r="J632" i="2"/>
  <c r="J213" i="2"/>
  <c r="J493" i="2"/>
  <c r="J1098" i="2"/>
  <c r="J1165" i="2"/>
  <c r="K1165" i="2"/>
  <c r="J801" i="2"/>
  <c r="J890" i="2"/>
  <c r="J1247" i="2"/>
  <c r="K1247" i="2"/>
  <c r="J139" i="2"/>
  <c r="J1070" i="2"/>
  <c r="J1200" i="2"/>
  <c r="K1200" i="2"/>
  <c r="J1203" i="2"/>
  <c r="K1203" i="2"/>
  <c r="J584" i="2"/>
  <c r="J261" i="2"/>
  <c r="J232" i="2"/>
  <c r="J1082" i="2"/>
  <c r="J1149" i="2"/>
  <c r="K1149" i="2"/>
  <c r="J757" i="2"/>
  <c r="J1231" i="2"/>
  <c r="K1231" i="2"/>
  <c r="J748" i="2"/>
  <c r="J1214" i="2"/>
  <c r="K1214" i="2"/>
  <c r="J1347" i="2"/>
  <c r="K1347" i="2"/>
  <c r="J339" i="2"/>
  <c r="J1176" i="2"/>
  <c r="K1176" i="2"/>
  <c r="J1307" i="2"/>
  <c r="K1307" i="2"/>
  <c r="J711" i="2"/>
  <c r="J199" i="2"/>
  <c r="J287" i="2"/>
  <c r="J485" i="2"/>
  <c r="J515" i="2"/>
  <c r="J1379" i="2"/>
  <c r="K1379" i="2"/>
  <c r="J1257" i="2"/>
  <c r="K1257" i="2"/>
  <c r="J279" i="2"/>
  <c r="J258" i="2"/>
  <c r="J229" i="2"/>
  <c r="J184" i="2"/>
  <c r="J814" i="2"/>
  <c r="J1193" i="2"/>
  <c r="K1193" i="2"/>
  <c r="J142" i="2"/>
  <c r="J130" i="2"/>
  <c r="J808" i="2"/>
  <c r="J1318" i="2"/>
  <c r="K1318" i="2"/>
  <c r="J1064" i="2"/>
  <c r="J1323" i="2"/>
  <c r="K1323" i="2"/>
  <c r="J164" i="2"/>
  <c r="J702" i="2"/>
  <c r="J609" i="2"/>
  <c r="J606" i="2"/>
  <c r="J525" i="2"/>
  <c r="J360" i="2"/>
  <c r="J651" i="2"/>
  <c r="J834" i="2"/>
  <c r="J571" i="2"/>
  <c r="J1282" i="2"/>
  <c r="K1282" i="2"/>
  <c r="J1346" i="2"/>
  <c r="K1346" i="2"/>
  <c r="J628" i="2"/>
  <c r="J152" i="2"/>
  <c r="J526" i="2"/>
  <c r="J13" i="2"/>
  <c r="J151" i="2"/>
  <c r="J877" i="2"/>
  <c r="J880" i="2"/>
  <c r="J1205" i="2"/>
  <c r="K1205" i="2"/>
  <c r="J922" i="2"/>
  <c r="J555" i="2"/>
  <c r="J986" i="2"/>
  <c r="J759" i="2"/>
  <c r="J631" i="2"/>
  <c r="J720" i="2"/>
  <c r="J592" i="2"/>
  <c r="J464" i="2"/>
  <c r="J417" i="2"/>
  <c r="J86" i="2"/>
  <c r="J102" i="2"/>
  <c r="J374" i="2"/>
  <c r="J53" i="2"/>
  <c r="J393" i="2"/>
  <c r="J121" i="2"/>
  <c r="J330" i="2"/>
  <c r="J122" i="2"/>
  <c r="J404" i="2"/>
  <c r="J228" i="2"/>
  <c r="J68" i="2"/>
  <c r="J317" i="2"/>
  <c r="J129" i="2"/>
  <c r="J206" i="2"/>
  <c r="J30" i="2"/>
  <c r="J143" i="2"/>
  <c r="J200" i="2"/>
  <c r="J305" i="2"/>
  <c r="J322" i="2"/>
  <c r="J194" i="2"/>
  <c r="J18" i="2"/>
  <c r="J284" i="2"/>
  <c r="J92" i="2"/>
  <c r="J368" i="2"/>
  <c r="J278" i="2"/>
  <c r="J275" i="2"/>
  <c r="J1110" i="2"/>
  <c r="K1110" i="2"/>
  <c r="J1366" i="2"/>
  <c r="K1366" i="2"/>
  <c r="J968" i="2"/>
  <c r="J1177" i="2"/>
  <c r="K1177" i="2"/>
  <c r="J549" i="2"/>
  <c r="J966" i="2"/>
  <c r="J1243" i="2"/>
  <c r="K1243" i="2"/>
  <c r="J698" i="2"/>
  <c r="J506" i="2"/>
  <c r="J839" i="2"/>
  <c r="J583" i="2"/>
  <c r="J672" i="2"/>
  <c r="J480" i="2"/>
  <c r="J150" i="2"/>
  <c r="J438" i="2"/>
  <c r="J42" i="2"/>
  <c r="J244" i="2"/>
  <c r="J105" i="2"/>
  <c r="J222" i="2"/>
  <c r="J159" i="2"/>
  <c r="J300" i="2"/>
  <c r="J174" i="2"/>
  <c r="J392" i="2"/>
  <c r="J177" i="2"/>
  <c r="J290" i="2"/>
  <c r="J412" i="2"/>
  <c r="J28" i="2"/>
  <c r="J334" i="2"/>
  <c r="J828" i="2"/>
  <c r="J495" i="2"/>
  <c r="J34" i="2"/>
  <c r="J1242" i="2"/>
  <c r="K1242" i="2"/>
  <c r="J993" i="2"/>
  <c r="J1391" i="2"/>
  <c r="K1391" i="2"/>
  <c r="J716" i="2"/>
  <c r="J1294" i="2"/>
  <c r="K1294" i="2"/>
  <c r="J786" i="2"/>
  <c r="J307" i="2"/>
  <c r="J1206" i="2"/>
  <c r="K1206" i="2"/>
  <c r="J924" i="2"/>
  <c r="J1339" i="2"/>
  <c r="K1339" i="2"/>
  <c r="J768" i="2"/>
  <c r="J309" i="2"/>
  <c r="J381" i="2"/>
  <c r="J777" i="2"/>
  <c r="J578" i="2"/>
  <c r="J351" i="2"/>
  <c r="J1033" i="2"/>
  <c r="J565" i="2"/>
  <c r="J1183" i="2"/>
  <c r="K1183" i="2"/>
  <c r="J893" i="2"/>
  <c r="J482" i="2"/>
  <c r="J449" i="2"/>
  <c r="J1338" i="2"/>
  <c r="K1338" i="2"/>
  <c r="J501" i="2"/>
  <c r="J710" i="2"/>
  <c r="J1105" i="2"/>
  <c r="K1105" i="2"/>
  <c r="J83" i="2"/>
  <c r="J1049" i="2"/>
  <c r="J455" i="2"/>
  <c r="J436" i="2"/>
  <c r="J204" i="2"/>
  <c r="J4" i="2"/>
  <c r="J508" i="2"/>
  <c r="J419" i="2"/>
  <c r="J522" i="2"/>
  <c r="J145" i="2"/>
  <c r="J345" i="2"/>
  <c r="J411" i="2"/>
  <c r="J259" i="2"/>
  <c r="J503" i="2"/>
  <c r="J850" i="2"/>
  <c r="J383" i="2"/>
  <c r="J994" i="2"/>
  <c r="J168" i="2"/>
  <c r="J1161" i="2"/>
  <c r="K1161" i="2"/>
  <c r="J1248" i="2"/>
  <c r="K1248" i="2"/>
  <c r="J625" i="2"/>
  <c r="J55" i="2"/>
  <c r="J113" i="2"/>
  <c r="J562" i="2"/>
  <c r="J1333" i="2"/>
  <c r="K1333" i="2"/>
  <c r="J788" i="2"/>
  <c r="J827" i="2"/>
  <c r="J763" i="2"/>
  <c r="J1348" i="2"/>
  <c r="K1348" i="2"/>
  <c r="J961" i="2"/>
  <c r="J484" i="2"/>
  <c r="J597" i="2"/>
  <c r="J425" i="2"/>
  <c r="J1057" i="2"/>
  <c r="J657" i="2"/>
  <c r="J943" i="2"/>
  <c r="J456" i="2"/>
  <c r="J239" i="2"/>
  <c r="J841" i="2"/>
  <c r="J1402" i="2"/>
  <c r="K1402" i="2"/>
  <c r="J1277" i="2"/>
  <c r="K1277" i="2"/>
  <c r="J1164" i="2"/>
  <c r="K1164" i="2"/>
  <c r="J1039" i="2"/>
  <c r="J646" i="2"/>
  <c r="J723" i="2"/>
  <c r="J684" i="2"/>
  <c r="J187" i="2"/>
  <c r="J1342" i="2"/>
  <c r="K1342" i="2"/>
  <c r="J1216" i="2"/>
  <c r="K1216" i="2"/>
  <c r="J594" i="2"/>
  <c r="J19" i="2"/>
  <c r="J1046" i="2"/>
  <c r="J882" i="2"/>
  <c r="J800" i="2"/>
  <c r="J762" i="2"/>
  <c r="J37" i="2"/>
  <c r="J338" i="2"/>
  <c r="J47" i="2"/>
  <c r="J725" i="2"/>
  <c r="J444" i="2"/>
  <c r="J1392" i="2"/>
  <c r="K1392" i="2"/>
  <c r="J69" i="2"/>
  <c r="J1178" i="2"/>
  <c r="K1178" i="2"/>
  <c r="J908" i="2"/>
  <c r="J1327" i="2"/>
  <c r="K1327" i="2"/>
  <c r="J780" i="2"/>
  <c r="J1150" i="2"/>
  <c r="K1150" i="2"/>
  <c r="J1283" i="2"/>
  <c r="K1283" i="2"/>
  <c r="J371" i="2"/>
  <c r="J1142" i="2"/>
  <c r="K1142" i="2"/>
  <c r="J838" i="2"/>
  <c r="J1275" i="2"/>
  <c r="K1275" i="2"/>
  <c r="J487" i="2"/>
  <c r="J167" i="2"/>
  <c r="J125" i="2"/>
  <c r="J1358" i="2"/>
  <c r="K1358" i="2"/>
  <c r="J706" i="2"/>
  <c r="J415" i="2"/>
  <c r="J1290" i="2"/>
  <c r="K1290" i="2"/>
  <c r="J1052" i="2"/>
  <c r="J758" i="2"/>
  <c r="J398" i="2"/>
  <c r="J645" i="2"/>
  <c r="J559" i="2"/>
  <c r="J44" i="2"/>
  <c r="J930" i="2"/>
  <c r="J1356" i="2"/>
  <c r="K1356" i="2"/>
  <c r="J315" i="2"/>
  <c r="J760" i="2"/>
  <c r="J1305" i="2"/>
  <c r="K1305" i="2"/>
  <c r="J634" i="2"/>
  <c r="J84" i="2"/>
  <c r="J402" i="2"/>
  <c r="J754" i="2"/>
  <c r="J35" i="2"/>
  <c r="J1160" i="2"/>
  <c r="K1160" i="2"/>
  <c r="J1118" i="2"/>
  <c r="K1118" i="2"/>
  <c r="J1195" i="2"/>
  <c r="K1195" i="2"/>
  <c r="J430" i="2"/>
  <c r="J591" i="2"/>
  <c r="J214" i="2"/>
  <c r="J357" i="2"/>
  <c r="J195" i="2"/>
  <c r="J153" i="2"/>
  <c r="J1397" i="2"/>
  <c r="K1397" i="2"/>
  <c r="J537" i="2"/>
  <c r="J77" i="2"/>
  <c r="J1170" i="2"/>
  <c r="K1170" i="2"/>
  <c r="J971" i="2"/>
  <c r="J1204" i="2"/>
  <c r="K1204" i="2"/>
  <c r="J813" i="2"/>
  <c r="J314" i="2"/>
  <c r="J263" i="2"/>
  <c r="J1364" i="2"/>
  <c r="K1364" i="2"/>
  <c r="J437" i="2"/>
  <c r="J1074" i="2"/>
  <c r="J1378" i="2"/>
  <c r="K1378" i="2"/>
  <c r="J359" i="2"/>
  <c r="J494" i="2"/>
  <c r="J116" i="2"/>
  <c r="J766" i="2"/>
  <c r="J703" i="2"/>
  <c r="J299" i="2"/>
  <c r="J1153" i="2"/>
  <c r="K1153" i="2"/>
  <c r="J874" i="2"/>
  <c r="J847" i="2"/>
  <c r="J680" i="2"/>
  <c r="J191" i="2"/>
  <c r="J352" i="2"/>
  <c r="J905" i="2"/>
  <c r="J1194" i="2"/>
  <c r="K1194" i="2"/>
  <c r="J909" i="2"/>
  <c r="J1197" i="2"/>
  <c r="K1197" i="2"/>
  <c r="J693" i="2"/>
  <c r="J1084" i="2"/>
  <c r="J1340" i="2"/>
  <c r="K1340" i="2"/>
  <c r="J933" i="2"/>
  <c r="J1215" i="2"/>
  <c r="K1215" i="2"/>
  <c r="J470" i="2"/>
  <c r="J636" i="2"/>
  <c r="J397" i="2"/>
  <c r="J256" i="2"/>
  <c r="J1056" i="2"/>
  <c r="J498" i="2"/>
  <c r="J575" i="2"/>
  <c r="J57" i="2"/>
  <c r="J163" i="2"/>
  <c r="J396" i="2"/>
  <c r="J942" i="2"/>
  <c r="J745" i="2"/>
  <c r="J1097" i="2"/>
  <c r="J1353" i="2"/>
  <c r="K1353" i="2"/>
  <c r="J945" i="2"/>
  <c r="J1224" i="2"/>
  <c r="K1224" i="2"/>
  <c r="J753" i="2"/>
  <c r="J1099" i="2"/>
  <c r="J714" i="2"/>
  <c r="J458" i="2"/>
  <c r="J791" i="2"/>
  <c r="J535" i="2"/>
  <c r="J624" i="2"/>
  <c r="J311" i="2"/>
  <c r="J327" i="2"/>
  <c r="J289" i="2"/>
  <c r="J74" i="2"/>
  <c r="J196" i="2"/>
  <c r="J928" i="2"/>
  <c r="J474" i="2"/>
  <c r="J807" i="2"/>
  <c r="J117" i="2"/>
  <c r="J38" i="2"/>
  <c r="J249" i="2"/>
  <c r="J298" i="2"/>
  <c r="J52" i="2"/>
  <c r="J257" i="2"/>
  <c r="J190" i="2"/>
  <c r="J14" i="2"/>
  <c r="J72" i="2"/>
  <c r="J281" i="2"/>
  <c r="J434" i="2"/>
  <c r="J306" i="2"/>
  <c r="J178" i="2"/>
  <c r="J428" i="2"/>
  <c r="J236" i="2"/>
  <c r="J76" i="2"/>
  <c r="J958" i="2"/>
  <c r="J542" i="2"/>
  <c r="J1189" i="2"/>
  <c r="K1189" i="2"/>
  <c r="J595" i="2"/>
  <c r="J1134" i="2"/>
  <c r="K1134" i="2"/>
  <c r="J1121" i="2"/>
  <c r="K1121" i="2"/>
  <c r="J1267" i="2"/>
  <c r="K1267" i="2"/>
  <c r="J879" i="2"/>
  <c r="J207" i="2"/>
  <c r="J344" i="2"/>
  <c r="J569" i="2"/>
  <c r="J1117" i="2"/>
  <c r="K1117" i="2"/>
  <c r="J1196" i="2"/>
  <c r="K1196" i="2"/>
  <c r="J826" i="2"/>
  <c r="J614" i="2"/>
  <c r="J883" i="2"/>
  <c r="J524" i="2"/>
  <c r="J251" i="2"/>
  <c r="J1041" i="2"/>
  <c r="J1020" i="2"/>
  <c r="J991" i="2"/>
  <c r="J696" i="2"/>
  <c r="J115" i="2"/>
  <c r="J56" i="2"/>
  <c r="J1398" i="2"/>
  <c r="K1398" i="2"/>
  <c r="J1081" i="2"/>
  <c r="J1144" i="2"/>
  <c r="K1144" i="2"/>
  <c r="J666" i="2"/>
  <c r="J576" i="2"/>
  <c r="J165" i="2"/>
  <c r="J452" i="2"/>
  <c r="J107" i="2"/>
  <c r="J1217" i="2"/>
  <c r="K1217" i="2"/>
  <c r="J1232" i="2"/>
  <c r="K1232" i="2"/>
  <c r="J783" i="2"/>
  <c r="J568" i="2"/>
  <c r="J112" i="2"/>
  <c r="J749" i="2"/>
  <c r="J866" i="2"/>
  <c r="J1229" i="2"/>
  <c r="K1229" i="2"/>
  <c r="J1308" i="2"/>
  <c r="K1308" i="2"/>
  <c r="J976" i="2"/>
  <c r="J273" i="2"/>
  <c r="J64" i="2"/>
  <c r="J1329" i="2"/>
  <c r="K1329" i="2"/>
  <c r="J1328" i="2"/>
  <c r="K1328" i="2"/>
  <c r="J687" i="2"/>
  <c r="J520" i="2"/>
  <c r="J48" i="2"/>
  <c r="J685" i="2"/>
  <c r="J845" i="2"/>
  <c r="J1213" i="2"/>
  <c r="K1213" i="2"/>
  <c r="J1292" i="2"/>
  <c r="K1292" i="2"/>
  <c r="J954" i="2"/>
  <c r="J787" i="2"/>
  <c r="J384" i="2"/>
  <c r="J721" i="2"/>
  <c r="J390" i="2"/>
  <c r="J878" i="2"/>
  <c r="J553" i="2"/>
  <c r="J881" i="2"/>
  <c r="J967" i="2"/>
  <c r="J183" i="2"/>
  <c r="J362" i="2"/>
  <c r="J414" i="2"/>
  <c r="J146" i="2"/>
  <c r="J1014" i="2"/>
  <c r="J1291" i="2"/>
  <c r="K1291" i="2"/>
  <c r="J727" i="2"/>
  <c r="J303" i="2"/>
  <c r="J502" i="2"/>
  <c r="J977" i="2"/>
  <c r="J1254" i="2"/>
  <c r="K1254" i="2"/>
  <c r="J490" i="2"/>
  <c r="J295" i="2"/>
  <c r="J61" i="2"/>
  <c r="J1386" i="2"/>
  <c r="K1386" i="2"/>
  <c r="J99" i="2"/>
  <c r="J1288" i="2"/>
  <c r="K1288" i="2"/>
  <c r="J45" i="2"/>
  <c r="J358" i="2"/>
  <c r="J424" i="2"/>
  <c r="J242" i="2"/>
  <c r="J1027" i="2"/>
  <c r="J476" i="2"/>
  <c r="J118" i="2"/>
  <c r="J1106" i="2"/>
  <c r="K1106" i="2"/>
  <c r="J580" i="2"/>
  <c r="J478" i="2"/>
  <c r="J589" i="2"/>
  <c r="J660" i="2"/>
  <c r="J16" i="2"/>
  <c r="J717" i="2"/>
  <c r="J944" i="2"/>
  <c r="J144" i="2"/>
  <c r="J469" i="2"/>
  <c r="J603" i="2"/>
  <c r="J90" i="2"/>
  <c r="J545" i="2"/>
  <c r="J683" i="2"/>
  <c r="J1125" i="2"/>
  <c r="K1125" i="2"/>
  <c r="J891" i="2"/>
  <c r="J17" i="2"/>
  <c r="J75" i="2"/>
  <c r="J996" i="2"/>
  <c r="J829" i="2"/>
  <c r="J1393" i="2"/>
  <c r="K1393" i="2"/>
  <c r="J1264" i="2"/>
  <c r="K1264" i="2"/>
  <c r="J1139" i="2"/>
  <c r="K1139" i="2"/>
  <c r="J546" i="2"/>
  <c r="J623" i="2"/>
  <c r="J297" i="2"/>
  <c r="J399" i="2"/>
  <c r="J176" i="2"/>
  <c r="J557" i="2"/>
  <c r="J1050" i="2"/>
  <c r="J1306" i="2"/>
  <c r="K1306" i="2"/>
  <c r="J888" i="2"/>
  <c r="J1181" i="2"/>
  <c r="K1181" i="2"/>
  <c r="J629" i="2"/>
  <c r="J1068" i="2"/>
  <c r="J1324" i="2"/>
  <c r="K1324" i="2"/>
  <c r="J912" i="2"/>
  <c r="J1199" i="2"/>
  <c r="K1199" i="2"/>
  <c r="J742" i="2"/>
  <c r="J486" i="2"/>
  <c r="J819" i="2"/>
  <c r="J563" i="2"/>
  <c r="J652" i="2"/>
  <c r="J286" i="2"/>
  <c r="J128" i="2"/>
  <c r="J1017" i="2"/>
  <c r="J872" i="2"/>
  <c r="J453" i="2"/>
  <c r="J1280" i="2"/>
  <c r="K1280" i="2"/>
  <c r="J1155" i="2"/>
  <c r="K1155" i="2"/>
  <c r="J530" i="2"/>
  <c r="J607" i="2"/>
  <c r="J185" i="2"/>
  <c r="J435" i="2"/>
  <c r="J179" i="2"/>
  <c r="J364" i="2"/>
  <c r="J669" i="2"/>
  <c r="J1078" i="2"/>
  <c r="J1334" i="2"/>
  <c r="K1334" i="2"/>
  <c r="J925" i="2"/>
  <c r="J1209" i="2"/>
  <c r="K1209" i="2"/>
  <c r="J677" i="2"/>
  <c r="J1080" i="2"/>
  <c r="J941" i="2"/>
  <c r="J462" i="2"/>
  <c r="J420" i="2"/>
  <c r="J461" i="2"/>
  <c r="J858" i="2"/>
  <c r="J962" i="2"/>
  <c r="J612" i="2"/>
  <c r="J1269" i="2"/>
  <c r="K1269" i="2"/>
  <c r="J1271" i="2"/>
  <c r="K1271" i="2"/>
  <c r="J894" i="2"/>
  <c r="J1063" i="2"/>
  <c r="J532" i="2"/>
  <c r="J366" i="2"/>
  <c r="J192" i="2"/>
  <c r="J1102" i="2"/>
  <c r="K1102" i="2"/>
  <c r="J936" i="2"/>
  <c r="J773" i="2"/>
  <c r="J1360" i="2"/>
  <c r="K1360" i="2"/>
  <c r="J1235" i="2"/>
  <c r="K1235" i="2"/>
  <c r="J450" i="2"/>
  <c r="J527" i="2"/>
  <c r="J504" i="2"/>
  <c r="J85" i="2"/>
  <c r="J223" i="2"/>
  <c r="J280" i="2"/>
  <c r="J862" i="2"/>
  <c r="J1162" i="2"/>
  <c r="K1162" i="2"/>
  <c r="J505" i="2"/>
  <c r="J1037" i="2"/>
  <c r="J1293" i="2"/>
  <c r="K1293" i="2"/>
  <c r="J886" i="2"/>
  <c r="J1180" i="2"/>
  <c r="K1180" i="2"/>
  <c r="J577" i="2"/>
  <c r="J1055" i="2"/>
  <c r="J1311" i="2"/>
  <c r="K1311" i="2"/>
  <c r="J630" i="2"/>
  <c r="J963" i="2"/>
  <c r="J451" i="2"/>
  <c r="J668" i="2"/>
  <c r="J540" i="2"/>
  <c r="J155" i="2"/>
  <c r="J188" i="2"/>
  <c r="J1374" i="2"/>
  <c r="K1374" i="2"/>
  <c r="J1000" i="2"/>
  <c r="J1120" i="2"/>
  <c r="K1120" i="2"/>
  <c r="J1376" i="2"/>
  <c r="K1376" i="2"/>
  <c r="J981" i="2"/>
  <c r="J690" i="2"/>
  <c r="J1023" i="2"/>
  <c r="J217" i="2"/>
  <c r="J323" i="2"/>
  <c r="J67" i="2"/>
  <c r="J288" i="2"/>
  <c r="J605" i="2"/>
  <c r="J900" i="2"/>
  <c r="J617" i="2"/>
  <c r="J1321" i="2"/>
  <c r="K1321" i="2"/>
  <c r="J613" i="2"/>
  <c r="J906" i="2"/>
  <c r="J746" i="2"/>
  <c r="J951" i="2"/>
  <c r="J823" i="2"/>
  <c r="J1092" i="2"/>
  <c r="J1167" i="2"/>
  <c r="K1167" i="2"/>
  <c r="J518" i="2"/>
  <c r="J531" i="2"/>
  <c r="J443" i="2"/>
  <c r="J1086" i="2"/>
  <c r="J709" i="2"/>
  <c r="J1219" i="2"/>
  <c r="K1219" i="2"/>
  <c r="J543" i="2"/>
  <c r="J403" i="2"/>
  <c r="J296" i="2"/>
  <c r="J796" i="2"/>
  <c r="J1368" i="2"/>
  <c r="K1368" i="2"/>
  <c r="J1031" i="2"/>
  <c r="J519" i="2"/>
  <c r="J93" i="2"/>
  <c r="J137" i="2"/>
  <c r="J209" i="2"/>
  <c r="J180" i="2"/>
  <c r="J46" i="2"/>
  <c r="J241" i="2"/>
  <c r="J1276" i="2"/>
  <c r="K1276" i="2"/>
  <c r="J790" i="2"/>
  <c r="J347" i="2"/>
  <c r="J477" i="2"/>
  <c r="J861" i="2"/>
  <c r="J1030" i="2"/>
  <c r="J189" i="2"/>
  <c r="J25" i="2"/>
  <c r="J124" i="2"/>
  <c r="J65" i="2"/>
  <c r="J1265" i="2"/>
  <c r="K1265" i="2"/>
  <c r="J387" i="2"/>
  <c r="J1190" i="2"/>
  <c r="K1190" i="2"/>
  <c r="J902" i="2"/>
  <c r="J554" i="2"/>
  <c r="J868" i="2"/>
  <c r="J1297" i="2"/>
  <c r="K1297" i="2"/>
  <c r="J1043" i="2"/>
  <c r="J719" i="2"/>
  <c r="J9" i="2"/>
  <c r="J63" i="2"/>
  <c r="J1184" i="2"/>
  <c r="K1184" i="2"/>
  <c r="J1163" i="2"/>
  <c r="K1163" i="2"/>
  <c r="J245" i="2"/>
  <c r="J292" i="2"/>
  <c r="J98" i="2"/>
  <c r="J318" i="2"/>
  <c r="J767" i="2"/>
  <c r="J904" i="2"/>
  <c r="J618" i="2"/>
  <c r="J161" i="2"/>
  <c r="J386" i="2"/>
  <c r="J974" i="2"/>
  <c r="J7" i="2"/>
  <c r="J1385" i="2"/>
  <c r="K1385" i="2"/>
  <c r="J427" i="2"/>
  <c r="J1239" i="2"/>
  <c r="K1239" i="2"/>
  <c r="J1140" i="2"/>
  <c r="K1140" i="2"/>
  <c r="J601" i="2"/>
  <c r="J635" i="2"/>
  <c r="J1001" i="2"/>
  <c r="J8" i="2"/>
  <c r="J1141" i="2"/>
  <c r="K1141" i="2"/>
  <c r="J901" i="2"/>
  <c r="J1367" i="2"/>
  <c r="K1367" i="2"/>
  <c r="J1109" i="2"/>
  <c r="K1109" i="2"/>
  <c r="J750" i="2"/>
  <c r="J1380" i="2"/>
  <c r="K1380" i="2"/>
  <c r="J439" i="2"/>
  <c r="J638" i="2"/>
  <c r="J918" i="2"/>
  <c r="J1250" i="2"/>
  <c r="K1250" i="2"/>
  <c r="J724" i="2"/>
  <c r="J391" i="2"/>
  <c r="J1061" i="2"/>
  <c r="J533" i="2"/>
  <c r="J1207" i="2"/>
  <c r="K1207" i="2"/>
  <c r="J596" i="2"/>
  <c r="J792" i="2"/>
  <c r="J1394" i="2"/>
  <c r="K1394" i="2"/>
  <c r="J407" i="2"/>
  <c r="J1332" i="2"/>
  <c r="K1332" i="2"/>
  <c r="J859" i="2"/>
  <c r="J795" i="2"/>
  <c r="J1025" i="2"/>
  <c r="J718" i="2"/>
  <c r="J1223" i="2"/>
  <c r="K1223" i="2"/>
  <c r="J460" i="2"/>
  <c r="J365" i="2"/>
  <c r="J203" i="2"/>
  <c r="J825" i="2"/>
  <c r="J1390" i="2"/>
  <c r="K1390" i="2"/>
  <c r="J1249" i="2"/>
  <c r="K1249" i="2"/>
  <c r="J1136" i="2"/>
  <c r="K1136" i="2"/>
  <c r="J1002" i="2"/>
  <c r="J674" i="2"/>
  <c r="J751" i="2"/>
  <c r="J616" i="2"/>
  <c r="J446" i="2"/>
  <c r="J123" i="2"/>
  <c r="J846" i="2"/>
  <c r="J457" i="2"/>
  <c r="J1281" i="2"/>
  <c r="K1281" i="2"/>
  <c r="J1152" i="2"/>
  <c r="K1152" i="2"/>
  <c r="J1024" i="2"/>
  <c r="J658" i="2"/>
  <c r="J735" i="2"/>
  <c r="J260" i="2"/>
  <c r="J198" i="2"/>
  <c r="J243" i="2"/>
  <c r="J96" i="2"/>
  <c r="J432" i="2"/>
  <c r="J1006" i="2"/>
  <c r="J1270" i="2"/>
  <c r="K1270" i="2"/>
  <c r="J840" i="2"/>
  <c r="J1145" i="2"/>
  <c r="K1145" i="2"/>
  <c r="J1401" i="2"/>
  <c r="K1401" i="2"/>
  <c r="J1009" i="2"/>
  <c r="J1272" i="2"/>
  <c r="K1272" i="2"/>
  <c r="J842" i="2"/>
  <c r="J1147" i="2"/>
  <c r="K1147" i="2"/>
  <c r="J1403" i="2"/>
  <c r="K1403" i="2"/>
  <c r="J538" i="2"/>
  <c r="J871" i="2"/>
  <c r="J615" i="2"/>
  <c r="J704" i="2"/>
  <c r="J23" i="2"/>
  <c r="J181" i="2"/>
  <c r="J54" i="2"/>
  <c r="J225" i="2"/>
  <c r="J426" i="2"/>
  <c r="J395" i="2"/>
  <c r="J132" i="2"/>
  <c r="J233" i="2"/>
  <c r="J1233" i="2"/>
  <c r="K1233" i="2"/>
  <c r="J1088" i="2"/>
  <c r="J938" i="2"/>
  <c r="J722" i="2"/>
  <c r="J964" i="2"/>
  <c r="J1238" i="2"/>
  <c r="K1238" i="2"/>
  <c r="J797" i="2"/>
  <c r="J1113" i="2"/>
  <c r="K1113" i="2"/>
  <c r="J1369" i="2"/>
  <c r="K1369" i="2"/>
  <c r="J1115" i="2"/>
  <c r="K1115" i="2"/>
  <c r="J1371" i="2"/>
  <c r="K1371" i="2"/>
  <c r="J570" i="2"/>
  <c r="J903" i="2"/>
  <c r="J647" i="2"/>
  <c r="J736" i="2"/>
  <c r="J356" i="2"/>
  <c r="J253" i="2"/>
  <c r="J82" i="2"/>
  <c r="J108" i="2"/>
  <c r="J662" i="2"/>
  <c r="J867" i="2"/>
  <c r="J483" i="2"/>
  <c r="J91" i="2"/>
  <c r="J1182" i="2"/>
  <c r="K1182" i="2"/>
  <c r="J1313" i="2"/>
  <c r="K1313" i="2"/>
  <c r="J593" i="2"/>
  <c r="J433" i="2"/>
  <c r="J355" i="2"/>
  <c r="J1034" i="2"/>
  <c r="J778" i="2"/>
  <c r="J983" i="2"/>
  <c r="J599" i="2"/>
  <c r="J560" i="2"/>
  <c r="J353" i="2"/>
  <c r="J33" i="2"/>
  <c r="J394" i="2"/>
  <c r="J418" i="2"/>
  <c r="J10" i="2"/>
  <c r="J1384" i="2"/>
  <c r="K1384" i="2"/>
  <c r="J1259" i="2"/>
  <c r="K1259" i="2"/>
  <c r="J887" i="2"/>
  <c r="J270" i="2"/>
  <c r="J268" i="2"/>
  <c r="J1166" i="2"/>
  <c r="K1166" i="2"/>
  <c r="J1021" i="2"/>
  <c r="J870" i="2"/>
  <c r="J529" i="2"/>
  <c r="J1299" i="2"/>
  <c r="K1299" i="2"/>
  <c r="J975" i="2"/>
  <c r="J463" i="2"/>
  <c r="J472" i="2"/>
  <c r="J149" i="2"/>
  <c r="J319" i="2"/>
  <c r="J312" i="2"/>
  <c r="J820" i="2"/>
  <c r="J1148" i="2"/>
  <c r="K1148" i="2"/>
  <c r="J611" i="2"/>
  <c r="J1073" i="2"/>
  <c r="J1315" i="2"/>
  <c r="K1315" i="2"/>
  <c r="J160" i="2"/>
  <c r="J1286" i="2"/>
  <c r="K1286" i="2"/>
  <c r="J497" i="2"/>
  <c r="J650" i="2"/>
  <c r="J471" i="2"/>
  <c r="J361" i="2"/>
  <c r="J1262" i="2"/>
  <c r="K1262" i="2"/>
  <c r="J1126" i="2"/>
  <c r="K1126" i="2"/>
  <c r="J1131" i="2"/>
  <c r="K1131" i="2"/>
  <c r="J695" i="2"/>
  <c r="J6" i="2"/>
  <c r="J271" i="2"/>
  <c r="J156" i="2"/>
  <c r="J899" i="2"/>
  <c r="J283" i="2"/>
  <c r="J1377" i="2"/>
  <c r="K1377" i="2"/>
  <c r="J639" i="2"/>
  <c r="J818" i="2"/>
  <c r="J1256" i="2"/>
  <c r="K1256" i="2"/>
  <c r="J682" i="2"/>
  <c r="J656" i="2"/>
  <c r="J1019" i="2"/>
  <c r="J980" i="2"/>
  <c r="J1044" i="2"/>
  <c r="J341" i="2"/>
  <c r="J1143" i="2"/>
  <c r="K1143" i="2"/>
  <c r="J1234" i="2"/>
  <c r="K1234" i="2"/>
  <c r="J898" i="2"/>
  <c r="J1314" i="2"/>
  <c r="K1314" i="2"/>
  <c r="J653" i="2"/>
  <c r="J984" i="2"/>
  <c r="J410" i="2"/>
  <c r="J231" i="2"/>
  <c r="J1045" i="2"/>
  <c r="J1047" i="2"/>
  <c r="J715" i="2"/>
  <c r="J1202" i="2"/>
  <c r="K1202" i="2"/>
  <c r="J673" i="2"/>
  <c r="J772" i="2"/>
  <c r="J982" i="2"/>
  <c r="J1383" i="2"/>
  <c r="K1383" i="2"/>
  <c r="J304" i="2"/>
  <c r="J138" i="2"/>
  <c r="J135" i="2"/>
  <c r="J965" i="2"/>
  <c r="J1188" i="2"/>
  <c r="K1188" i="2"/>
  <c r="J26" i="2"/>
  <c r="J510" i="2"/>
  <c r="J920" i="2"/>
  <c r="J811" i="2"/>
  <c r="J1253" i="2"/>
  <c r="K1253" i="2"/>
  <c r="J237" i="2"/>
  <c r="J266" i="2"/>
  <c r="J215" i="2"/>
  <c r="J1111" i="2"/>
  <c r="K1111" i="2"/>
  <c r="J285" i="2"/>
  <c r="J747" i="2"/>
  <c r="J221" i="2"/>
  <c r="J1298" i="2"/>
  <c r="K1298" i="2"/>
  <c r="J812" i="2"/>
  <c r="J539" i="2"/>
  <c r="J1090" i="2"/>
  <c r="J1159" i="2"/>
  <c r="K1159" i="2"/>
  <c r="J869" i="2"/>
  <c r="J774" i="2"/>
  <c r="J851" i="2"/>
  <c r="J556" i="2"/>
  <c r="J60" i="2"/>
  <c r="J957" i="2"/>
  <c r="J1344" i="2"/>
  <c r="K1344" i="2"/>
  <c r="J466" i="2"/>
  <c r="J41" i="2"/>
  <c r="J147" i="2"/>
  <c r="J793" i="2"/>
  <c r="J1241" i="2"/>
  <c r="K1241" i="2"/>
  <c r="J1112" i="2"/>
  <c r="K1112" i="2"/>
  <c r="J970" i="2"/>
  <c r="J775" i="2"/>
  <c r="J608" i="2"/>
  <c r="J294" i="2"/>
  <c r="J416" i="2"/>
  <c r="J405" i="2"/>
  <c r="J328" i="2"/>
  <c r="J210" i="2"/>
  <c r="J1133" i="2"/>
  <c r="K1133" i="2"/>
  <c r="J844" i="2"/>
  <c r="J1018" i="2"/>
  <c r="J572" i="2"/>
  <c r="J1158" i="2"/>
  <c r="K1158" i="2"/>
  <c r="J1289" i="2"/>
  <c r="K1289" i="2"/>
  <c r="J363" i="2"/>
  <c r="J62" i="2"/>
  <c r="J226" i="2"/>
  <c r="J707" i="2"/>
  <c r="J804" i="2"/>
  <c r="J1251" i="2"/>
  <c r="K1251" i="2"/>
  <c r="J511" i="2"/>
  <c r="J320" i="2"/>
  <c r="J1065" i="2"/>
  <c r="J992" i="2"/>
  <c r="J171" i="2"/>
  <c r="J521" i="2"/>
  <c r="J1168" i="2"/>
  <c r="K1168" i="2"/>
  <c r="J642" i="2"/>
  <c r="J600" i="2"/>
  <c r="J447" i="2"/>
  <c r="J336" i="2"/>
  <c r="J1389" i="2"/>
  <c r="K1389" i="2"/>
  <c r="J995" i="2"/>
  <c r="J889" i="2"/>
  <c r="J857" i="2"/>
  <c r="J855" i="2"/>
  <c r="J175" i="2"/>
  <c r="J835" i="2"/>
  <c r="J806" i="2"/>
  <c r="J369" i="2"/>
  <c r="J1192" i="2"/>
  <c r="K1192" i="2"/>
  <c r="J528" i="2"/>
  <c r="J169" i="2"/>
  <c r="J732" i="2"/>
  <c r="J1123" i="2"/>
  <c r="K1123" i="2"/>
  <c r="J1062" i="2"/>
  <c r="J1067" i="2"/>
  <c r="J71" i="2"/>
  <c r="J1035" i="2"/>
  <c r="J1138" i="2"/>
  <c r="K1138" i="2"/>
  <c r="J1003" i="2"/>
  <c r="J955" i="2"/>
  <c r="J665" i="2"/>
  <c r="J80" i="2"/>
  <c r="J408" i="2"/>
  <c r="J574" i="2"/>
  <c r="J875" i="2"/>
  <c r="J248" i="2"/>
  <c r="J1191" i="2"/>
  <c r="K1191" i="2"/>
  <c r="J1399" i="2"/>
  <c r="K1399" i="2"/>
  <c r="J269" i="2"/>
  <c r="J873" i="2"/>
  <c r="J876" i="2"/>
  <c r="J548" i="2"/>
  <c r="J1335" i="2"/>
  <c r="K1335" i="2"/>
  <c r="J816" i="2"/>
  <c r="J442" i="2"/>
  <c r="J1237" i="2"/>
  <c r="K1237" i="2"/>
  <c r="J699" i="2"/>
  <c r="J676" i="2"/>
  <c r="J809" i="2"/>
  <c r="J423" i="2"/>
  <c r="J1316" i="2"/>
  <c r="K1316" i="2"/>
  <c r="J897" i="2"/>
  <c r="J1175" i="2"/>
  <c r="K1175" i="2"/>
  <c r="J507" i="2"/>
  <c r="J1221" i="2"/>
  <c r="K1221" i="2"/>
  <c r="J1022" i="2"/>
  <c r="J856" i="2"/>
  <c r="J782" i="2"/>
  <c r="J488" i="2"/>
  <c r="J197" i="2"/>
  <c r="J335" i="2"/>
  <c r="J252" i="2"/>
  <c r="J798" i="2"/>
  <c r="J1114" i="2"/>
  <c r="K1114" i="2"/>
  <c r="J1370" i="2"/>
  <c r="K1370" i="2"/>
  <c r="J973" i="2"/>
  <c r="J1245" i="2"/>
  <c r="K1245" i="2"/>
  <c r="J822" i="2"/>
  <c r="J1132" i="2"/>
  <c r="K1132" i="2"/>
  <c r="J1388" i="2"/>
  <c r="K1388" i="2"/>
  <c r="J997" i="2"/>
  <c r="J1263" i="2"/>
  <c r="K1263" i="2"/>
  <c r="J678" i="2"/>
  <c r="J1011" i="2"/>
  <c r="J755" i="2"/>
  <c r="J499" i="2"/>
  <c r="J588" i="2"/>
  <c r="J78" i="2"/>
  <c r="J376" i="2"/>
  <c r="J1230" i="2"/>
  <c r="K1230" i="2"/>
  <c r="J1089" i="2"/>
  <c r="J956" i="2"/>
  <c r="J785" i="2"/>
  <c r="J1363" i="2"/>
  <c r="K1363" i="2"/>
  <c r="J911" i="2"/>
  <c r="J744" i="2"/>
  <c r="J325" i="2"/>
  <c r="J50" i="2"/>
  <c r="J95" i="2"/>
  <c r="J120" i="2"/>
  <c r="J948" i="2"/>
  <c r="J1226" i="2"/>
  <c r="K1226" i="2"/>
  <c r="J761" i="2"/>
  <c r="J1101" i="2"/>
  <c r="J1357" i="2"/>
  <c r="K1357" i="2"/>
  <c r="J972" i="2"/>
  <c r="J1244" i="2"/>
  <c r="K1244" i="2"/>
  <c r="J805" i="2"/>
  <c r="J1119" i="2"/>
  <c r="K1119" i="2"/>
  <c r="J1375" i="2"/>
  <c r="K1375" i="2"/>
  <c r="J468" i="2"/>
  <c r="J267" i="2"/>
  <c r="J637" i="2"/>
  <c r="J1326" i="2"/>
  <c r="K1326" i="2"/>
  <c r="J1185" i="2"/>
  <c r="K1185" i="2"/>
  <c r="J1072" i="2"/>
  <c r="J917" i="2"/>
  <c r="J738" i="2"/>
  <c r="J815" i="2"/>
  <c r="J664" i="2"/>
  <c r="J276" i="2"/>
  <c r="J66" i="2"/>
  <c r="J111" i="2"/>
  <c r="J12" i="2"/>
  <c r="J926" i="2"/>
  <c r="J1210" i="2"/>
  <c r="K1210" i="2"/>
  <c r="J697" i="2"/>
  <c r="J1085" i="2"/>
  <c r="J1341" i="2"/>
  <c r="K1341" i="2"/>
  <c r="J950" i="2"/>
  <c r="J1228" i="2"/>
  <c r="K1228" i="2"/>
  <c r="J769" i="2"/>
  <c r="J1103" i="2"/>
  <c r="K1103" i="2"/>
  <c r="J1359" i="2"/>
  <c r="K1359" i="2"/>
  <c r="J582" i="2"/>
  <c r="J915" i="2"/>
  <c r="J659" i="2"/>
  <c r="J620" i="2"/>
  <c r="J350" i="2"/>
  <c r="J59" i="2"/>
  <c r="J932" i="2"/>
  <c r="J713" i="2"/>
  <c r="J671" i="2"/>
  <c r="J265" i="2"/>
  <c r="J22" i="2"/>
  <c r="J211" i="2"/>
  <c r="J224" i="2"/>
  <c r="J541" i="2"/>
  <c r="J1048" i="2"/>
  <c r="J1304" i="2"/>
  <c r="K1304" i="2"/>
  <c r="J885" i="2"/>
  <c r="J247" i="2"/>
  <c r="J413" i="2"/>
  <c r="J182" i="2"/>
  <c r="J97" i="2"/>
  <c r="J293" i="2"/>
  <c r="J154" i="2"/>
  <c r="J158" i="2"/>
  <c r="J31" i="2"/>
  <c r="J409" i="2"/>
  <c r="J274" i="2"/>
  <c r="J990" i="2"/>
  <c r="J848" i="2"/>
  <c r="J1279" i="2"/>
  <c r="K1279" i="2"/>
  <c r="J534" i="2"/>
  <c r="J739" i="2"/>
  <c r="J700" i="2"/>
  <c r="J382" i="2"/>
  <c r="J88" i="2"/>
  <c r="J585" i="2"/>
  <c r="J892" i="2"/>
  <c r="J1059" i="2"/>
  <c r="J959" i="2"/>
  <c r="J406" i="2"/>
  <c r="J227" i="2"/>
  <c r="J5" i="2"/>
  <c r="J1028" i="2"/>
  <c r="J201" i="2"/>
  <c r="J141" i="2"/>
  <c r="J170" i="2"/>
  <c r="J100" i="2"/>
  <c r="J238" i="2"/>
  <c r="J354" i="2"/>
  <c r="J771" i="2"/>
  <c r="J604" i="2"/>
  <c r="J27" i="2"/>
  <c r="J1137" i="2"/>
  <c r="K1137" i="2"/>
  <c r="J810" i="2"/>
  <c r="J895" i="2"/>
  <c r="J230" i="2"/>
  <c r="J32" i="2"/>
  <c r="J985" i="2"/>
  <c r="J989" i="2"/>
  <c r="J817" i="2"/>
  <c r="J101" i="2"/>
  <c r="J340" i="2"/>
  <c r="J49" i="2"/>
  <c r="J348" i="2"/>
  <c r="J1258" i="2"/>
  <c r="K1258" i="2"/>
  <c r="J824" i="2"/>
  <c r="J626" i="2"/>
  <c r="J166" i="2"/>
  <c r="J489" i="2"/>
  <c r="J860" i="2"/>
  <c r="J134" i="2"/>
  <c r="J566" i="2"/>
  <c r="J131" i="2"/>
  <c r="J1382" i="2"/>
  <c r="K1382" i="2"/>
  <c r="J988" i="2"/>
  <c r="J1387" i="2"/>
  <c r="K1387" i="2"/>
  <c r="J784" i="2"/>
  <c r="J301" i="2"/>
  <c r="J254" i="2"/>
  <c r="J255" i="2"/>
  <c r="J429" i="2"/>
  <c r="J370" i="2"/>
  <c r="J114" i="2"/>
  <c r="J140" i="2"/>
  <c r="J643" i="2"/>
  <c r="J1129" i="2"/>
  <c r="K1129" i="2"/>
  <c r="J821" i="2"/>
  <c r="J337" i="2"/>
  <c r="J302" i="2"/>
  <c r="J789" i="2"/>
  <c r="J830" i="2"/>
  <c r="J833" i="2"/>
  <c r="J670" i="2"/>
  <c r="J1186" i="2"/>
  <c r="K1186" i="2"/>
  <c r="J1319" i="2"/>
  <c r="K1319" i="2"/>
  <c r="J843" i="2"/>
  <c r="J1381" i="2"/>
  <c r="K1381" i="2"/>
  <c r="J619" i="2"/>
  <c r="J1236" i="2"/>
  <c r="K1236" i="2"/>
  <c r="J1266" i="2"/>
  <c r="K1266" i="2"/>
  <c r="J272" i="2"/>
  <c r="J1060" i="2"/>
  <c r="J1004" i="2"/>
  <c r="J1362" i="2"/>
  <c r="K1362" i="2"/>
  <c r="J282" i="2"/>
  <c r="J103" i="2"/>
  <c r="J1301" i="2"/>
  <c r="K1301" i="2"/>
  <c r="J1303" i="2"/>
  <c r="K1303" i="2"/>
  <c r="J459" i="2"/>
  <c r="J1077" i="2"/>
  <c r="J1079" i="2"/>
  <c r="J516" i="2"/>
  <c r="J1252" i="2"/>
  <c r="K1252" i="2"/>
  <c r="J558" i="2"/>
  <c r="J173" i="2"/>
  <c r="J11" i="2"/>
  <c r="J781" i="2"/>
  <c r="J523" i="2"/>
  <c r="J622" i="2"/>
  <c r="J1042" i="2"/>
  <c r="J587" i="2"/>
  <c r="J661" i="2"/>
  <c r="J644" i="2"/>
  <c r="J686" i="2"/>
  <c r="J29" i="2"/>
  <c r="J58" i="2"/>
  <c r="J87" i="2"/>
  <c r="J740" i="2"/>
  <c r="J779" i="2"/>
  <c r="J491" i="2"/>
  <c r="J346" i="2"/>
  <c r="J1173" i="2"/>
  <c r="K1173" i="2"/>
  <c r="J1330" i="2"/>
  <c r="K1330" i="2"/>
  <c r="J1255" i="2"/>
  <c r="K1255" i="2"/>
  <c r="J1157" i="2"/>
  <c r="K1157" i="2"/>
  <c r="B2" i="4"/>
  <c r="B3" i="4"/>
  <c r="AC4" i="2"/>
  <c r="L4" i="2"/>
  <c r="AC5" i="2"/>
  <c r="L5" i="2"/>
  <c r="AC6" i="2"/>
  <c r="L6" i="2"/>
  <c r="L7" i="2"/>
  <c r="AC7" i="2"/>
  <c r="L8" i="2"/>
  <c r="AC8" i="2"/>
  <c r="L9" i="2"/>
  <c r="AC9" i="2"/>
  <c r="L10" i="2"/>
  <c r="AC10" i="2"/>
  <c r="L11" i="2"/>
  <c r="AC11" i="2"/>
  <c r="L12" i="2"/>
  <c r="AC12" i="2"/>
  <c r="L13" i="2"/>
  <c r="AC13" i="2"/>
  <c r="AC14" i="2"/>
  <c r="L14" i="2"/>
  <c r="L15" i="2"/>
  <c r="AC15" i="2"/>
  <c r="L16" i="2"/>
  <c r="AC16" i="2"/>
  <c r="L17" i="2"/>
  <c r="AC17" i="2"/>
  <c r="L18" i="2"/>
  <c r="AC18" i="2"/>
  <c r="L19" i="2"/>
  <c r="AC19" i="2"/>
  <c r="L20" i="2"/>
  <c r="AC20" i="2"/>
  <c r="L21" i="2"/>
  <c r="AC21" i="2"/>
  <c r="L22" i="2"/>
  <c r="AC22" i="2"/>
  <c r="L23" i="2"/>
  <c r="AC23" i="2"/>
  <c r="L24" i="2"/>
  <c r="AC24" i="2"/>
  <c r="L25" i="2"/>
  <c r="AC25" i="2"/>
  <c r="L26" i="2"/>
  <c r="AC26" i="2"/>
  <c r="L27" i="2"/>
  <c r="AC27" i="2"/>
  <c r="L28" i="2"/>
  <c r="AC28" i="2"/>
  <c r="L29" i="2"/>
  <c r="AC29" i="2"/>
  <c r="L30" i="2"/>
  <c r="AC30" i="2"/>
  <c r="L31" i="2"/>
  <c r="AC31" i="2"/>
  <c r="L32" i="2"/>
  <c r="AC32" i="2"/>
  <c r="L33" i="2"/>
  <c r="AC33" i="2"/>
  <c r="L34" i="2"/>
  <c r="AC34" i="2"/>
  <c r="L35" i="2"/>
  <c r="AC35" i="2"/>
  <c r="L36" i="2"/>
  <c r="AC36" i="2"/>
  <c r="L37" i="2"/>
  <c r="AC37" i="2"/>
  <c r="L38" i="2"/>
  <c r="AC38" i="2"/>
  <c r="L39" i="2"/>
  <c r="AC39" i="2"/>
  <c r="L40" i="2"/>
  <c r="AC40" i="2"/>
  <c r="L41" i="2"/>
  <c r="AC41" i="2"/>
  <c r="L42" i="2"/>
  <c r="AC42" i="2"/>
  <c r="L43" i="2"/>
  <c r="AC43" i="2"/>
  <c r="L44" i="2"/>
  <c r="AC44" i="2"/>
  <c r="L45" i="2"/>
  <c r="AC45" i="2"/>
  <c r="L46" i="2"/>
  <c r="AC46" i="2"/>
  <c r="L47" i="2"/>
  <c r="AC47" i="2"/>
  <c r="L48" i="2"/>
  <c r="AC48" i="2"/>
  <c r="L49" i="2"/>
  <c r="AC49" i="2"/>
  <c r="L50" i="2"/>
  <c r="AC50" i="2"/>
  <c r="L51" i="2"/>
  <c r="AC51" i="2"/>
  <c r="L52" i="2"/>
  <c r="AC52" i="2"/>
  <c r="L53" i="2"/>
  <c r="AC53" i="2"/>
  <c r="L54" i="2"/>
  <c r="AC54" i="2"/>
  <c r="L55" i="2"/>
  <c r="AC55" i="2"/>
  <c r="L56" i="2"/>
  <c r="AC56" i="2"/>
  <c r="L57" i="2"/>
  <c r="AC57" i="2"/>
  <c r="L58" i="2"/>
  <c r="AC58" i="2"/>
  <c r="L59" i="2"/>
  <c r="AC59" i="2"/>
  <c r="L60" i="2"/>
  <c r="AC60" i="2"/>
  <c r="L61" i="2"/>
  <c r="AC61" i="2"/>
  <c r="L62" i="2"/>
  <c r="AC62" i="2"/>
  <c r="L63" i="2"/>
  <c r="AC63" i="2"/>
  <c r="L64" i="2"/>
  <c r="AC64" i="2"/>
  <c r="L65" i="2"/>
  <c r="AC65" i="2"/>
  <c r="L66" i="2"/>
  <c r="AC66" i="2"/>
  <c r="L67" i="2"/>
  <c r="AC67" i="2"/>
  <c r="L68" i="2"/>
  <c r="AC68" i="2"/>
  <c r="L69" i="2"/>
  <c r="AC69" i="2"/>
  <c r="L70" i="2"/>
  <c r="AC70" i="2"/>
  <c r="L71" i="2"/>
  <c r="AC71" i="2"/>
  <c r="L72" i="2"/>
  <c r="AC72" i="2"/>
  <c r="L73" i="2"/>
  <c r="AC73" i="2"/>
  <c r="L74" i="2"/>
  <c r="AC74" i="2"/>
  <c r="L75" i="2"/>
  <c r="AC75" i="2"/>
  <c r="L76" i="2"/>
  <c r="AC76" i="2"/>
  <c r="L77" i="2"/>
  <c r="AC77" i="2"/>
  <c r="L78" i="2"/>
  <c r="AC78" i="2"/>
  <c r="L79" i="2"/>
  <c r="AC79" i="2"/>
  <c r="L80" i="2"/>
  <c r="AC80" i="2"/>
  <c r="L81" i="2"/>
  <c r="AC81" i="2"/>
  <c r="L82" i="2"/>
  <c r="AC82" i="2"/>
  <c r="L83" i="2"/>
  <c r="AC83" i="2"/>
  <c r="L84" i="2"/>
  <c r="AC84" i="2"/>
  <c r="L85" i="2"/>
  <c r="AC85" i="2"/>
  <c r="L86" i="2"/>
  <c r="AC86" i="2"/>
  <c r="L87" i="2"/>
  <c r="AC87" i="2"/>
  <c r="L88" i="2"/>
  <c r="AC88" i="2"/>
  <c r="L89" i="2"/>
  <c r="AC89" i="2"/>
  <c r="L90" i="2"/>
  <c r="AC90" i="2"/>
  <c r="L91" i="2"/>
  <c r="AC91" i="2"/>
  <c r="L92" i="2"/>
  <c r="AC92" i="2"/>
  <c r="L93" i="2"/>
  <c r="AC93" i="2"/>
  <c r="L94" i="2"/>
  <c r="AC94" i="2"/>
  <c r="L95" i="2"/>
  <c r="AC95" i="2"/>
  <c r="L96" i="2"/>
  <c r="AC96" i="2"/>
  <c r="L97" i="2"/>
  <c r="AC97" i="2"/>
  <c r="L98" i="2"/>
  <c r="AC98" i="2"/>
  <c r="L99" i="2"/>
  <c r="AC99" i="2"/>
  <c r="L100" i="2"/>
  <c r="AC100" i="2"/>
  <c r="L101" i="2"/>
  <c r="AC101" i="2"/>
  <c r="L102" i="2"/>
  <c r="AC102" i="2"/>
  <c r="L103" i="2"/>
  <c r="AC103" i="2"/>
  <c r="L104" i="2"/>
  <c r="AC104" i="2"/>
  <c r="L105" i="2"/>
  <c r="AC105" i="2"/>
  <c r="L106" i="2"/>
  <c r="AC106" i="2"/>
  <c r="L107" i="2"/>
  <c r="AC107" i="2"/>
  <c r="L108" i="2"/>
  <c r="AC108" i="2"/>
  <c r="L109" i="2"/>
  <c r="AC109" i="2"/>
  <c r="L110" i="2"/>
  <c r="AC110" i="2"/>
  <c r="L111" i="2"/>
  <c r="AC111" i="2"/>
  <c r="L112" i="2"/>
  <c r="AC112" i="2"/>
  <c r="L113" i="2"/>
  <c r="AC113" i="2"/>
  <c r="L114" i="2"/>
  <c r="AC114" i="2"/>
  <c r="L115" i="2"/>
  <c r="AC115" i="2"/>
  <c r="L116" i="2"/>
  <c r="AC116" i="2"/>
  <c r="L117" i="2"/>
  <c r="AC117" i="2"/>
  <c r="L118" i="2"/>
  <c r="AC118" i="2"/>
  <c r="L119" i="2"/>
  <c r="AC119" i="2"/>
  <c r="L120" i="2"/>
  <c r="AC120" i="2"/>
  <c r="L121" i="2"/>
  <c r="AC121" i="2"/>
  <c r="L122" i="2"/>
  <c r="AC122" i="2"/>
  <c r="L123" i="2"/>
  <c r="AC123" i="2"/>
  <c r="L124" i="2"/>
  <c r="AC124" i="2"/>
  <c r="L125" i="2"/>
  <c r="AC125" i="2"/>
  <c r="L126" i="2"/>
  <c r="AC126" i="2"/>
  <c r="L127" i="2"/>
  <c r="AC127" i="2"/>
  <c r="L128" i="2"/>
  <c r="AC128" i="2"/>
  <c r="L129" i="2"/>
  <c r="AC129" i="2"/>
  <c r="L130" i="2"/>
  <c r="AC130" i="2"/>
  <c r="L131" i="2"/>
  <c r="AC131" i="2"/>
  <c r="L132" i="2"/>
  <c r="AC132" i="2"/>
  <c r="L133" i="2"/>
  <c r="AC133" i="2"/>
  <c r="L134" i="2"/>
  <c r="AC134" i="2"/>
  <c r="L135" i="2"/>
  <c r="AC135" i="2"/>
  <c r="L136" i="2"/>
  <c r="AC136" i="2"/>
  <c r="L137" i="2"/>
  <c r="AC137" i="2"/>
  <c r="L138" i="2"/>
  <c r="AC138" i="2"/>
  <c r="L139" i="2"/>
  <c r="AC139" i="2"/>
  <c r="L140" i="2"/>
  <c r="AC140" i="2"/>
  <c r="L141" i="2"/>
  <c r="AC141" i="2"/>
  <c r="L142" i="2"/>
  <c r="AC142" i="2"/>
  <c r="L143" i="2"/>
  <c r="AC143" i="2"/>
  <c r="L144" i="2"/>
  <c r="AC144" i="2"/>
  <c r="L145" i="2"/>
  <c r="AC145" i="2"/>
  <c r="L146" i="2"/>
  <c r="AC146" i="2"/>
  <c r="L147" i="2"/>
  <c r="AC147" i="2"/>
  <c r="L148" i="2"/>
  <c r="AC148" i="2"/>
  <c r="L149" i="2"/>
  <c r="AC149" i="2"/>
  <c r="L150" i="2"/>
  <c r="AC150" i="2"/>
  <c r="L151" i="2"/>
  <c r="AC151" i="2"/>
  <c r="L152" i="2"/>
  <c r="AC152" i="2"/>
  <c r="L153" i="2"/>
  <c r="AC153" i="2"/>
  <c r="L154" i="2"/>
  <c r="AC154" i="2"/>
  <c r="L155" i="2"/>
  <c r="AC155" i="2"/>
  <c r="L156" i="2"/>
  <c r="AC156" i="2"/>
  <c r="L157" i="2"/>
  <c r="AC157" i="2"/>
  <c r="L158" i="2"/>
  <c r="AC158" i="2"/>
  <c r="L159" i="2"/>
  <c r="AC159" i="2"/>
  <c r="L160" i="2"/>
  <c r="AC160" i="2"/>
  <c r="L161" i="2"/>
  <c r="AC161" i="2"/>
  <c r="L162" i="2"/>
  <c r="AC162" i="2"/>
  <c r="L163" i="2"/>
  <c r="AC163" i="2"/>
  <c r="L164" i="2"/>
  <c r="AC164" i="2"/>
  <c r="L165" i="2"/>
  <c r="AC165" i="2"/>
  <c r="L166" i="2"/>
  <c r="AC166" i="2"/>
  <c r="L167" i="2"/>
  <c r="AC167" i="2"/>
  <c r="L168" i="2"/>
  <c r="AC168" i="2"/>
  <c r="L169" i="2"/>
  <c r="AC169" i="2"/>
  <c r="L170" i="2"/>
  <c r="AC170" i="2"/>
  <c r="L171" i="2"/>
  <c r="AC171" i="2"/>
  <c r="L172" i="2"/>
  <c r="AC172" i="2"/>
  <c r="L173" i="2"/>
  <c r="AC173" i="2"/>
  <c r="L174" i="2"/>
  <c r="AC174" i="2"/>
  <c r="L175" i="2"/>
  <c r="AC175" i="2"/>
  <c r="L176" i="2"/>
  <c r="AC176" i="2"/>
  <c r="L177" i="2"/>
  <c r="AC177" i="2"/>
  <c r="L178" i="2"/>
  <c r="AC178" i="2"/>
  <c r="L179" i="2"/>
  <c r="AC179" i="2"/>
  <c r="L180" i="2"/>
  <c r="AC180" i="2"/>
  <c r="L181" i="2"/>
  <c r="AC181" i="2"/>
  <c r="L182" i="2"/>
  <c r="AC182" i="2"/>
  <c r="L183" i="2"/>
  <c r="AC183" i="2"/>
  <c r="L184" i="2"/>
  <c r="AC184" i="2"/>
  <c r="L185" i="2"/>
  <c r="AC185" i="2"/>
  <c r="L186" i="2"/>
  <c r="AC186" i="2"/>
  <c r="L187" i="2"/>
  <c r="AC187" i="2"/>
  <c r="L188" i="2"/>
  <c r="AC188" i="2"/>
  <c r="L189" i="2"/>
  <c r="AC189" i="2"/>
  <c r="L190" i="2"/>
  <c r="AC190" i="2"/>
  <c r="L191" i="2"/>
  <c r="AC191" i="2"/>
  <c r="L192" i="2"/>
  <c r="AC192" i="2"/>
  <c r="L193" i="2"/>
  <c r="AC193" i="2"/>
  <c r="L194" i="2"/>
  <c r="AC194" i="2"/>
  <c r="L195" i="2"/>
  <c r="AC195" i="2"/>
  <c r="L196" i="2"/>
  <c r="AC196" i="2"/>
  <c r="L197" i="2"/>
  <c r="AC197" i="2"/>
  <c r="L198" i="2"/>
  <c r="AC198" i="2"/>
  <c r="L199" i="2"/>
  <c r="AC199" i="2"/>
  <c r="L200" i="2"/>
  <c r="AC200" i="2"/>
  <c r="L201" i="2"/>
  <c r="AC201" i="2"/>
  <c r="L202" i="2"/>
  <c r="AC202" i="2"/>
  <c r="L203" i="2"/>
  <c r="AC203" i="2"/>
  <c r="L204" i="2"/>
  <c r="AC204" i="2"/>
  <c r="L205" i="2"/>
  <c r="AC205" i="2"/>
  <c r="L206" i="2"/>
  <c r="AC206" i="2"/>
  <c r="L207" i="2"/>
  <c r="AC207" i="2"/>
  <c r="L208" i="2"/>
  <c r="AC208" i="2"/>
  <c r="L209" i="2"/>
  <c r="AC209" i="2"/>
  <c r="L210" i="2"/>
  <c r="AC210" i="2"/>
  <c r="L211" i="2"/>
  <c r="AC211" i="2"/>
  <c r="L212" i="2"/>
  <c r="AC212" i="2"/>
  <c r="L213" i="2"/>
  <c r="AC213" i="2"/>
  <c r="L214" i="2"/>
  <c r="AC214" i="2"/>
  <c r="L215" i="2"/>
  <c r="AC215" i="2"/>
  <c r="L216" i="2"/>
  <c r="AC216" i="2"/>
  <c r="L217" i="2"/>
  <c r="AC217" i="2"/>
  <c r="L218" i="2"/>
  <c r="AC218" i="2"/>
  <c r="L219" i="2"/>
  <c r="AC219" i="2"/>
  <c r="L220" i="2"/>
  <c r="AC220" i="2"/>
  <c r="L221" i="2"/>
  <c r="AC221" i="2"/>
  <c r="L222" i="2"/>
  <c r="AC222" i="2"/>
  <c r="L223" i="2"/>
  <c r="AC223" i="2"/>
  <c r="L224" i="2"/>
  <c r="AC224" i="2"/>
  <c r="L225" i="2"/>
  <c r="AC225" i="2"/>
  <c r="L226" i="2"/>
  <c r="AC226" i="2"/>
  <c r="L227" i="2"/>
  <c r="AC227" i="2"/>
  <c r="L228" i="2"/>
  <c r="AC228" i="2"/>
  <c r="L229" i="2"/>
  <c r="AC229" i="2"/>
  <c r="L230" i="2"/>
  <c r="AC230" i="2"/>
  <c r="L231" i="2"/>
  <c r="AC231" i="2"/>
  <c r="L232" i="2"/>
  <c r="AC232" i="2"/>
  <c r="L233" i="2"/>
  <c r="AC233" i="2"/>
  <c r="L234" i="2"/>
  <c r="AC234" i="2"/>
  <c r="L235" i="2"/>
  <c r="AC235" i="2"/>
  <c r="L236" i="2"/>
  <c r="AC236" i="2"/>
  <c r="L237" i="2"/>
  <c r="AC237" i="2"/>
  <c r="L238" i="2"/>
  <c r="AC238" i="2"/>
  <c r="L239" i="2"/>
  <c r="AC239" i="2"/>
  <c r="L240" i="2"/>
  <c r="AC240" i="2"/>
  <c r="L241" i="2"/>
  <c r="AC241" i="2"/>
  <c r="L242" i="2"/>
  <c r="AC242" i="2"/>
  <c r="L243" i="2"/>
  <c r="AC243" i="2"/>
  <c r="L244" i="2"/>
  <c r="AC244" i="2"/>
  <c r="L245" i="2"/>
  <c r="AC245" i="2"/>
  <c r="L246" i="2"/>
  <c r="AC246" i="2"/>
  <c r="L247" i="2"/>
  <c r="AC247" i="2"/>
  <c r="L248" i="2"/>
  <c r="AC248" i="2"/>
  <c r="L249" i="2"/>
  <c r="AC249" i="2"/>
  <c r="L250" i="2"/>
  <c r="AC250" i="2"/>
  <c r="L251" i="2"/>
  <c r="AC251" i="2"/>
  <c r="L252" i="2"/>
  <c r="AC252" i="2"/>
  <c r="L253" i="2"/>
  <c r="AC253" i="2"/>
  <c r="L254" i="2"/>
  <c r="AC254" i="2"/>
  <c r="L255" i="2"/>
  <c r="AC255" i="2"/>
  <c r="L256" i="2"/>
  <c r="AC256" i="2"/>
  <c r="L257" i="2"/>
  <c r="AC257" i="2"/>
  <c r="L258" i="2"/>
  <c r="AC258" i="2"/>
  <c r="L259" i="2"/>
  <c r="AC259" i="2"/>
  <c r="L260" i="2"/>
  <c r="AC260" i="2"/>
  <c r="L261" i="2"/>
  <c r="AC261" i="2"/>
  <c r="L262" i="2"/>
  <c r="AC262" i="2"/>
  <c r="L263" i="2"/>
  <c r="AC263" i="2"/>
  <c r="L264" i="2"/>
  <c r="AC264" i="2"/>
  <c r="L265" i="2"/>
  <c r="AC265" i="2"/>
  <c r="L266" i="2"/>
  <c r="AC266" i="2"/>
  <c r="L267" i="2"/>
  <c r="AC267" i="2"/>
  <c r="L268" i="2"/>
  <c r="AC268" i="2"/>
  <c r="L269" i="2"/>
  <c r="AC269" i="2"/>
  <c r="L270" i="2"/>
  <c r="AC270" i="2"/>
  <c r="L271" i="2"/>
  <c r="AC271" i="2"/>
  <c r="L272" i="2"/>
  <c r="AC272" i="2"/>
  <c r="L273" i="2"/>
  <c r="AC273" i="2"/>
  <c r="L274" i="2"/>
  <c r="AC274" i="2"/>
  <c r="L275" i="2"/>
  <c r="AC275" i="2"/>
  <c r="L276" i="2"/>
  <c r="AC276" i="2"/>
  <c r="L277" i="2"/>
  <c r="AC277" i="2"/>
  <c r="L278" i="2"/>
  <c r="AC278" i="2"/>
  <c r="L279" i="2"/>
  <c r="AC279" i="2"/>
  <c r="L280" i="2"/>
  <c r="AC280" i="2"/>
  <c r="L281" i="2"/>
  <c r="AC281" i="2"/>
  <c r="L282" i="2"/>
  <c r="AC282" i="2"/>
  <c r="L283" i="2"/>
  <c r="AC283" i="2"/>
  <c r="L284" i="2"/>
  <c r="AC284" i="2"/>
  <c r="L285" i="2"/>
  <c r="AC285" i="2"/>
  <c r="L286" i="2"/>
  <c r="AC286" i="2"/>
  <c r="L287" i="2"/>
  <c r="AC287" i="2"/>
  <c r="L288" i="2"/>
  <c r="AC288" i="2"/>
  <c r="L289" i="2"/>
  <c r="AC289" i="2"/>
  <c r="L290" i="2"/>
  <c r="AC290" i="2"/>
  <c r="L291" i="2"/>
  <c r="AC291" i="2"/>
  <c r="L292" i="2"/>
  <c r="AC292" i="2"/>
  <c r="L293" i="2"/>
  <c r="AC293" i="2"/>
  <c r="L294" i="2"/>
  <c r="AC294" i="2"/>
  <c r="L295" i="2"/>
  <c r="AC295" i="2"/>
  <c r="L296" i="2"/>
  <c r="AC296" i="2"/>
  <c r="L297" i="2"/>
  <c r="AC297" i="2"/>
  <c r="L298" i="2"/>
  <c r="AC298" i="2"/>
  <c r="L299" i="2"/>
  <c r="AC299" i="2"/>
  <c r="L300" i="2"/>
  <c r="AC300" i="2"/>
  <c r="L301" i="2"/>
  <c r="AC301" i="2"/>
  <c r="L302" i="2"/>
  <c r="AC302" i="2"/>
  <c r="L303" i="2"/>
  <c r="AC303" i="2"/>
  <c r="L304" i="2"/>
  <c r="AC304" i="2"/>
  <c r="L305" i="2"/>
  <c r="AC305" i="2"/>
  <c r="L306" i="2"/>
  <c r="AC306" i="2"/>
  <c r="L307" i="2"/>
  <c r="AC307" i="2"/>
  <c r="L308" i="2"/>
  <c r="AC308" i="2"/>
  <c r="L309" i="2"/>
  <c r="AC309" i="2"/>
  <c r="L310" i="2"/>
  <c r="AC310" i="2"/>
  <c r="L311" i="2"/>
  <c r="AC311" i="2"/>
  <c r="L312" i="2"/>
  <c r="AC312" i="2"/>
  <c r="L313" i="2"/>
  <c r="AC313" i="2"/>
  <c r="L314" i="2"/>
  <c r="AC314" i="2"/>
  <c r="L315" i="2"/>
  <c r="AC315" i="2"/>
  <c r="L316" i="2"/>
  <c r="AC316" i="2"/>
  <c r="L317" i="2"/>
  <c r="AC317" i="2"/>
  <c r="L318" i="2"/>
  <c r="AC318" i="2"/>
  <c r="L319" i="2"/>
  <c r="AC319" i="2"/>
  <c r="L320" i="2"/>
  <c r="AC320" i="2"/>
  <c r="L321" i="2"/>
  <c r="AC321" i="2"/>
  <c r="L322" i="2"/>
  <c r="AC322" i="2"/>
  <c r="L323" i="2"/>
  <c r="AC323" i="2"/>
  <c r="L324" i="2"/>
  <c r="AC324" i="2"/>
  <c r="L325" i="2"/>
  <c r="AC325" i="2"/>
  <c r="L326" i="2"/>
  <c r="AC326" i="2"/>
  <c r="L327" i="2"/>
  <c r="AC327" i="2"/>
  <c r="L328" i="2"/>
  <c r="AC328" i="2"/>
  <c r="L329" i="2"/>
  <c r="AC329" i="2"/>
  <c r="L330" i="2"/>
  <c r="AC330" i="2"/>
  <c r="L331" i="2"/>
  <c r="AC331" i="2"/>
  <c r="L332" i="2"/>
  <c r="AC332" i="2"/>
  <c r="L333" i="2"/>
  <c r="AC333" i="2"/>
  <c r="L334" i="2"/>
  <c r="AC334" i="2"/>
  <c r="L335" i="2"/>
  <c r="AC335" i="2"/>
  <c r="L336" i="2"/>
  <c r="AC336" i="2"/>
  <c r="L337" i="2"/>
  <c r="AC337" i="2"/>
  <c r="L338" i="2"/>
  <c r="AC338" i="2"/>
  <c r="L339" i="2"/>
  <c r="AC339" i="2"/>
  <c r="L340" i="2"/>
  <c r="AC340" i="2"/>
  <c r="L341" i="2"/>
  <c r="AC341" i="2"/>
  <c r="L342" i="2"/>
  <c r="AC342" i="2"/>
  <c r="L343" i="2"/>
  <c r="AC343" i="2"/>
  <c r="L344" i="2"/>
  <c r="AC344" i="2"/>
  <c r="L345" i="2"/>
  <c r="AC345" i="2"/>
  <c r="L346" i="2"/>
  <c r="AC346" i="2"/>
  <c r="L347" i="2"/>
  <c r="AC347" i="2"/>
  <c r="L348" i="2"/>
  <c r="AC348" i="2"/>
  <c r="L349" i="2"/>
  <c r="AC349" i="2"/>
  <c r="L350" i="2"/>
  <c r="AC350" i="2"/>
  <c r="L351" i="2"/>
  <c r="AC351" i="2"/>
  <c r="L352" i="2"/>
  <c r="AC352" i="2"/>
  <c r="L353" i="2"/>
  <c r="AC353" i="2"/>
  <c r="L354" i="2"/>
  <c r="AC354" i="2"/>
  <c r="L355" i="2"/>
  <c r="AC355" i="2"/>
  <c r="L356" i="2"/>
  <c r="AC356" i="2"/>
  <c r="L357" i="2"/>
  <c r="AC357" i="2"/>
  <c r="L358" i="2"/>
  <c r="AC358" i="2"/>
  <c r="L359" i="2"/>
  <c r="AC359" i="2"/>
  <c r="L360" i="2"/>
  <c r="AC360" i="2"/>
  <c r="L361" i="2"/>
  <c r="AC361" i="2"/>
  <c r="L362" i="2"/>
  <c r="AC362" i="2"/>
  <c r="L363" i="2"/>
  <c r="AC363" i="2"/>
  <c r="L364" i="2"/>
  <c r="AC364" i="2"/>
  <c r="L365" i="2"/>
  <c r="AC365" i="2"/>
  <c r="L366" i="2"/>
  <c r="AC366" i="2"/>
  <c r="L367" i="2"/>
  <c r="AC367" i="2"/>
  <c r="L368" i="2"/>
  <c r="AC368" i="2"/>
  <c r="L369" i="2"/>
  <c r="AC369" i="2"/>
  <c r="L370" i="2"/>
  <c r="AC370" i="2"/>
  <c r="L371" i="2"/>
  <c r="AC371" i="2"/>
  <c r="L372" i="2"/>
  <c r="AC372" i="2"/>
  <c r="L373" i="2"/>
  <c r="AC373" i="2"/>
  <c r="L374" i="2"/>
  <c r="AC374" i="2"/>
  <c r="L375" i="2"/>
  <c r="AC375" i="2"/>
  <c r="L376" i="2"/>
  <c r="AC376" i="2"/>
  <c r="L377" i="2"/>
  <c r="AC377" i="2"/>
  <c r="L378" i="2"/>
  <c r="AC378" i="2"/>
  <c r="L379" i="2"/>
  <c r="AC379" i="2"/>
  <c r="L380" i="2"/>
  <c r="AC380" i="2"/>
  <c r="L381" i="2"/>
  <c r="AC381" i="2"/>
  <c r="L382" i="2"/>
  <c r="AC382" i="2"/>
  <c r="L383" i="2"/>
  <c r="AC383" i="2"/>
  <c r="AC384" i="2"/>
  <c r="L384" i="2"/>
  <c r="L385" i="2"/>
  <c r="AC385" i="2"/>
  <c r="L386" i="2"/>
  <c r="AC386" i="2"/>
  <c r="L387" i="2"/>
  <c r="AC387" i="2"/>
  <c r="AC388" i="2"/>
  <c r="L388" i="2"/>
  <c r="L389" i="2"/>
  <c r="AC389" i="2"/>
  <c r="L390" i="2"/>
  <c r="AC390" i="2"/>
  <c r="L391" i="2"/>
  <c r="AC391" i="2"/>
  <c r="L392" i="2"/>
  <c r="AC392" i="2"/>
  <c r="L393" i="2"/>
  <c r="AC393" i="2"/>
  <c r="L394" i="2"/>
  <c r="AC394" i="2"/>
  <c r="L395" i="2"/>
  <c r="AC395" i="2"/>
  <c r="L396" i="2"/>
  <c r="AC396" i="2"/>
  <c r="L397" i="2"/>
  <c r="AC397" i="2"/>
  <c r="L398" i="2"/>
  <c r="AC398" i="2"/>
  <c r="L399" i="2"/>
  <c r="AC399" i="2"/>
  <c r="L400" i="2"/>
  <c r="AC400" i="2"/>
  <c r="L401" i="2"/>
  <c r="AC401" i="2"/>
  <c r="L402" i="2"/>
  <c r="AC402" i="2"/>
  <c r="L403" i="2"/>
  <c r="AC403" i="2"/>
  <c r="L404" i="2"/>
  <c r="AC404" i="2"/>
  <c r="L405" i="2"/>
  <c r="AC405" i="2"/>
  <c r="L406" i="2"/>
  <c r="AC406" i="2"/>
  <c r="L407" i="2"/>
  <c r="AC407" i="2"/>
  <c r="L408" i="2"/>
  <c r="AC408" i="2"/>
  <c r="L409" i="2"/>
  <c r="AC409" i="2"/>
  <c r="L410" i="2"/>
  <c r="AC410" i="2"/>
  <c r="L411" i="2"/>
  <c r="AC411" i="2"/>
  <c r="L412" i="2"/>
  <c r="AC412" i="2"/>
  <c r="L413" i="2"/>
  <c r="AC413" i="2"/>
  <c r="L414" i="2"/>
  <c r="AC414" i="2"/>
  <c r="L415" i="2"/>
  <c r="AC415" i="2"/>
  <c r="L416" i="2"/>
  <c r="AC416" i="2"/>
  <c r="L417" i="2"/>
  <c r="AC417" i="2"/>
  <c r="L418" i="2"/>
  <c r="AC418" i="2"/>
  <c r="L419" i="2"/>
  <c r="AC419" i="2"/>
  <c r="L420" i="2"/>
  <c r="AC420" i="2"/>
  <c r="L421" i="2"/>
  <c r="AC421" i="2"/>
  <c r="L422" i="2"/>
  <c r="AC422" i="2"/>
  <c r="L423" i="2"/>
  <c r="AC423" i="2"/>
  <c r="L424" i="2"/>
  <c r="AC424" i="2"/>
  <c r="L425" i="2"/>
  <c r="AC425" i="2"/>
  <c r="L426" i="2"/>
  <c r="AC426" i="2"/>
  <c r="L427" i="2"/>
  <c r="AC427" i="2"/>
  <c r="L428" i="2"/>
  <c r="AC428" i="2"/>
  <c r="L429" i="2"/>
  <c r="AC429" i="2"/>
  <c r="L430" i="2"/>
  <c r="AC430" i="2"/>
  <c r="L431" i="2"/>
  <c r="AC431" i="2"/>
  <c r="L432" i="2"/>
  <c r="AC432" i="2"/>
  <c r="L433" i="2"/>
  <c r="AC433" i="2"/>
  <c r="L434" i="2"/>
  <c r="AC434" i="2"/>
  <c r="L435" i="2"/>
  <c r="AC435" i="2"/>
  <c r="L436" i="2"/>
  <c r="AC436" i="2"/>
  <c r="L437" i="2"/>
  <c r="AC437" i="2"/>
  <c r="L438" i="2"/>
  <c r="AC438" i="2"/>
  <c r="L439" i="2"/>
  <c r="AC439" i="2"/>
  <c r="L440" i="2"/>
  <c r="AC440" i="2"/>
  <c r="L441" i="2"/>
  <c r="AC441" i="2"/>
  <c r="L442" i="2"/>
  <c r="AC442" i="2"/>
  <c r="L443" i="2"/>
  <c r="AC443" i="2"/>
  <c r="L444" i="2"/>
  <c r="AC444" i="2"/>
  <c r="L445" i="2"/>
  <c r="AC445" i="2"/>
  <c r="L446" i="2"/>
  <c r="AC446" i="2"/>
  <c r="L447" i="2"/>
  <c r="AC447" i="2"/>
  <c r="L448" i="2"/>
  <c r="AC448" i="2"/>
  <c r="L449" i="2"/>
  <c r="AC449" i="2"/>
  <c r="L450" i="2"/>
  <c r="AC450" i="2"/>
  <c r="L451" i="2"/>
  <c r="AC451" i="2"/>
  <c r="L452" i="2"/>
  <c r="AC452" i="2"/>
  <c r="L453" i="2"/>
  <c r="AC453" i="2"/>
  <c r="L454" i="2"/>
  <c r="AC454" i="2"/>
  <c r="L455" i="2"/>
  <c r="AC455" i="2"/>
  <c r="L456" i="2"/>
  <c r="AC456" i="2"/>
  <c r="L457" i="2"/>
  <c r="AC457" i="2"/>
  <c r="L458" i="2"/>
  <c r="AC458" i="2"/>
  <c r="L459" i="2"/>
  <c r="AC459" i="2"/>
  <c r="L460" i="2"/>
  <c r="AC460" i="2"/>
  <c r="L461" i="2"/>
  <c r="AC461" i="2"/>
  <c r="L462" i="2"/>
  <c r="AC462" i="2"/>
  <c r="L463" i="2"/>
  <c r="AC463" i="2"/>
  <c r="L464" i="2"/>
  <c r="AC464" i="2"/>
  <c r="L465" i="2"/>
  <c r="AC465" i="2"/>
  <c r="L466" i="2"/>
  <c r="AC466" i="2"/>
  <c r="L467" i="2"/>
  <c r="AC467" i="2"/>
  <c r="L468" i="2"/>
  <c r="AC468" i="2"/>
  <c r="L469" i="2"/>
  <c r="AC469" i="2"/>
  <c r="L470" i="2"/>
  <c r="AC470" i="2"/>
  <c r="L471" i="2"/>
  <c r="AC471" i="2"/>
  <c r="L472" i="2"/>
  <c r="AC472" i="2"/>
  <c r="L473" i="2"/>
  <c r="AC473" i="2"/>
  <c r="L474" i="2"/>
  <c r="AC474" i="2"/>
  <c r="L475" i="2"/>
  <c r="AC475" i="2"/>
  <c r="L476" i="2"/>
  <c r="AC476" i="2"/>
  <c r="L477" i="2"/>
  <c r="AC477" i="2"/>
  <c r="L478" i="2"/>
  <c r="AC478" i="2"/>
  <c r="L479" i="2"/>
  <c r="AC479" i="2"/>
  <c r="L480" i="2"/>
  <c r="AC480" i="2"/>
  <c r="L481" i="2"/>
  <c r="AC481" i="2"/>
  <c r="L482" i="2"/>
  <c r="AC482" i="2"/>
  <c r="L483" i="2"/>
  <c r="AC483" i="2"/>
  <c r="L484" i="2"/>
  <c r="AC484" i="2"/>
  <c r="L485" i="2"/>
  <c r="AC485" i="2"/>
  <c r="L486" i="2"/>
  <c r="AC486" i="2"/>
  <c r="L487" i="2"/>
  <c r="AC487" i="2"/>
  <c r="L488" i="2"/>
  <c r="AC488" i="2"/>
  <c r="L489" i="2"/>
  <c r="AC489" i="2"/>
  <c r="L490" i="2"/>
  <c r="AC490" i="2"/>
  <c r="L491" i="2"/>
  <c r="AC491" i="2"/>
  <c r="L492" i="2"/>
  <c r="AC492" i="2"/>
  <c r="L493" i="2"/>
  <c r="AC493" i="2"/>
  <c r="L494" i="2"/>
  <c r="AC494" i="2"/>
  <c r="L495" i="2"/>
  <c r="AC495" i="2"/>
  <c r="L496" i="2"/>
  <c r="AC496" i="2"/>
  <c r="L497" i="2"/>
  <c r="AC497" i="2"/>
  <c r="L498" i="2"/>
  <c r="AC498" i="2"/>
  <c r="L499" i="2"/>
  <c r="AC499" i="2"/>
  <c r="L500" i="2"/>
  <c r="AC500" i="2"/>
  <c r="L501" i="2"/>
  <c r="AC501" i="2"/>
  <c r="L502" i="2"/>
  <c r="AC502" i="2"/>
  <c r="L503" i="2"/>
  <c r="AC503" i="2"/>
  <c r="L504" i="2"/>
  <c r="AC504" i="2"/>
  <c r="L505" i="2"/>
  <c r="AC505" i="2"/>
  <c r="L506" i="2"/>
  <c r="AC506" i="2"/>
  <c r="L507" i="2"/>
  <c r="AC507" i="2"/>
  <c r="L508" i="2"/>
  <c r="AC508" i="2"/>
  <c r="L509" i="2"/>
  <c r="AC509" i="2"/>
  <c r="L510" i="2"/>
  <c r="AC510" i="2"/>
  <c r="L511" i="2"/>
  <c r="AC511" i="2"/>
  <c r="L512" i="2"/>
  <c r="AC512" i="2"/>
  <c r="L513" i="2"/>
  <c r="AC513" i="2"/>
  <c r="L514" i="2"/>
  <c r="AC514" i="2"/>
  <c r="L515" i="2"/>
  <c r="AC515" i="2"/>
  <c r="L516" i="2"/>
  <c r="AC516" i="2"/>
  <c r="L517" i="2"/>
  <c r="AC517" i="2"/>
  <c r="L518" i="2"/>
  <c r="AC518" i="2"/>
  <c r="L519" i="2"/>
  <c r="AC519" i="2"/>
  <c r="L520" i="2"/>
  <c r="AC520" i="2"/>
  <c r="L521" i="2"/>
  <c r="AC521" i="2"/>
  <c r="L522" i="2"/>
  <c r="AC522" i="2"/>
  <c r="L523" i="2"/>
  <c r="AC523" i="2"/>
  <c r="L524" i="2"/>
  <c r="AC524" i="2"/>
  <c r="L525" i="2"/>
  <c r="AC525" i="2"/>
  <c r="L526" i="2"/>
  <c r="AC526" i="2"/>
  <c r="L527" i="2"/>
  <c r="AC527" i="2"/>
  <c r="L528" i="2"/>
  <c r="AC528" i="2"/>
  <c r="L529" i="2"/>
  <c r="AC529" i="2"/>
  <c r="L530" i="2"/>
  <c r="AC530" i="2"/>
  <c r="L531" i="2"/>
  <c r="AC531" i="2"/>
  <c r="L532" i="2"/>
  <c r="AC532" i="2"/>
  <c r="L533" i="2"/>
  <c r="AC533" i="2"/>
  <c r="L534" i="2"/>
  <c r="AC534" i="2"/>
  <c r="L535" i="2"/>
  <c r="AC535" i="2"/>
  <c r="L536" i="2"/>
  <c r="AC536" i="2"/>
  <c r="L537" i="2"/>
  <c r="AC537" i="2"/>
  <c r="L538" i="2"/>
  <c r="AC538" i="2"/>
  <c r="L539" i="2"/>
  <c r="AC539" i="2"/>
  <c r="L540" i="2"/>
  <c r="AC540" i="2"/>
  <c r="L541" i="2"/>
  <c r="AC541" i="2"/>
  <c r="L542" i="2"/>
  <c r="AC542" i="2"/>
  <c r="L543" i="2"/>
  <c r="AC543" i="2"/>
  <c r="L544" i="2"/>
  <c r="AC544" i="2"/>
  <c r="L545" i="2"/>
  <c r="AC545" i="2"/>
  <c r="L546" i="2"/>
  <c r="AC546" i="2"/>
  <c r="L547" i="2"/>
  <c r="AC547" i="2"/>
  <c r="L548" i="2"/>
  <c r="AC548" i="2"/>
  <c r="L549" i="2"/>
  <c r="AC549" i="2"/>
  <c r="L550" i="2"/>
  <c r="AC550" i="2"/>
  <c r="L551" i="2"/>
  <c r="AC551" i="2"/>
  <c r="L552" i="2"/>
  <c r="AC552" i="2"/>
  <c r="L553" i="2"/>
  <c r="AC553" i="2"/>
  <c r="L554" i="2"/>
  <c r="AC554" i="2"/>
  <c r="L555" i="2"/>
  <c r="AC555" i="2"/>
  <c r="L556" i="2"/>
  <c r="AC556" i="2"/>
  <c r="L557" i="2"/>
  <c r="AC557" i="2"/>
  <c r="L558" i="2"/>
  <c r="AC558" i="2"/>
  <c r="L559" i="2"/>
  <c r="AC559" i="2"/>
  <c r="L560" i="2"/>
  <c r="AC560" i="2"/>
  <c r="L561" i="2"/>
  <c r="AC561" i="2"/>
  <c r="L562" i="2"/>
  <c r="AC562" i="2"/>
  <c r="L563" i="2"/>
  <c r="AC563" i="2"/>
  <c r="L564" i="2"/>
  <c r="AC564" i="2"/>
  <c r="L565" i="2"/>
  <c r="AC565" i="2"/>
  <c r="L566" i="2"/>
  <c r="AC566" i="2"/>
  <c r="L567" i="2"/>
  <c r="AC567" i="2"/>
  <c r="L568" i="2"/>
  <c r="AC568" i="2"/>
  <c r="L569" i="2"/>
  <c r="AC569" i="2"/>
  <c r="L570" i="2"/>
  <c r="AC570" i="2"/>
  <c r="L571" i="2"/>
  <c r="AC571" i="2"/>
  <c r="L572" i="2"/>
  <c r="AC572" i="2"/>
  <c r="L573" i="2"/>
  <c r="AC573" i="2"/>
  <c r="L574" i="2"/>
  <c r="AC574" i="2"/>
  <c r="L575" i="2"/>
  <c r="AC575" i="2"/>
  <c r="L576" i="2"/>
  <c r="AC576" i="2"/>
  <c r="L577" i="2"/>
  <c r="AC577" i="2"/>
  <c r="L578" i="2"/>
  <c r="AC578" i="2"/>
  <c r="L579" i="2"/>
  <c r="AC579" i="2"/>
  <c r="L580" i="2"/>
  <c r="AC580" i="2"/>
  <c r="L581" i="2"/>
  <c r="AC581" i="2"/>
  <c r="L582" i="2"/>
  <c r="AC582" i="2"/>
  <c r="L583" i="2"/>
  <c r="AC583" i="2"/>
  <c r="L584" i="2"/>
  <c r="AC584" i="2"/>
  <c r="L585" i="2"/>
  <c r="AC585" i="2"/>
  <c r="L586" i="2"/>
  <c r="AC586" i="2"/>
  <c r="L587" i="2"/>
  <c r="AC587" i="2"/>
  <c r="L588" i="2"/>
  <c r="AC588" i="2"/>
  <c r="L589" i="2"/>
  <c r="AC589" i="2"/>
  <c r="L590" i="2"/>
  <c r="AC590" i="2"/>
  <c r="L591" i="2"/>
  <c r="AC591" i="2"/>
  <c r="L592" i="2"/>
  <c r="AC592" i="2"/>
  <c r="L593" i="2"/>
  <c r="AC593" i="2"/>
  <c r="L594" i="2"/>
  <c r="AC594" i="2"/>
  <c r="L595" i="2"/>
  <c r="AC595" i="2"/>
  <c r="L596" i="2"/>
  <c r="AC596" i="2"/>
  <c r="L597" i="2"/>
  <c r="AC597" i="2"/>
  <c r="L598" i="2"/>
  <c r="AC598" i="2"/>
  <c r="L599" i="2"/>
  <c r="AC599" i="2"/>
  <c r="L600" i="2"/>
  <c r="AC600" i="2"/>
  <c r="L601" i="2"/>
  <c r="AC601" i="2"/>
  <c r="L602" i="2"/>
  <c r="AC602" i="2"/>
  <c r="L603" i="2"/>
  <c r="AC603" i="2"/>
  <c r="L604" i="2"/>
  <c r="AC604" i="2"/>
  <c r="L605" i="2"/>
  <c r="AC605" i="2"/>
  <c r="L606" i="2"/>
  <c r="AC606" i="2"/>
  <c r="L607" i="2"/>
  <c r="AC607" i="2"/>
  <c r="L608" i="2"/>
  <c r="AC608" i="2"/>
  <c r="L609" i="2"/>
  <c r="AC609" i="2"/>
  <c r="L610" i="2"/>
  <c r="AC610" i="2"/>
  <c r="L611" i="2"/>
  <c r="AC611" i="2"/>
  <c r="L612" i="2"/>
  <c r="AC612" i="2"/>
  <c r="L613" i="2"/>
  <c r="AC613" i="2"/>
  <c r="L614" i="2"/>
  <c r="AC614" i="2"/>
  <c r="L615" i="2"/>
  <c r="AC615" i="2"/>
  <c r="L616" i="2"/>
  <c r="AC616" i="2"/>
  <c r="L617" i="2"/>
  <c r="AC617" i="2"/>
  <c r="L618" i="2"/>
  <c r="AC618" i="2"/>
  <c r="L619" i="2"/>
  <c r="AC619" i="2"/>
  <c r="L620" i="2"/>
  <c r="AC620" i="2"/>
  <c r="L621" i="2"/>
  <c r="AC621" i="2"/>
  <c r="L622" i="2"/>
  <c r="AC622" i="2"/>
  <c r="L623" i="2"/>
  <c r="AC623" i="2"/>
  <c r="L624" i="2"/>
  <c r="AC624" i="2"/>
  <c r="L625" i="2"/>
  <c r="AC625" i="2"/>
  <c r="L626" i="2"/>
  <c r="AC626" i="2"/>
  <c r="L627" i="2"/>
  <c r="AC627" i="2"/>
  <c r="L628" i="2"/>
  <c r="AC628" i="2"/>
  <c r="L629" i="2"/>
  <c r="AC629" i="2"/>
  <c r="L630" i="2"/>
  <c r="AC630" i="2"/>
  <c r="L631" i="2"/>
  <c r="AC631" i="2"/>
  <c r="L632" i="2"/>
  <c r="AC632" i="2"/>
  <c r="L633" i="2"/>
  <c r="AC633" i="2"/>
  <c r="L634" i="2"/>
  <c r="AC634" i="2"/>
  <c r="L635" i="2"/>
  <c r="AC635" i="2"/>
  <c r="L636" i="2"/>
  <c r="AC636" i="2"/>
  <c r="L637" i="2"/>
  <c r="AC637" i="2"/>
  <c r="L638" i="2"/>
  <c r="AC638" i="2"/>
  <c r="L639" i="2"/>
  <c r="AC639" i="2"/>
  <c r="L640" i="2"/>
  <c r="AC640" i="2"/>
  <c r="L641" i="2"/>
  <c r="AC641" i="2"/>
  <c r="L642" i="2"/>
  <c r="AC642" i="2"/>
  <c r="L643" i="2"/>
  <c r="AC643" i="2"/>
  <c r="L644" i="2"/>
  <c r="AC644" i="2"/>
  <c r="L645" i="2"/>
  <c r="AC645" i="2"/>
  <c r="L646" i="2"/>
  <c r="AC646" i="2"/>
  <c r="L647" i="2"/>
  <c r="AC647" i="2"/>
  <c r="L648" i="2"/>
  <c r="AC648" i="2"/>
  <c r="L649" i="2"/>
  <c r="AC649" i="2"/>
  <c r="L650" i="2"/>
  <c r="AC650" i="2"/>
  <c r="L651" i="2"/>
  <c r="AC651" i="2"/>
  <c r="L652" i="2"/>
  <c r="AC652" i="2"/>
  <c r="L653" i="2"/>
  <c r="AC653" i="2"/>
  <c r="L654" i="2"/>
  <c r="AC654" i="2"/>
  <c r="L655" i="2"/>
  <c r="AC655" i="2"/>
  <c r="L656" i="2"/>
  <c r="AC656" i="2"/>
  <c r="L657" i="2"/>
  <c r="AC657" i="2"/>
  <c r="L658" i="2"/>
  <c r="AC658" i="2"/>
  <c r="L659" i="2"/>
  <c r="AC659" i="2"/>
  <c r="L660" i="2"/>
  <c r="AC660" i="2"/>
  <c r="L661" i="2"/>
  <c r="AC661" i="2"/>
  <c r="L662" i="2"/>
  <c r="AC662" i="2"/>
  <c r="L663" i="2"/>
  <c r="AC663" i="2"/>
  <c r="L664" i="2"/>
  <c r="AC664" i="2"/>
  <c r="L665" i="2"/>
  <c r="AC665" i="2"/>
  <c r="L666" i="2"/>
  <c r="AC666" i="2"/>
  <c r="L667" i="2"/>
  <c r="AC667" i="2"/>
  <c r="L668" i="2"/>
  <c r="AC668" i="2"/>
  <c r="L669" i="2"/>
  <c r="AC669" i="2"/>
  <c r="L670" i="2"/>
  <c r="AC670" i="2"/>
  <c r="L671" i="2"/>
  <c r="AC671" i="2"/>
  <c r="L672" i="2"/>
  <c r="AC672" i="2"/>
  <c r="L673" i="2"/>
  <c r="AC673" i="2"/>
  <c r="L674" i="2"/>
  <c r="AC674" i="2"/>
  <c r="L675" i="2"/>
  <c r="AC675" i="2"/>
  <c r="L676" i="2"/>
  <c r="AC676" i="2"/>
  <c r="L677" i="2"/>
  <c r="AC677" i="2"/>
  <c r="L678" i="2"/>
  <c r="AC678" i="2"/>
  <c r="L679" i="2"/>
  <c r="AC679" i="2"/>
  <c r="L680" i="2"/>
  <c r="AC680" i="2"/>
  <c r="L681" i="2"/>
  <c r="AC681" i="2"/>
  <c r="L682" i="2"/>
  <c r="AC682" i="2"/>
  <c r="L683" i="2"/>
  <c r="AC683" i="2"/>
  <c r="L684" i="2"/>
  <c r="AC684" i="2"/>
  <c r="L685" i="2"/>
  <c r="AC685" i="2"/>
  <c r="L686" i="2"/>
  <c r="AC686" i="2"/>
  <c r="L687" i="2"/>
  <c r="AC687" i="2"/>
  <c r="L688" i="2"/>
  <c r="AC688" i="2"/>
  <c r="L689" i="2"/>
  <c r="AC689" i="2"/>
  <c r="L690" i="2"/>
  <c r="AC690" i="2"/>
  <c r="L691" i="2"/>
  <c r="AC691" i="2"/>
  <c r="L692" i="2"/>
  <c r="AC692" i="2"/>
  <c r="L693" i="2"/>
  <c r="AC693" i="2"/>
  <c r="L694" i="2"/>
  <c r="AC694" i="2"/>
  <c r="L695" i="2"/>
  <c r="AC695" i="2"/>
  <c r="L696" i="2"/>
  <c r="AC696" i="2"/>
  <c r="L697" i="2"/>
  <c r="AC697" i="2"/>
  <c r="L698" i="2"/>
  <c r="AC698" i="2"/>
  <c r="L699" i="2"/>
  <c r="AC699" i="2"/>
  <c r="L700" i="2"/>
  <c r="AC700" i="2"/>
  <c r="L701" i="2"/>
  <c r="AC701" i="2"/>
  <c r="L702" i="2"/>
  <c r="AC702" i="2"/>
  <c r="L703" i="2"/>
  <c r="AC703" i="2"/>
  <c r="L704" i="2"/>
  <c r="AC704" i="2"/>
  <c r="L705" i="2"/>
  <c r="AC705" i="2"/>
  <c r="L706" i="2"/>
  <c r="AC706" i="2"/>
  <c r="L707" i="2"/>
  <c r="AC707" i="2"/>
  <c r="L708" i="2"/>
  <c r="AC708" i="2"/>
  <c r="L709" i="2"/>
  <c r="AC709" i="2"/>
  <c r="L710" i="2"/>
  <c r="AC710" i="2"/>
  <c r="L711" i="2"/>
  <c r="AC711" i="2"/>
  <c r="L712" i="2"/>
  <c r="AC712" i="2"/>
  <c r="L713" i="2"/>
  <c r="AC713" i="2"/>
  <c r="L714" i="2"/>
  <c r="AC714" i="2"/>
  <c r="L715" i="2"/>
  <c r="AC715" i="2"/>
  <c r="L716" i="2"/>
  <c r="AC716" i="2"/>
  <c r="L717" i="2"/>
  <c r="AC717" i="2"/>
  <c r="L718" i="2"/>
  <c r="AC718" i="2"/>
  <c r="L719" i="2"/>
  <c r="AC719" i="2"/>
  <c r="L720" i="2"/>
  <c r="AC720" i="2"/>
  <c r="L721" i="2"/>
  <c r="AC721" i="2"/>
  <c r="L722" i="2"/>
  <c r="AC722" i="2"/>
  <c r="L723" i="2"/>
  <c r="AC723" i="2"/>
  <c r="L724" i="2"/>
  <c r="AC724" i="2"/>
  <c r="L725" i="2"/>
  <c r="AC725" i="2"/>
  <c r="L726" i="2"/>
  <c r="AC726" i="2"/>
  <c r="L727" i="2"/>
  <c r="AC727" i="2"/>
  <c r="L728" i="2"/>
  <c r="AC728" i="2"/>
  <c r="L729" i="2"/>
  <c r="AC729" i="2"/>
  <c r="L730" i="2"/>
  <c r="AC730" i="2"/>
  <c r="L731" i="2"/>
  <c r="AC731" i="2"/>
  <c r="L732" i="2"/>
  <c r="AC732" i="2"/>
  <c r="L733" i="2"/>
  <c r="AC733" i="2"/>
  <c r="L734" i="2"/>
  <c r="AC734" i="2"/>
  <c r="L735" i="2"/>
  <c r="AC735" i="2"/>
  <c r="L736" i="2"/>
  <c r="AC736" i="2"/>
  <c r="L737" i="2"/>
  <c r="AC737" i="2"/>
  <c r="L738" i="2"/>
  <c r="AC738" i="2"/>
  <c r="L739" i="2"/>
  <c r="AC739" i="2"/>
  <c r="L740" i="2"/>
  <c r="AC740" i="2"/>
  <c r="L741" i="2"/>
  <c r="AC741" i="2"/>
  <c r="L742" i="2"/>
  <c r="AC742" i="2"/>
  <c r="L743" i="2"/>
  <c r="AC743" i="2"/>
  <c r="L744" i="2"/>
  <c r="AC744" i="2"/>
  <c r="L745" i="2"/>
  <c r="AC745" i="2"/>
  <c r="L746" i="2"/>
  <c r="AC746" i="2"/>
  <c r="L747" i="2"/>
  <c r="AC747" i="2"/>
  <c r="L748" i="2"/>
  <c r="AC748" i="2"/>
  <c r="L749" i="2"/>
  <c r="AC749" i="2"/>
  <c r="L750" i="2"/>
  <c r="AC750" i="2"/>
  <c r="L751" i="2"/>
  <c r="AC751" i="2"/>
  <c r="L752" i="2"/>
  <c r="AC752" i="2"/>
  <c r="L753" i="2"/>
  <c r="AC753" i="2"/>
  <c r="L754" i="2"/>
  <c r="AC754" i="2"/>
  <c r="L755" i="2"/>
  <c r="AC755" i="2"/>
  <c r="L756" i="2"/>
  <c r="AC756" i="2"/>
  <c r="L757" i="2"/>
  <c r="AC757" i="2"/>
  <c r="L758" i="2"/>
  <c r="AC758" i="2"/>
  <c r="L759" i="2"/>
  <c r="AC759" i="2"/>
  <c r="L760" i="2"/>
  <c r="AC760" i="2"/>
  <c r="L761" i="2"/>
  <c r="AC761" i="2"/>
  <c r="L762" i="2"/>
  <c r="AC762" i="2"/>
  <c r="L763" i="2"/>
  <c r="AC763" i="2"/>
  <c r="L764" i="2"/>
  <c r="AC764" i="2"/>
  <c r="L765" i="2"/>
  <c r="AC765" i="2"/>
  <c r="L766" i="2"/>
  <c r="AC766" i="2"/>
  <c r="L767" i="2"/>
  <c r="AC767" i="2"/>
  <c r="L768" i="2"/>
  <c r="AC768" i="2"/>
  <c r="L769" i="2"/>
  <c r="AC769" i="2"/>
  <c r="L770" i="2"/>
  <c r="AC770" i="2"/>
  <c r="L771" i="2"/>
  <c r="AC771" i="2"/>
  <c r="L772" i="2"/>
  <c r="AC772" i="2"/>
  <c r="L773" i="2"/>
  <c r="AC773" i="2"/>
  <c r="L774" i="2"/>
  <c r="AC774" i="2"/>
  <c r="L775" i="2"/>
  <c r="AC775" i="2"/>
  <c r="L776" i="2"/>
  <c r="AC776" i="2"/>
  <c r="L777" i="2"/>
  <c r="AC777" i="2"/>
  <c r="L778" i="2"/>
  <c r="AC778" i="2"/>
  <c r="L779" i="2"/>
  <c r="AC779" i="2"/>
  <c r="L780" i="2"/>
  <c r="AC780" i="2"/>
  <c r="L781" i="2"/>
  <c r="AC781" i="2"/>
  <c r="L782" i="2"/>
  <c r="AC782" i="2"/>
  <c r="L783" i="2"/>
  <c r="AC783" i="2"/>
  <c r="L784" i="2"/>
  <c r="AC784" i="2"/>
  <c r="L785" i="2"/>
  <c r="AC785" i="2"/>
  <c r="L786" i="2"/>
  <c r="AC786" i="2"/>
  <c r="L787" i="2"/>
  <c r="AC787" i="2"/>
  <c r="L788" i="2"/>
  <c r="AC788" i="2"/>
  <c r="L789" i="2"/>
  <c r="AC789" i="2"/>
  <c r="L790" i="2"/>
  <c r="AC790" i="2"/>
  <c r="L791" i="2"/>
  <c r="AC791" i="2"/>
  <c r="L792" i="2"/>
  <c r="AC792" i="2"/>
  <c r="L793" i="2"/>
  <c r="AC793" i="2"/>
  <c r="L794" i="2"/>
  <c r="AC794" i="2"/>
  <c r="L795" i="2"/>
  <c r="AC795" i="2"/>
  <c r="L796" i="2"/>
  <c r="AC796" i="2"/>
  <c r="L797" i="2"/>
  <c r="AC797" i="2"/>
  <c r="L798" i="2"/>
  <c r="AC798" i="2"/>
  <c r="L799" i="2"/>
  <c r="AC799" i="2"/>
  <c r="L800" i="2"/>
  <c r="AC800" i="2"/>
  <c r="L801" i="2"/>
  <c r="AC801" i="2"/>
  <c r="L802" i="2"/>
  <c r="AC802" i="2"/>
  <c r="L803" i="2"/>
  <c r="AC803" i="2"/>
  <c r="L804" i="2"/>
  <c r="AC804" i="2"/>
  <c r="L805" i="2"/>
  <c r="AC805" i="2"/>
  <c r="L806" i="2"/>
  <c r="AC806" i="2"/>
  <c r="L807" i="2"/>
  <c r="AC807" i="2"/>
  <c r="L808" i="2"/>
  <c r="AC808" i="2"/>
  <c r="L809" i="2"/>
  <c r="AC809" i="2"/>
  <c r="L810" i="2"/>
  <c r="AC810" i="2"/>
  <c r="L811" i="2"/>
  <c r="AC811" i="2"/>
  <c r="L812" i="2"/>
  <c r="AC812" i="2"/>
  <c r="L813" i="2"/>
  <c r="AC813" i="2"/>
  <c r="L814" i="2"/>
  <c r="AC814" i="2"/>
  <c r="L815" i="2"/>
  <c r="AC815" i="2"/>
  <c r="L816" i="2"/>
  <c r="AC816" i="2"/>
  <c r="L817" i="2"/>
  <c r="AC817" i="2"/>
  <c r="L818" i="2"/>
  <c r="AC818" i="2"/>
  <c r="L819" i="2"/>
  <c r="AC819" i="2"/>
  <c r="L820" i="2"/>
  <c r="AC820" i="2"/>
  <c r="L821" i="2"/>
  <c r="AC821" i="2"/>
  <c r="L822" i="2"/>
  <c r="AC822" i="2"/>
  <c r="L823" i="2"/>
  <c r="AC823" i="2"/>
  <c r="L824" i="2"/>
  <c r="AC824" i="2"/>
  <c r="L825" i="2"/>
  <c r="AC825" i="2"/>
  <c r="L826" i="2"/>
  <c r="AC826" i="2"/>
  <c r="L827" i="2"/>
  <c r="AC827" i="2"/>
  <c r="L828" i="2"/>
  <c r="AC828" i="2"/>
  <c r="L829" i="2"/>
  <c r="AC829" i="2"/>
  <c r="L830" i="2"/>
  <c r="AC830" i="2"/>
  <c r="L831" i="2"/>
  <c r="AC831" i="2"/>
  <c r="L832" i="2"/>
  <c r="AC832" i="2"/>
  <c r="L833" i="2"/>
  <c r="AC833" i="2"/>
  <c r="L834" i="2"/>
  <c r="AC834" i="2"/>
  <c r="L835" i="2"/>
  <c r="AC835" i="2"/>
  <c r="L836" i="2"/>
  <c r="AC836" i="2"/>
  <c r="L837" i="2"/>
  <c r="AC837" i="2"/>
  <c r="L838" i="2"/>
  <c r="AC838" i="2"/>
  <c r="L839" i="2"/>
  <c r="AC839" i="2"/>
  <c r="L840" i="2"/>
  <c r="AC840" i="2"/>
  <c r="L841" i="2"/>
  <c r="AC841" i="2"/>
  <c r="L842" i="2"/>
  <c r="AC842" i="2"/>
  <c r="L843" i="2"/>
  <c r="AC843" i="2"/>
  <c r="L844" i="2"/>
  <c r="AC844" i="2"/>
  <c r="L845" i="2"/>
  <c r="AC845" i="2"/>
  <c r="L846" i="2"/>
  <c r="AC846" i="2"/>
  <c r="L847" i="2"/>
  <c r="AC847" i="2"/>
  <c r="L848" i="2"/>
  <c r="AC848" i="2"/>
  <c r="L849" i="2"/>
  <c r="AC849" i="2"/>
  <c r="L850" i="2"/>
  <c r="AC850" i="2"/>
  <c r="L851" i="2"/>
  <c r="AC851" i="2"/>
  <c r="L852" i="2"/>
  <c r="AC852" i="2"/>
  <c r="L853" i="2"/>
  <c r="AC853" i="2"/>
  <c r="L854" i="2"/>
  <c r="AC854" i="2"/>
  <c r="L855" i="2"/>
  <c r="AC855" i="2"/>
  <c r="L856" i="2"/>
  <c r="AC856" i="2"/>
  <c r="L857" i="2"/>
  <c r="AC857" i="2"/>
  <c r="L858" i="2"/>
  <c r="AC858" i="2"/>
  <c r="L859" i="2"/>
  <c r="AC859" i="2"/>
  <c r="L860" i="2"/>
  <c r="AC860" i="2"/>
  <c r="L861" i="2"/>
  <c r="AC861" i="2"/>
  <c r="L862" i="2"/>
  <c r="AC862" i="2"/>
  <c r="L863" i="2"/>
  <c r="AC863" i="2"/>
  <c r="L864" i="2"/>
  <c r="AC864" i="2"/>
  <c r="L865" i="2"/>
  <c r="AC865" i="2"/>
  <c r="L866" i="2"/>
  <c r="AC866" i="2"/>
  <c r="L867" i="2"/>
  <c r="AC867" i="2"/>
  <c r="L868" i="2"/>
  <c r="AC868" i="2"/>
  <c r="L869" i="2"/>
  <c r="AC869" i="2"/>
  <c r="L870" i="2"/>
  <c r="AC870" i="2"/>
  <c r="L871" i="2"/>
  <c r="AC871" i="2"/>
  <c r="L872" i="2"/>
  <c r="AC872" i="2"/>
  <c r="L873" i="2"/>
  <c r="AC873" i="2"/>
  <c r="L874" i="2"/>
  <c r="AC874" i="2"/>
  <c r="L875" i="2"/>
  <c r="AC875" i="2"/>
  <c r="L876" i="2"/>
  <c r="AC876" i="2"/>
  <c r="L877" i="2"/>
  <c r="AC877" i="2"/>
  <c r="L878" i="2"/>
  <c r="AC878" i="2"/>
  <c r="L879" i="2"/>
  <c r="AC879" i="2"/>
  <c r="L880" i="2"/>
  <c r="AC880" i="2"/>
  <c r="L881" i="2"/>
  <c r="AC881" i="2"/>
  <c r="L882" i="2"/>
  <c r="AC882" i="2"/>
  <c r="L883" i="2"/>
  <c r="AC883" i="2"/>
  <c r="L884" i="2"/>
  <c r="AC884" i="2"/>
  <c r="L885" i="2"/>
  <c r="AC885" i="2"/>
  <c r="L886" i="2"/>
  <c r="AC886" i="2"/>
  <c r="L887" i="2"/>
  <c r="AC887" i="2"/>
  <c r="L888" i="2"/>
  <c r="AC888" i="2"/>
  <c r="L889" i="2"/>
  <c r="AC889" i="2"/>
  <c r="L890" i="2"/>
  <c r="AC890" i="2"/>
  <c r="L891" i="2"/>
  <c r="AC891" i="2"/>
  <c r="L892" i="2"/>
  <c r="AC892" i="2"/>
  <c r="L893" i="2"/>
  <c r="AC893" i="2"/>
  <c r="L894" i="2"/>
  <c r="AC894" i="2"/>
  <c r="L895" i="2"/>
  <c r="AC895" i="2"/>
  <c r="L896" i="2"/>
  <c r="AC896" i="2"/>
  <c r="L897" i="2"/>
  <c r="AC897" i="2"/>
  <c r="L898" i="2"/>
  <c r="AC898" i="2"/>
  <c r="L899" i="2"/>
  <c r="AC899" i="2"/>
  <c r="L900" i="2"/>
  <c r="AC900" i="2"/>
  <c r="L901" i="2"/>
  <c r="AC901" i="2"/>
  <c r="L902" i="2"/>
  <c r="AC902" i="2"/>
  <c r="L903" i="2"/>
  <c r="AC903" i="2"/>
  <c r="L904" i="2"/>
  <c r="AC904" i="2"/>
  <c r="L905" i="2"/>
  <c r="AC905" i="2"/>
  <c r="L906" i="2"/>
  <c r="AC906" i="2"/>
  <c r="L907" i="2"/>
  <c r="AC907" i="2"/>
  <c r="L908" i="2"/>
  <c r="AC908" i="2"/>
  <c r="L909" i="2"/>
  <c r="AC909" i="2"/>
  <c r="L910" i="2"/>
  <c r="AC910" i="2"/>
  <c r="L911" i="2"/>
  <c r="AC911" i="2"/>
  <c r="L912" i="2"/>
  <c r="AC912" i="2"/>
  <c r="L913" i="2"/>
  <c r="AC913" i="2"/>
  <c r="L914" i="2"/>
  <c r="AC914" i="2"/>
  <c r="L915" i="2"/>
  <c r="AC915" i="2"/>
  <c r="L916" i="2"/>
  <c r="AC916" i="2"/>
  <c r="L917" i="2"/>
  <c r="AC917" i="2"/>
  <c r="L918" i="2"/>
  <c r="AC918" i="2"/>
  <c r="L919" i="2"/>
  <c r="AC919" i="2"/>
  <c r="L920" i="2"/>
  <c r="AC920" i="2"/>
  <c r="L921" i="2"/>
  <c r="AC921" i="2"/>
  <c r="L922" i="2"/>
  <c r="AC922" i="2"/>
  <c r="L923" i="2"/>
  <c r="AC923" i="2"/>
  <c r="L924" i="2"/>
  <c r="AC924" i="2"/>
  <c r="L925" i="2"/>
  <c r="AC925" i="2"/>
  <c r="L926" i="2"/>
  <c r="AC926" i="2"/>
  <c r="L927" i="2"/>
  <c r="AC927" i="2"/>
  <c r="L928" i="2"/>
  <c r="AC928" i="2"/>
  <c r="L929" i="2"/>
  <c r="AC929" i="2"/>
  <c r="L930" i="2"/>
  <c r="AC930" i="2"/>
  <c r="L931" i="2"/>
  <c r="AC931" i="2"/>
  <c r="L932" i="2"/>
  <c r="AC932" i="2"/>
  <c r="L933" i="2"/>
  <c r="AC933" i="2"/>
  <c r="L934" i="2"/>
  <c r="AC934" i="2"/>
  <c r="L935" i="2"/>
  <c r="AC935" i="2"/>
  <c r="L936" i="2"/>
  <c r="AC936" i="2"/>
  <c r="L937" i="2"/>
  <c r="AC937" i="2"/>
  <c r="L938" i="2"/>
  <c r="AC938" i="2"/>
  <c r="L939" i="2"/>
  <c r="AC939" i="2"/>
  <c r="L940" i="2"/>
  <c r="AC940" i="2"/>
  <c r="L941" i="2"/>
  <c r="AC941" i="2"/>
  <c r="L942" i="2"/>
  <c r="AC942" i="2"/>
  <c r="L943" i="2"/>
  <c r="AC943" i="2"/>
  <c r="L944" i="2"/>
  <c r="AC944" i="2"/>
  <c r="L945" i="2"/>
  <c r="AC945" i="2"/>
  <c r="L946" i="2"/>
  <c r="AC946" i="2"/>
  <c r="L947" i="2"/>
  <c r="AC947" i="2"/>
  <c r="L948" i="2"/>
  <c r="AC948" i="2"/>
  <c r="L949" i="2"/>
  <c r="AC949" i="2"/>
  <c r="L950" i="2"/>
  <c r="AC950" i="2"/>
  <c r="L951" i="2"/>
  <c r="AC951" i="2"/>
  <c r="L952" i="2"/>
  <c r="AC952" i="2"/>
  <c r="L953" i="2"/>
  <c r="AC953" i="2"/>
  <c r="L954" i="2"/>
  <c r="AC954" i="2"/>
  <c r="L955" i="2"/>
  <c r="AC955" i="2"/>
  <c r="L956" i="2"/>
  <c r="AC956" i="2"/>
  <c r="L957" i="2"/>
  <c r="AC957" i="2"/>
  <c r="L958" i="2"/>
  <c r="AC958" i="2"/>
  <c r="L959" i="2"/>
  <c r="AC959" i="2"/>
  <c r="L960" i="2"/>
  <c r="AC960" i="2"/>
  <c r="L961" i="2"/>
  <c r="AC961" i="2"/>
  <c r="L962" i="2"/>
  <c r="AC962" i="2"/>
  <c r="L963" i="2"/>
  <c r="AC963" i="2"/>
  <c r="L964" i="2"/>
  <c r="AC964" i="2"/>
  <c r="L965" i="2"/>
  <c r="AC965" i="2"/>
  <c r="L966" i="2"/>
  <c r="AC966" i="2"/>
  <c r="L967" i="2"/>
  <c r="AC967" i="2"/>
  <c r="L968" i="2"/>
  <c r="AC968" i="2"/>
  <c r="L969" i="2"/>
  <c r="AC969" i="2"/>
  <c r="L970" i="2"/>
  <c r="AC970" i="2"/>
  <c r="L971" i="2"/>
  <c r="AC971" i="2"/>
  <c r="L972" i="2"/>
  <c r="AC972" i="2"/>
  <c r="L973" i="2"/>
  <c r="AC973" i="2"/>
  <c r="L974" i="2"/>
  <c r="AC974" i="2"/>
  <c r="L975" i="2"/>
  <c r="AC975" i="2"/>
  <c r="L976" i="2"/>
  <c r="AC976" i="2"/>
  <c r="L977" i="2"/>
  <c r="AC977" i="2"/>
  <c r="L978" i="2"/>
  <c r="AC978" i="2"/>
  <c r="L979" i="2"/>
  <c r="AC979" i="2"/>
  <c r="L980" i="2"/>
  <c r="AC980" i="2"/>
  <c r="L981" i="2"/>
  <c r="AC981" i="2"/>
  <c r="D2" i="4"/>
  <c r="D3" i="4"/>
  <c r="L982" i="2"/>
  <c r="AC982" i="2"/>
  <c r="L983" i="2"/>
  <c r="AC983" i="2"/>
  <c r="L984" i="2"/>
  <c r="AC984" i="2"/>
  <c r="L985" i="2"/>
  <c r="AC985" i="2"/>
  <c r="L986" i="2"/>
  <c r="AC986" i="2"/>
  <c r="L987" i="2"/>
  <c r="AC987" i="2"/>
  <c r="L988" i="2"/>
  <c r="AC988" i="2"/>
  <c r="L989" i="2"/>
  <c r="AC989" i="2"/>
  <c r="L990" i="2"/>
  <c r="AC990" i="2"/>
  <c r="L991" i="2"/>
  <c r="AC991" i="2"/>
  <c r="L992" i="2"/>
  <c r="AC992" i="2"/>
  <c r="L993" i="2"/>
  <c r="AC993" i="2"/>
  <c r="L994" i="2"/>
  <c r="AC994" i="2"/>
  <c r="L995" i="2"/>
  <c r="AC995" i="2"/>
  <c r="L996" i="2"/>
  <c r="AC996" i="2"/>
  <c r="L997" i="2"/>
  <c r="AC997" i="2"/>
  <c r="L998" i="2"/>
  <c r="AC998" i="2"/>
  <c r="L999" i="2"/>
  <c r="AC999" i="2"/>
  <c r="L1000" i="2"/>
  <c r="AC1000" i="2"/>
  <c r="L1001" i="2"/>
  <c r="AC1001" i="2"/>
  <c r="L1002" i="2"/>
  <c r="AC1002" i="2"/>
  <c r="L1003" i="2"/>
  <c r="AC1003" i="2"/>
  <c r="L1004" i="2"/>
  <c r="AC1004" i="2"/>
  <c r="L1005" i="2"/>
  <c r="AC1005" i="2"/>
  <c r="L1006" i="2"/>
  <c r="AC1006" i="2"/>
  <c r="L1007" i="2"/>
  <c r="AC1007" i="2"/>
  <c r="L1008" i="2"/>
  <c r="AC1008" i="2"/>
  <c r="L1009" i="2"/>
  <c r="AC1009" i="2"/>
  <c r="L1010" i="2"/>
  <c r="AC1010" i="2"/>
  <c r="L1011" i="2"/>
  <c r="AC1011" i="2"/>
  <c r="L1012" i="2"/>
  <c r="AC1012" i="2"/>
  <c r="L1013" i="2"/>
  <c r="AC1013" i="2"/>
  <c r="L1014" i="2"/>
  <c r="AC1014" i="2"/>
  <c r="L1015" i="2"/>
  <c r="AC1015" i="2"/>
  <c r="L1016" i="2"/>
  <c r="AC1016" i="2"/>
  <c r="L1017" i="2"/>
  <c r="AC1017" i="2"/>
  <c r="L1018" i="2"/>
  <c r="AC1018" i="2"/>
  <c r="L1019" i="2"/>
  <c r="AC1019" i="2"/>
  <c r="L1020" i="2"/>
  <c r="AC1020" i="2"/>
  <c r="L1021" i="2"/>
  <c r="AC1021" i="2"/>
  <c r="L1022" i="2"/>
  <c r="AC1022" i="2"/>
  <c r="L1023" i="2"/>
  <c r="AC1023" i="2"/>
  <c r="L1024" i="2"/>
  <c r="AC1024" i="2"/>
  <c r="L1025" i="2"/>
  <c r="AC1025" i="2"/>
  <c r="L1026" i="2"/>
  <c r="AC1026" i="2"/>
  <c r="L1027" i="2"/>
  <c r="AC1027" i="2"/>
  <c r="L1028" i="2"/>
  <c r="AC1028" i="2"/>
  <c r="L1029" i="2"/>
  <c r="AC1029" i="2"/>
  <c r="L1030" i="2"/>
  <c r="AC1030" i="2"/>
  <c r="L1031" i="2"/>
  <c r="AC1031" i="2"/>
  <c r="L1032" i="2"/>
  <c r="AC1032" i="2"/>
  <c r="L1033" i="2"/>
  <c r="AC1033" i="2"/>
  <c r="L1034" i="2"/>
  <c r="AC1034" i="2"/>
  <c r="L1035" i="2"/>
  <c r="AC1035" i="2"/>
  <c r="L1036" i="2"/>
  <c r="AC1036" i="2"/>
  <c r="L1037" i="2"/>
  <c r="AC1037" i="2"/>
  <c r="L1038" i="2"/>
  <c r="AC1038" i="2"/>
  <c r="L1039" i="2"/>
  <c r="AC1039" i="2"/>
  <c r="L1040" i="2"/>
  <c r="AC1040" i="2"/>
  <c r="L1041" i="2"/>
  <c r="AC1041" i="2"/>
  <c r="L1042" i="2"/>
  <c r="AC1042" i="2"/>
  <c r="L1043" i="2"/>
  <c r="AC1043" i="2"/>
  <c r="L1044" i="2"/>
  <c r="AC1044" i="2"/>
  <c r="L1045" i="2"/>
  <c r="AC1045" i="2"/>
  <c r="L1046" i="2"/>
  <c r="AC1046" i="2"/>
  <c r="L1047" i="2"/>
  <c r="AC1047" i="2"/>
  <c r="L1048" i="2"/>
  <c r="AC1048" i="2"/>
  <c r="L1049" i="2"/>
  <c r="AC1049" i="2"/>
  <c r="L1050" i="2"/>
  <c r="AC1050" i="2"/>
  <c r="L1051" i="2"/>
  <c r="AC1051" i="2"/>
  <c r="L1052" i="2"/>
  <c r="AC1052" i="2"/>
  <c r="L1053" i="2"/>
  <c r="AC1053" i="2"/>
  <c r="L1054" i="2"/>
  <c r="AC1054" i="2"/>
  <c r="L1055" i="2"/>
  <c r="AC1055" i="2"/>
  <c r="L1056" i="2"/>
  <c r="AC1056" i="2"/>
  <c r="L1057" i="2"/>
  <c r="AC1057" i="2"/>
  <c r="L1058" i="2"/>
  <c r="AC1058" i="2"/>
  <c r="L1059" i="2"/>
  <c r="AC1059" i="2"/>
  <c r="L1060" i="2"/>
  <c r="AC1060" i="2"/>
  <c r="L1061" i="2"/>
  <c r="AC1061" i="2"/>
  <c r="L1062" i="2"/>
  <c r="AC1062" i="2"/>
  <c r="L1063" i="2"/>
  <c r="AC1063" i="2"/>
  <c r="L1064" i="2"/>
  <c r="AC1064" i="2"/>
  <c r="L1065" i="2"/>
  <c r="AC1065" i="2"/>
  <c r="L1066" i="2"/>
  <c r="AC1066" i="2"/>
  <c r="L1067" i="2"/>
  <c r="AC1067" i="2"/>
  <c r="L1068" i="2"/>
  <c r="AC1068" i="2"/>
  <c r="L1069" i="2"/>
  <c r="AC1069" i="2"/>
  <c r="L1070" i="2"/>
  <c r="AC1070" i="2"/>
  <c r="L1071" i="2"/>
  <c r="AC1071" i="2"/>
  <c r="L1072" i="2"/>
  <c r="AC1072" i="2"/>
  <c r="L1073" i="2"/>
  <c r="AC1073" i="2"/>
  <c r="L1074" i="2"/>
  <c r="AC1074" i="2"/>
  <c r="L1075" i="2"/>
  <c r="AC1075" i="2"/>
  <c r="L1076" i="2"/>
  <c r="AC1076" i="2"/>
  <c r="L1077" i="2"/>
  <c r="AC1077" i="2"/>
  <c r="L1078" i="2"/>
  <c r="AC1078" i="2"/>
  <c r="L1079" i="2"/>
  <c r="AC1079" i="2"/>
  <c r="L1080" i="2"/>
  <c r="AC1080" i="2"/>
  <c r="L1081" i="2"/>
  <c r="AC1081" i="2"/>
  <c r="L1082" i="2"/>
  <c r="AC1082" i="2"/>
  <c r="L1083" i="2"/>
  <c r="AC1083" i="2"/>
  <c r="L1084" i="2"/>
  <c r="AC1084" i="2"/>
  <c r="L1085" i="2"/>
  <c r="AC1085" i="2"/>
  <c r="L1086" i="2"/>
  <c r="AC1086" i="2"/>
  <c r="L1087" i="2"/>
  <c r="AC1087" i="2"/>
  <c r="L1088" i="2"/>
  <c r="AC1088" i="2"/>
  <c r="L1089" i="2"/>
  <c r="AC1089" i="2"/>
  <c r="L1090" i="2"/>
  <c r="AC1090" i="2"/>
  <c r="L1091" i="2"/>
  <c r="AC1091" i="2"/>
  <c r="L1092" i="2"/>
  <c r="AC1092" i="2"/>
  <c r="L1093" i="2"/>
  <c r="AC1093" i="2"/>
  <c r="L1094" i="2"/>
  <c r="AC1094" i="2"/>
  <c r="L1095" i="2"/>
  <c r="AC1095" i="2"/>
  <c r="L1096" i="2"/>
  <c r="AC1096" i="2"/>
  <c r="L1097" i="2"/>
  <c r="AC1097" i="2"/>
  <c r="L1098" i="2"/>
  <c r="AC1098" i="2"/>
  <c r="L1099" i="2"/>
  <c r="AC1099" i="2"/>
  <c r="L1100" i="2"/>
  <c r="AC1100" i="2"/>
  <c r="L1101" i="2"/>
  <c r="AC1101" i="2"/>
  <c r="L1102" i="2"/>
  <c r="AC1102" i="2"/>
  <c r="L1103" i="2"/>
  <c r="AC1103" i="2"/>
  <c r="L1104" i="2"/>
  <c r="AC1104" i="2"/>
  <c r="L1105" i="2"/>
  <c r="AC1105" i="2"/>
  <c r="L1106" i="2"/>
  <c r="AC1106" i="2"/>
  <c r="L1107" i="2"/>
  <c r="AC1107" i="2"/>
  <c r="L1108" i="2"/>
  <c r="AC1108" i="2"/>
  <c r="L1109" i="2"/>
  <c r="AC1109" i="2"/>
  <c r="L1110" i="2"/>
  <c r="AC1110" i="2"/>
  <c r="L1111" i="2"/>
  <c r="AC1111" i="2"/>
  <c r="L1112" i="2"/>
  <c r="AC1112" i="2"/>
  <c r="L1113" i="2"/>
  <c r="AC1113" i="2"/>
  <c r="L1114" i="2"/>
  <c r="AC1114" i="2"/>
  <c r="L1115" i="2"/>
  <c r="AC1115" i="2"/>
  <c r="L1116" i="2"/>
  <c r="AC1116" i="2"/>
  <c r="L1117" i="2"/>
  <c r="AC1117" i="2"/>
  <c r="L1118" i="2"/>
  <c r="AC1118" i="2"/>
  <c r="L1119" i="2"/>
  <c r="AC1119" i="2"/>
  <c r="L1120" i="2"/>
  <c r="AC1120" i="2"/>
  <c r="L1121" i="2"/>
  <c r="AC1121" i="2"/>
  <c r="L1122" i="2"/>
  <c r="AC1122" i="2"/>
  <c r="L1123" i="2"/>
  <c r="AC1123" i="2"/>
  <c r="L1124" i="2"/>
  <c r="AC1124" i="2"/>
  <c r="L1125" i="2"/>
  <c r="AC1125" i="2"/>
  <c r="L1126" i="2"/>
  <c r="AC1126" i="2"/>
  <c r="L1127" i="2"/>
  <c r="AC1127" i="2"/>
  <c r="L1128" i="2"/>
  <c r="AC1128" i="2"/>
  <c r="L1129" i="2"/>
  <c r="AC1129" i="2"/>
  <c r="L1130" i="2"/>
  <c r="AC1130" i="2"/>
  <c r="L1131" i="2"/>
  <c r="AC1131" i="2"/>
  <c r="L1132" i="2"/>
  <c r="AC1132" i="2"/>
  <c r="L1133" i="2"/>
  <c r="AC1133" i="2"/>
  <c r="L1134" i="2"/>
  <c r="AC1134" i="2"/>
  <c r="L1135" i="2"/>
  <c r="AC1135" i="2"/>
  <c r="L1136" i="2"/>
  <c r="AC1136" i="2"/>
  <c r="L1137" i="2"/>
  <c r="AC1137" i="2"/>
  <c r="L1138" i="2"/>
  <c r="AC1138" i="2"/>
  <c r="L1139" i="2"/>
  <c r="AC1139" i="2"/>
  <c r="L1140" i="2"/>
  <c r="AC1140" i="2"/>
  <c r="L1141" i="2"/>
  <c r="AC1141" i="2"/>
  <c r="L1142" i="2"/>
  <c r="AC1142" i="2"/>
  <c r="L1143" i="2"/>
  <c r="AC1143" i="2"/>
  <c r="L1144" i="2"/>
  <c r="AC1144" i="2"/>
  <c r="L1145" i="2"/>
  <c r="AC1145" i="2"/>
  <c r="L1146" i="2"/>
  <c r="AC1146" i="2"/>
  <c r="L1147" i="2"/>
  <c r="AC1147" i="2"/>
  <c r="L1148" i="2"/>
  <c r="AC1148" i="2"/>
  <c r="L1149" i="2"/>
  <c r="AC1149" i="2"/>
  <c r="L1150" i="2"/>
  <c r="AC1150" i="2"/>
  <c r="L1151" i="2"/>
  <c r="AC1151" i="2"/>
  <c r="L1152" i="2"/>
  <c r="AC1152" i="2"/>
  <c r="L1153" i="2"/>
  <c r="AC1153" i="2"/>
  <c r="L1154" i="2"/>
  <c r="AC1154" i="2"/>
  <c r="L1155" i="2"/>
  <c r="AC1155" i="2"/>
  <c r="L1156" i="2"/>
  <c r="AC1156" i="2"/>
  <c r="L1157" i="2"/>
  <c r="AC1157" i="2"/>
  <c r="L1158" i="2"/>
  <c r="AC1158" i="2"/>
  <c r="L1159" i="2"/>
  <c r="AC1159" i="2"/>
  <c r="L1160" i="2"/>
  <c r="AC1160" i="2"/>
  <c r="L1161" i="2"/>
  <c r="AC1161" i="2"/>
  <c r="L1162" i="2"/>
  <c r="AC1162" i="2"/>
  <c r="L1163" i="2"/>
  <c r="AC1163" i="2"/>
  <c r="L1164" i="2"/>
  <c r="AC1164" i="2"/>
  <c r="L1165" i="2"/>
  <c r="AC1165" i="2"/>
  <c r="L1166" i="2"/>
  <c r="AC1166" i="2"/>
  <c r="L1167" i="2"/>
  <c r="AC1167" i="2"/>
  <c r="L1168" i="2"/>
  <c r="AC1168" i="2"/>
  <c r="L1169" i="2"/>
  <c r="AC1169" i="2"/>
  <c r="L1170" i="2"/>
  <c r="AC1170" i="2"/>
  <c r="L1171" i="2"/>
  <c r="AC1171" i="2"/>
  <c r="L1172" i="2"/>
  <c r="AC1172" i="2"/>
  <c r="L1173" i="2"/>
  <c r="AC1173" i="2"/>
  <c r="L1174" i="2"/>
  <c r="AC1174" i="2"/>
  <c r="L1175" i="2"/>
  <c r="AC1175" i="2"/>
  <c r="L1176" i="2"/>
  <c r="AC1176" i="2"/>
  <c r="L1177" i="2"/>
  <c r="AC1177" i="2"/>
  <c r="L1178" i="2"/>
  <c r="AC1178" i="2"/>
  <c r="L1179" i="2"/>
  <c r="AC1179" i="2"/>
  <c r="L1180" i="2"/>
  <c r="AC1180" i="2"/>
  <c r="L1181" i="2"/>
  <c r="AC1181" i="2"/>
  <c r="L1182" i="2"/>
  <c r="AC1182" i="2"/>
  <c r="L1183" i="2"/>
  <c r="AC1183" i="2"/>
  <c r="L1184" i="2"/>
  <c r="AC1184" i="2"/>
  <c r="L1185" i="2"/>
  <c r="AC1185" i="2"/>
  <c r="L1186" i="2"/>
  <c r="AC1186" i="2"/>
  <c r="L1187" i="2"/>
  <c r="AC1187" i="2"/>
  <c r="L1188" i="2"/>
  <c r="AC1188" i="2"/>
  <c r="L1189" i="2"/>
  <c r="AC1189" i="2"/>
  <c r="L1190" i="2"/>
  <c r="AC1190" i="2"/>
  <c r="L1191" i="2"/>
  <c r="AC1191" i="2"/>
  <c r="L1192" i="2"/>
  <c r="AC1192" i="2"/>
  <c r="L1193" i="2"/>
  <c r="AC1193" i="2"/>
  <c r="L1194" i="2"/>
  <c r="AC1194" i="2"/>
  <c r="L1195" i="2"/>
  <c r="AC1195" i="2"/>
  <c r="L1196" i="2"/>
  <c r="AC1196" i="2"/>
  <c r="L1197" i="2"/>
  <c r="AC1197" i="2"/>
  <c r="L1198" i="2"/>
  <c r="AC1198" i="2"/>
  <c r="L1199" i="2"/>
  <c r="AC1199" i="2"/>
  <c r="L1200" i="2"/>
  <c r="AC1200" i="2"/>
  <c r="L1201" i="2"/>
  <c r="AC1201" i="2"/>
  <c r="L1202" i="2"/>
  <c r="AC1202" i="2"/>
  <c r="L1203" i="2"/>
  <c r="AC1203" i="2"/>
  <c r="L1204" i="2"/>
  <c r="AC1204" i="2"/>
  <c r="L1205" i="2"/>
  <c r="AC1205" i="2"/>
  <c r="L1206" i="2"/>
  <c r="AC1206" i="2"/>
  <c r="L1207" i="2"/>
  <c r="AC1207" i="2"/>
  <c r="L1208" i="2"/>
  <c r="AC1208" i="2"/>
  <c r="L1209" i="2"/>
  <c r="AC1209" i="2"/>
  <c r="L1210" i="2"/>
  <c r="AC1210" i="2"/>
  <c r="L1211" i="2"/>
  <c r="AC1211" i="2"/>
  <c r="L1212" i="2"/>
  <c r="AC1212" i="2"/>
  <c r="L1213" i="2"/>
  <c r="AC1213" i="2"/>
  <c r="L1214" i="2"/>
  <c r="AC1214" i="2"/>
  <c r="L1215" i="2"/>
  <c r="AC1215" i="2"/>
  <c r="L1216" i="2"/>
  <c r="AC1216" i="2"/>
  <c r="L1217" i="2"/>
  <c r="AC1217" i="2"/>
  <c r="L1218" i="2"/>
  <c r="AC1218" i="2"/>
  <c r="L1219" i="2"/>
  <c r="AC1219" i="2"/>
  <c r="L1220" i="2"/>
  <c r="AC1220" i="2"/>
  <c r="L1221" i="2"/>
  <c r="AC1221" i="2"/>
  <c r="L1222" i="2"/>
  <c r="AC1222" i="2"/>
  <c r="L1223" i="2"/>
  <c r="AC1223" i="2"/>
  <c r="L1224" i="2"/>
  <c r="AC1224" i="2"/>
  <c r="L1225" i="2"/>
  <c r="AC1225" i="2"/>
  <c r="L1226" i="2"/>
  <c r="AC1226" i="2"/>
  <c r="L1227" i="2"/>
  <c r="AC1227" i="2"/>
  <c r="L1228" i="2"/>
  <c r="AC1228" i="2"/>
  <c r="L1229" i="2"/>
  <c r="AC1229" i="2"/>
  <c r="L1230" i="2"/>
  <c r="AC1230" i="2"/>
  <c r="L1231" i="2"/>
  <c r="AC1231" i="2"/>
  <c r="L1232" i="2"/>
  <c r="AC1232" i="2"/>
  <c r="L1233" i="2"/>
  <c r="AC1233" i="2"/>
  <c r="L1234" i="2"/>
  <c r="AC1234" i="2"/>
  <c r="L1235" i="2"/>
  <c r="AC1235" i="2"/>
  <c r="L1236" i="2"/>
  <c r="AC1236" i="2"/>
  <c r="L1237" i="2"/>
  <c r="AC1237" i="2"/>
  <c r="L1238" i="2"/>
  <c r="AC1238" i="2"/>
  <c r="L1239" i="2"/>
  <c r="AC1239" i="2"/>
  <c r="L1240" i="2"/>
  <c r="AC1240" i="2"/>
  <c r="L1241" i="2"/>
  <c r="AC1241" i="2"/>
  <c r="L1242" i="2"/>
  <c r="AC1242" i="2"/>
  <c r="L1243" i="2"/>
  <c r="AC1243" i="2"/>
  <c r="L1244" i="2"/>
  <c r="AC1244" i="2"/>
  <c r="L1245" i="2"/>
  <c r="AC1245" i="2"/>
  <c r="L1246" i="2"/>
  <c r="AC1246" i="2"/>
  <c r="L1247" i="2"/>
  <c r="AC1247" i="2"/>
  <c r="L1248" i="2"/>
  <c r="AC1248" i="2"/>
  <c r="L1249" i="2"/>
  <c r="AC1249" i="2"/>
  <c r="L1250" i="2"/>
  <c r="AC1250" i="2"/>
  <c r="L1251" i="2"/>
  <c r="AC1251" i="2"/>
  <c r="L1252" i="2"/>
  <c r="AC1252" i="2"/>
  <c r="L1253" i="2"/>
  <c r="AC1253" i="2"/>
  <c r="L1254" i="2"/>
  <c r="AC1254" i="2"/>
  <c r="L1255" i="2"/>
  <c r="AC1255" i="2"/>
  <c r="L1256" i="2"/>
  <c r="AC1256" i="2"/>
  <c r="L1257" i="2"/>
  <c r="AC1257" i="2"/>
  <c r="L1258" i="2"/>
  <c r="AC1258" i="2"/>
  <c r="L1259" i="2"/>
  <c r="AC1259" i="2"/>
  <c r="L1260" i="2"/>
  <c r="AC1260" i="2"/>
  <c r="L1261" i="2"/>
  <c r="AC1261" i="2"/>
  <c r="L1262" i="2"/>
  <c r="AC1262" i="2"/>
  <c r="L1263" i="2"/>
  <c r="AC1263" i="2"/>
  <c r="L1264" i="2"/>
  <c r="AC1264" i="2"/>
  <c r="L1265" i="2"/>
  <c r="AC1265" i="2"/>
  <c r="L1266" i="2"/>
  <c r="AC1266" i="2"/>
  <c r="L1267" i="2"/>
  <c r="AC1267" i="2"/>
  <c r="L1268" i="2"/>
  <c r="AC1268" i="2"/>
  <c r="L1269" i="2"/>
  <c r="AC1269" i="2"/>
  <c r="L1270" i="2"/>
  <c r="AC1270" i="2"/>
  <c r="L1271" i="2"/>
  <c r="AC1271" i="2"/>
  <c r="L1272" i="2"/>
  <c r="AC1272" i="2"/>
  <c r="L1273" i="2"/>
  <c r="AC1273" i="2"/>
  <c r="L1274" i="2"/>
  <c r="AC1274" i="2"/>
  <c r="L1275" i="2"/>
  <c r="AC1275" i="2"/>
  <c r="L1276" i="2"/>
  <c r="AC1276" i="2"/>
  <c r="L1277" i="2"/>
  <c r="AC1277" i="2"/>
  <c r="L1278" i="2"/>
  <c r="AC1278" i="2"/>
  <c r="L1279" i="2"/>
  <c r="AC1279" i="2"/>
  <c r="L1280" i="2"/>
  <c r="AC1280" i="2"/>
  <c r="L1281" i="2"/>
  <c r="AC1281" i="2"/>
  <c r="L1282" i="2"/>
  <c r="AC1282" i="2"/>
  <c r="L1283" i="2"/>
  <c r="AC1283" i="2"/>
  <c r="L1284" i="2"/>
  <c r="AC1284" i="2"/>
  <c r="L1285" i="2"/>
  <c r="AC1285" i="2"/>
  <c r="L1286" i="2"/>
  <c r="AC1286" i="2"/>
  <c r="L1287" i="2"/>
  <c r="AC1287" i="2"/>
  <c r="L1288" i="2"/>
  <c r="AC1288" i="2"/>
  <c r="L1289" i="2"/>
  <c r="AC1289" i="2"/>
  <c r="L1290" i="2"/>
  <c r="AC1290" i="2"/>
  <c r="L1291" i="2"/>
  <c r="AC1291" i="2"/>
  <c r="L1292" i="2"/>
  <c r="AC1292" i="2"/>
  <c r="L1293" i="2"/>
  <c r="AC1293" i="2"/>
  <c r="L1294" i="2"/>
  <c r="AC1294" i="2"/>
  <c r="L1295" i="2"/>
  <c r="AC1295" i="2"/>
  <c r="L1296" i="2"/>
  <c r="AC1296" i="2"/>
  <c r="L1297" i="2"/>
  <c r="AC1297" i="2"/>
  <c r="L1298" i="2"/>
  <c r="AC1298" i="2"/>
  <c r="L1299" i="2"/>
  <c r="AC1299" i="2"/>
  <c r="L1300" i="2"/>
  <c r="AC1300" i="2"/>
  <c r="L1301" i="2"/>
  <c r="AC1301" i="2"/>
  <c r="L1302" i="2"/>
  <c r="AC1302" i="2"/>
  <c r="L1303" i="2"/>
  <c r="AC1303" i="2"/>
  <c r="L1304" i="2"/>
  <c r="AC1304" i="2"/>
  <c r="L1305" i="2"/>
  <c r="AC1305" i="2"/>
  <c r="L1306" i="2"/>
  <c r="AC1306" i="2"/>
  <c r="L1307" i="2"/>
  <c r="AC1307" i="2"/>
  <c r="L1308" i="2"/>
  <c r="AC1308" i="2"/>
  <c r="L1309" i="2"/>
  <c r="AC1309" i="2"/>
  <c r="L1310" i="2"/>
  <c r="AC1310" i="2"/>
  <c r="L1311" i="2"/>
  <c r="AC1311" i="2"/>
  <c r="L1312" i="2"/>
  <c r="AC1312" i="2"/>
  <c r="L1313" i="2"/>
  <c r="AC1313" i="2"/>
  <c r="L1314" i="2"/>
  <c r="AC1314" i="2"/>
  <c r="L1315" i="2"/>
  <c r="AC1315" i="2"/>
  <c r="L1316" i="2"/>
  <c r="AC1316" i="2"/>
  <c r="L1317" i="2"/>
  <c r="AC1317" i="2"/>
  <c r="L1318" i="2"/>
  <c r="AC1318" i="2"/>
  <c r="L1319" i="2"/>
  <c r="AC1319" i="2"/>
  <c r="L1320" i="2"/>
  <c r="AC1320" i="2"/>
  <c r="L1321" i="2"/>
  <c r="AC1321" i="2"/>
  <c r="L1322" i="2"/>
  <c r="AC1322" i="2"/>
  <c r="L1323" i="2"/>
  <c r="AC1323" i="2"/>
  <c r="L1324" i="2"/>
  <c r="AC1324" i="2"/>
  <c r="L1325" i="2"/>
  <c r="AC1325" i="2"/>
  <c r="L1326" i="2"/>
  <c r="AC1326" i="2"/>
  <c r="L1327" i="2"/>
  <c r="AC1327" i="2"/>
  <c r="L1328" i="2"/>
  <c r="AC1328" i="2"/>
  <c r="L1329" i="2"/>
  <c r="AC1329" i="2"/>
  <c r="L1330" i="2"/>
  <c r="AC1330" i="2"/>
  <c r="L1331" i="2"/>
  <c r="AC1331" i="2"/>
  <c r="L1332" i="2"/>
  <c r="AC1332" i="2"/>
  <c r="L1333" i="2"/>
  <c r="AC1333" i="2"/>
  <c r="L1334" i="2"/>
  <c r="AC1334" i="2"/>
  <c r="L1335" i="2"/>
  <c r="AC1335" i="2"/>
  <c r="L1336" i="2"/>
  <c r="AC1336" i="2"/>
  <c r="L1337" i="2"/>
  <c r="AC1337" i="2"/>
  <c r="L1338" i="2"/>
  <c r="AC1338" i="2"/>
  <c r="L1339" i="2"/>
  <c r="AC1339" i="2"/>
  <c r="L1340" i="2"/>
  <c r="AC1340" i="2"/>
  <c r="L1341" i="2"/>
  <c r="AC1341" i="2"/>
  <c r="L1342" i="2"/>
  <c r="AC1342" i="2"/>
  <c r="L1343" i="2"/>
  <c r="AC1343" i="2"/>
  <c r="L1344" i="2"/>
  <c r="AC1344" i="2"/>
  <c r="L1345" i="2"/>
  <c r="AC1345" i="2"/>
  <c r="L1346" i="2"/>
  <c r="AC1346" i="2"/>
  <c r="L1347" i="2"/>
  <c r="AC1347" i="2"/>
  <c r="L1348" i="2"/>
  <c r="AC1348" i="2"/>
  <c r="L1349" i="2"/>
  <c r="AC1349" i="2"/>
  <c r="L1350" i="2"/>
  <c r="AC1350" i="2"/>
  <c r="L1351" i="2"/>
  <c r="AC1351" i="2"/>
  <c r="L1352" i="2"/>
  <c r="AC1352" i="2"/>
  <c r="L1353" i="2"/>
  <c r="AC1353" i="2"/>
  <c r="L1354" i="2"/>
  <c r="AC1354" i="2"/>
  <c r="L1355" i="2"/>
  <c r="AC1355" i="2"/>
  <c r="L1356" i="2"/>
  <c r="AC1356" i="2"/>
  <c r="L1357" i="2"/>
  <c r="AC1357" i="2"/>
  <c r="L1358" i="2"/>
  <c r="AC1358" i="2"/>
  <c r="L1359" i="2"/>
  <c r="AC1359" i="2"/>
  <c r="L1360" i="2"/>
  <c r="AC1360" i="2"/>
  <c r="L1361" i="2"/>
  <c r="AC1361" i="2"/>
  <c r="L1362" i="2"/>
  <c r="AC1362" i="2"/>
  <c r="L1363" i="2"/>
  <c r="AC1363" i="2"/>
  <c r="L1364" i="2"/>
  <c r="AC1364" i="2"/>
  <c r="L1365" i="2"/>
  <c r="AC1365" i="2"/>
  <c r="L1366" i="2"/>
  <c r="AC1366" i="2"/>
  <c r="L1367" i="2"/>
  <c r="AC1367" i="2"/>
  <c r="L1368" i="2"/>
  <c r="AC1368" i="2"/>
  <c r="L1369" i="2"/>
  <c r="AC1369" i="2"/>
  <c r="L1370" i="2"/>
  <c r="AC1370" i="2"/>
  <c r="L1371" i="2"/>
  <c r="AC1371" i="2"/>
  <c r="L1372" i="2"/>
  <c r="AC1372" i="2"/>
  <c r="L1373" i="2"/>
  <c r="AC1373" i="2"/>
  <c r="L1374" i="2"/>
  <c r="AC1374" i="2"/>
  <c r="L1375" i="2"/>
  <c r="AC1375" i="2"/>
  <c r="L1376" i="2"/>
  <c r="AC1376" i="2"/>
  <c r="L1377" i="2"/>
  <c r="AC1377" i="2"/>
  <c r="L1378" i="2"/>
  <c r="AC1378" i="2"/>
  <c r="L1379" i="2"/>
  <c r="AC1379" i="2"/>
  <c r="L1380" i="2"/>
  <c r="AC1380" i="2"/>
  <c r="L1381" i="2"/>
  <c r="AC1381" i="2"/>
  <c r="L1382" i="2"/>
  <c r="AC1382" i="2"/>
  <c r="L1383" i="2"/>
  <c r="AC1383" i="2"/>
  <c r="L1384" i="2"/>
  <c r="AC1384" i="2"/>
  <c r="L1385" i="2"/>
  <c r="AC1385" i="2"/>
  <c r="L1386" i="2"/>
  <c r="AC1386" i="2"/>
  <c r="L1387" i="2"/>
  <c r="AC1387" i="2"/>
  <c r="L1388" i="2"/>
  <c r="AC1388" i="2"/>
  <c r="L1389" i="2"/>
  <c r="AC1389" i="2"/>
  <c r="L1390" i="2"/>
  <c r="AC1390" i="2"/>
  <c r="L1391" i="2"/>
  <c r="AC1391" i="2"/>
  <c r="L1392" i="2"/>
  <c r="AC1392" i="2"/>
  <c r="L1393" i="2"/>
  <c r="AC1393" i="2"/>
  <c r="L1394" i="2"/>
  <c r="AC1394" i="2"/>
  <c r="L1395" i="2"/>
  <c r="AC1395" i="2"/>
  <c r="L1396" i="2"/>
  <c r="AC1396" i="2"/>
  <c r="L1397" i="2"/>
  <c r="AC1397" i="2"/>
  <c r="L1398" i="2"/>
  <c r="AC1398" i="2"/>
  <c r="L1399" i="2"/>
  <c r="AC1399" i="2"/>
  <c r="L1400" i="2"/>
  <c r="AC1400" i="2"/>
  <c r="L1401" i="2"/>
  <c r="AC1401" i="2"/>
  <c r="L1402" i="2"/>
  <c r="AC1402" i="2"/>
  <c r="L1403" i="2"/>
  <c r="AC1403" i="2"/>
</calcChain>
</file>

<file path=xl/sharedStrings.xml><?xml version="1.0" encoding="utf-8"?>
<sst xmlns="http://schemas.openxmlformats.org/spreadsheetml/2006/main" count="344" uniqueCount="239">
  <si>
    <t>Eng 101-4 Group D Dynamics Simulator</t>
  </si>
  <si>
    <t>Van Der Waals Equation</t>
  </si>
  <si>
    <t>Variable</t>
  </si>
  <si>
    <t>Definition</t>
  </si>
  <si>
    <t>Value</t>
  </si>
  <si>
    <t>Varies</t>
  </si>
  <si>
    <t>Varies with height</t>
  </si>
  <si>
    <t>Helium Pressure (Pa)</t>
  </si>
  <si>
    <r>
      <t>P</t>
    </r>
    <r>
      <rPr>
        <vertAlign val="subscript"/>
        <sz val="11"/>
        <color theme="1"/>
        <rFont val="Calibri"/>
        <family val="2"/>
        <scheme val="minor"/>
      </rPr>
      <t>he</t>
    </r>
  </si>
  <si>
    <t>L</t>
  </si>
  <si>
    <r>
      <t>P</t>
    </r>
    <r>
      <rPr>
        <vertAlign val="subscript"/>
        <sz val="11"/>
        <color theme="1"/>
        <rFont val="Calibri"/>
        <family val="2"/>
        <scheme val="minor"/>
      </rPr>
      <t xml:space="preserve">o </t>
    </r>
  </si>
  <si>
    <r>
      <t>P</t>
    </r>
    <r>
      <rPr>
        <vertAlign val="subscript"/>
        <sz val="11"/>
        <color theme="1"/>
        <rFont val="Calibri"/>
        <family val="2"/>
        <scheme val="minor"/>
      </rPr>
      <t>air</t>
    </r>
  </si>
  <si>
    <t>h</t>
  </si>
  <si>
    <t>Standard Sea-Level Pressure (Pa)</t>
  </si>
  <si>
    <t>Temperature Lapse Rate (K/m)</t>
  </si>
  <si>
    <t xml:space="preserve"> Barometric Air Pressure (Pa)</t>
  </si>
  <si>
    <t>Height from Launch Point (m)</t>
  </si>
  <si>
    <t>T</t>
  </si>
  <si>
    <r>
      <t>T</t>
    </r>
    <r>
      <rPr>
        <vertAlign val="subscript"/>
        <sz val="11"/>
        <color theme="1"/>
        <rFont val="Calibri"/>
        <family val="2"/>
        <scheme val="minor"/>
      </rPr>
      <t>o</t>
    </r>
  </si>
  <si>
    <t>Initial Temperature (K)</t>
  </si>
  <si>
    <t>Temperature  (K)</t>
  </si>
  <si>
    <t>Measured morning of Launch</t>
  </si>
  <si>
    <t>Varies with Height</t>
  </si>
  <si>
    <r>
      <t>M</t>
    </r>
    <r>
      <rPr>
        <vertAlign val="subscript"/>
        <sz val="11"/>
        <color theme="1"/>
        <rFont val="Calibri"/>
        <family val="2"/>
        <scheme val="minor"/>
      </rPr>
      <t>air</t>
    </r>
  </si>
  <si>
    <r>
      <t>M</t>
    </r>
    <r>
      <rPr>
        <vertAlign val="subscript"/>
        <sz val="11"/>
        <color theme="1"/>
        <rFont val="Calibri"/>
        <family val="2"/>
        <scheme val="minor"/>
      </rPr>
      <t>he</t>
    </r>
  </si>
  <si>
    <t>Molar Mass of Air (kg/mol)</t>
  </si>
  <si>
    <t>Molar Mass of He (kg/mol)</t>
  </si>
  <si>
    <t>g</t>
  </si>
  <si>
    <r>
      <t>Gravitational Acceleration (m/s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</si>
  <si>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R</t>
  </si>
  <si>
    <t>Universal Gas Constant J/(K* mol)</t>
  </si>
  <si>
    <t>n</t>
  </si>
  <si>
    <t>Number of moles</t>
  </si>
  <si>
    <t>a</t>
  </si>
  <si>
    <r>
      <t>3.46*10</t>
    </r>
    <r>
      <rPr>
        <vertAlign val="superscript"/>
        <sz val="11"/>
        <color theme="1"/>
        <rFont val="Calibri"/>
        <family val="2"/>
        <scheme val="minor"/>
      </rPr>
      <t>-3</t>
    </r>
  </si>
  <si>
    <r>
      <t>Measure of Attractiveness between Particles (Pa*m</t>
    </r>
    <r>
      <rPr>
        <vertAlign val="super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)</t>
    </r>
  </si>
  <si>
    <t>Definition (units)</t>
  </si>
  <si>
    <t>b</t>
  </si>
  <si>
    <t>Newton's Law of Gravitation</t>
  </si>
  <si>
    <t>G</t>
  </si>
  <si>
    <r>
      <t>Gravitational Constant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*kg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s</t>
    </r>
    <r>
      <rPr>
        <vertAlign val="superscript"/>
        <sz val="11"/>
        <color theme="1"/>
        <rFont val="Calibri"/>
        <family val="2"/>
        <scheme val="minor"/>
      </rPr>
      <t>-2</t>
    </r>
    <r>
      <rPr>
        <sz val="11"/>
        <color theme="1"/>
        <rFont val="Calibri"/>
        <family val="2"/>
        <scheme val="minor"/>
      </rPr>
      <t>)</t>
    </r>
  </si>
  <si>
    <r>
      <t>6.67384*10</t>
    </r>
    <r>
      <rPr>
        <vertAlign val="superscript"/>
        <sz val="11"/>
        <color theme="1"/>
        <rFont val="Calibri"/>
        <family val="2"/>
        <scheme val="minor"/>
      </rPr>
      <t>-11</t>
    </r>
  </si>
  <si>
    <r>
      <t>M</t>
    </r>
    <r>
      <rPr>
        <vertAlign val="subscript"/>
        <sz val="11"/>
        <color theme="1"/>
        <rFont val="Calibri"/>
        <family val="2"/>
        <scheme val="minor"/>
      </rPr>
      <t>earth</t>
    </r>
  </si>
  <si>
    <t>Varies on Height</t>
  </si>
  <si>
    <t>Mass of the Earth (kg)</t>
  </si>
  <si>
    <r>
      <t>5.97219*10</t>
    </r>
    <r>
      <rPr>
        <vertAlign val="superscript"/>
        <sz val="11"/>
        <color theme="1"/>
        <rFont val="Calibri"/>
        <family val="2"/>
        <scheme val="minor"/>
      </rPr>
      <t>24</t>
    </r>
  </si>
  <si>
    <t>m</t>
  </si>
  <si>
    <t>mass of weather balloon and payload (kg)</t>
  </si>
  <si>
    <t>pending</t>
  </si>
  <si>
    <r>
      <t>r</t>
    </r>
    <r>
      <rPr>
        <vertAlign val="subscript"/>
        <sz val="11"/>
        <color theme="1"/>
        <rFont val="Calibri"/>
        <family val="2"/>
        <scheme val="minor"/>
      </rPr>
      <t>earth</t>
    </r>
  </si>
  <si>
    <t xml:space="preserve">Varies </t>
  </si>
  <si>
    <t>Radius of the Earth (m)</t>
  </si>
  <si>
    <r>
      <t>6371*10</t>
    </r>
    <r>
      <rPr>
        <vertAlign val="superscript"/>
        <sz val="11"/>
        <color theme="1"/>
        <rFont val="Calibri"/>
        <family val="2"/>
        <scheme val="minor"/>
      </rPr>
      <t>3</t>
    </r>
  </si>
  <si>
    <t>Balloon Lift Equation</t>
  </si>
  <si>
    <t>B</t>
  </si>
  <si>
    <t>Bouyant Force (N)</t>
  </si>
  <si>
    <r>
      <t>Correction for Finite Molecule Size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/mol)</t>
    </r>
  </si>
  <si>
    <r>
      <t>2.371*10</t>
    </r>
    <r>
      <rPr>
        <vertAlign val="superscript"/>
        <sz val="11"/>
        <color theme="1"/>
        <rFont val="Calibri"/>
        <family val="2"/>
        <scheme val="minor"/>
      </rPr>
      <t>-5</t>
    </r>
  </si>
  <si>
    <r>
      <t>ρ</t>
    </r>
    <r>
      <rPr>
        <vertAlign val="subscript"/>
        <sz val="11"/>
        <color theme="1"/>
        <rFont val="Calibri"/>
        <family val="2"/>
        <scheme val="minor"/>
      </rPr>
      <t>o air</t>
    </r>
  </si>
  <si>
    <t>V</t>
  </si>
  <si>
    <r>
      <t>V</t>
    </r>
    <r>
      <rPr>
        <vertAlign val="subscript"/>
        <sz val="11"/>
        <color theme="1"/>
        <rFont val="Calibri"/>
        <family val="2"/>
        <scheme val="minor"/>
      </rPr>
      <t>o</t>
    </r>
  </si>
  <si>
    <t>Volume of Balloon Dependent on Height(m3)</t>
  </si>
  <si>
    <t>Total Mass of Balloon and Payload (kg)</t>
  </si>
  <si>
    <r>
      <t>Upward Acceleration (m/s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</si>
  <si>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tbd</t>
  </si>
  <si>
    <r>
      <t>F</t>
    </r>
    <r>
      <rPr>
        <vertAlign val="subscript"/>
        <sz val="11"/>
        <color theme="1"/>
        <rFont val="Calibri"/>
        <family val="2"/>
        <scheme val="minor"/>
      </rPr>
      <t>drag</t>
    </r>
  </si>
  <si>
    <t>Force due to air drag (N)</t>
  </si>
  <si>
    <r>
      <t>ρ</t>
    </r>
    <r>
      <rPr>
        <vertAlign val="subscript"/>
        <sz val="11"/>
        <color theme="1"/>
        <rFont val="Calibri"/>
        <family val="2"/>
        <scheme val="minor"/>
      </rPr>
      <t>air</t>
    </r>
    <r>
      <rPr>
        <sz val="11"/>
        <color theme="1"/>
        <rFont val="Calibri"/>
        <family val="2"/>
        <scheme val="minor"/>
      </rPr>
      <t>*V*g</t>
    </r>
  </si>
  <si>
    <r>
      <t>Initial Density of Air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</si>
  <si>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ρ</t>
    </r>
    <r>
      <rPr>
        <vertAlign val="subscript"/>
        <sz val="11"/>
        <color theme="1"/>
        <rFont val="Calibri"/>
        <family val="2"/>
      </rPr>
      <t>air</t>
    </r>
  </si>
  <si>
    <r>
      <t>Density of Air for any Height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</si>
  <si>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Volume of Balloon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</si>
  <si>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ρ</t>
    </r>
    <r>
      <rPr>
        <vertAlign val="subscript"/>
        <sz val="11"/>
        <color theme="1"/>
        <rFont val="Calibri"/>
        <family val="2"/>
      </rPr>
      <t>He</t>
    </r>
  </si>
  <si>
    <r>
      <t>Density of He gas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</si>
  <si>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R</t>
    </r>
    <r>
      <rPr>
        <vertAlign val="subscript"/>
        <sz val="11"/>
        <color theme="1"/>
        <rFont val="Calibri"/>
        <family val="2"/>
        <scheme val="minor"/>
      </rPr>
      <t>e</t>
    </r>
  </si>
  <si>
    <t>Reynolds Number</t>
  </si>
  <si>
    <t>v</t>
  </si>
  <si>
    <t xml:space="preserve">Velocity of Weather Balloon </t>
  </si>
  <si>
    <r>
      <t>C</t>
    </r>
    <r>
      <rPr>
        <vertAlign val="subscript"/>
        <sz val="11"/>
        <color theme="1"/>
        <rFont val="Calibri"/>
        <family val="2"/>
        <scheme val="minor"/>
      </rPr>
      <t>d</t>
    </r>
  </si>
  <si>
    <t>Drag Coefficient</t>
  </si>
  <si>
    <t>A</t>
  </si>
  <si>
    <r>
      <t>Cross Sectional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</si>
  <si>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Varies with Volume</t>
  </si>
  <si>
    <t>r</t>
  </si>
  <si>
    <t>Radius of Balloon (m)</t>
  </si>
  <si>
    <t>η</t>
  </si>
  <si>
    <t>Viscosity of Air (Pa/s)</t>
  </si>
  <si>
    <t>Law of Gravitation</t>
  </si>
  <si>
    <r>
      <t>g (m/s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</si>
  <si>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h (m)</t>
  </si>
  <si>
    <t>Pressure</t>
  </si>
  <si>
    <r>
      <t>T</t>
    </r>
    <r>
      <rPr>
        <vertAlign val="subscript"/>
        <sz val="11"/>
        <color theme="1"/>
        <rFont val="Calibri"/>
        <family val="2"/>
        <scheme val="minor"/>
      </rPr>
      <t xml:space="preserve">i   </t>
    </r>
    <r>
      <rPr>
        <sz val="11"/>
        <color theme="1"/>
        <rFont val="Calibri"/>
        <family val="2"/>
        <scheme val="minor"/>
      </rPr>
      <t>(f)</t>
    </r>
  </si>
  <si>
    <r>
      <t>T</t>
    </r>
    <r>
      <rPr>
        <vertAlign val="subscript"/>
        <sz val="11"/>
        <color theme="1"/>
        <rFont val="Calibri"/>
        <family val="2"/>
        <scheme val="minor"/>
      </rPr>
      <t xml:space="preserve">i  </t>
    </r>
    <r>
      <rPr>
        <sz val="11"/>
        <color theme="1"/>
        <rFont val="Calibri"/>
        <family val="2"/>
        <scheme val="minor"/>
      </rPr>
      <t>(k)</t>
    </r>
  </si>
  <si>
    <t>Instaneous Temperature</t>
  </si>
  <si>
    <t>P (Pa)</t>
  </si>
  <si>
    <r>
      <t>T</t>
    </r>
    <r>
      <rPr>
        <vertAlign val="subscript"/>
        <sz val="11"/>
        <color theme="1"/>
        <rFont val="Calibri"/>
        <family val="2"/>
        <scheme val="minor"/>
      </rPr>
      <t xml:space="preserve">kelvin </t>
    </r>
    <r>
      <rPr>
        <sz val="11"/>
        <color theme="1"/>
        <rFont val="Calibri"/>
        <family val="2"/>
        <scheme val="minor"/>
      </rPr>
      <t>(K)</t>
    </r>
  </si>
  <si>
    <t>Height</t>
  </si>
  <si>
    <t>Air Density</t>
  </si>
  <si>
    <r>
      <rPr>
        <sz val="11"/>
        <color theme="1"/>
        <rFont val="Calibri"/>
        <family val="2"/>
        <scheme val="minor"/>
      </rPr>
      <t>ρ</t>
    </r>
    <r>
      <rPr>
        <vertAlign val="subscript"/>
        <sz val="11"/>
        <color theme="1"/>
        <rFont val="Calibri"/>
        <family val="2"/>
        <scheme val="minor"/>
      </rPr>
      <t xml:space="preserve">air </t>
    </r>
    <r>
      <rPr>
        <sz val="11"/>
        <color theme="1"/>
        <rFont val="Calibri"/>
        <family val="2"/>
        <scheme val="minor"/>
      </rPr>
      <t>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</si>
  <si>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Van Der Waal's Equation</t>
  </si>
  <si>
    <r>
      <t>V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</si>
  <si>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i   </t>
    </r>
    <r>
      <rPr>
        <sz val="11"/>
        <color theme="1"/>
        <rFont val="Calibri"/>
        <family val="2"/>
        <scheme val="minor"/>
      </rPr>
      <t>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</si>
  <si>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P</t>
    </r>
    <r>
      <rPr>
        <vertAlign val="subscript"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(Pa)</t>
    </r>
  </si>
  <si>
    <t>Lift Equation</t>
  </si>
  <si>
    <t>Type of Balloon (g)</t>
  </si>
  <si>
    <t>Burst Diameter (ft)</t>
  </si>
  <si>
    <t>Burst Radius (m)</t>
  </si>
  <si>
    <t>Max Height (m)</t>
  </si>
  <si>
    <t>Max Height (ft)</t>
  </si>
  <si>
    <t>F (N)</t>
  </si>
  <si>
    <t>Balloon Radius</t>
  </si>
  <si>
    <t>r (m)</t>
  </si>
  <si>
    <r>
      <t>mass of pay load (lb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)</t>
    </r>
  </si>
  <si>
    <t>mass of payload (kg)</t>
  </si>
  <si>
    <t>mass of balloon (m)</t>
  </si>
  <si>
    <t>Total Mass (kg)</t>
  </si>
  <si>
    <r>
      <t>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</si>
  <si>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Cross Sectional Area (m</t>
    </r>
    <r>
      <rPr>
        <sz val="11"/>
        <color theme="1"/>
        <rFont val="Calibri"/>
        <family val="2"/>
        <scheme val="minor"/>
      </rPr>
      <t>)</t>
    </r>
  </si>
  <si>
    <t>Terminal Velocity</t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</si>
  <si>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Calibri"/>
        <family val="2"/>
        <scheme val="minor"/>
      </rPr>
      <t>(m/s)</t>
    </r>
  </si>
  <si>
    <t>ft</t>
  </si>
  <si>
    <r>
      <t>P</t>
    </r>
    <r>
      <rPr>
        <vertAlign val="subscript"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(atm)</t>
    </r>
  </si>
  <si>
    <t xml:space="preserve">Balloon Fill </t>
  </si>
  <si>
    <t>Circumference (in)</t>
  </si>
  <si>
    <t>radius (in)</t>
  </si>
  <si>
    <t>radius (m)</t>
  </si>
  <si>
    <t>Launch Site</t>
  </si>
  <si>
    <t>Lat</t>
  </si>
  <si>
    <t>Long</t>
  </si>
  <si>
    <t>Launch Time</t>
  </si>
  <si>
    <t>UTC</t>
  </si>
  <si>
    <t>EST+4hours</t>
  </si>
  <si>
    <t>Desired Altitude</t>
  </si>
  <si>
    <t>27432m</t>
  </si>
  <si>
    <t>http://predict.habhub.org/#!/uuid=2871ce75e31e8f8734c6033751bd16d496dabbf5</t>
  </si>
  <si>
    <t>Mission Mass</t>
  </si>
  <si>
    <t>Barometric Pressure</t>
  </si>
  <si>
    <r>
      <t>P</t>
    </r>
    <r>
      <rPr>
        <vertAlign val="subscript"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(inHg)</t>
    </r>
  </si>
  <si>
    <t>http://www.localconditions.com/weather-greenville-south-carolina/29601/</t>
  </si>
  <si>
    <t>Predictor Link and Data Required</t>
  </si>
  <si>
    <r>
      <t>P</t>
    </r>
    <r>
      <rPr>
        <vertAlign val="subscript"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(mmHG)</t>
    </r>
  </si>
  <si>
    <t>Burst Altitude</t>
  </si>
  <si>
    <t>https://protect.bju.edu/wiki/display/phenstu/Balloon+Mission+2014</t>
  </si>
  <si>
    <t>Wiki Link for Launch Data</t>
  </si>
  <si>
    <t>Force of Drag Equation for Ascent</t>
  </si>
  <si>
    <t>Force of Drag Equation for Descent</t>
  </si>
  <si>
    <t>Velocity of Payload</t>
  </si>
  <si>
    <t>Radius of Parachute (m)</t>
  </si>
  <si>
    <t>Descent</t>
  </si>
  <si>
    <t>Time (s)</t>
  </si>
  <si>
    <t>Burst Time</t>
  </si>
  <si>
    <t>Time Increments</t>
  </si>
  <si>
    <t>sec</t>
  </si>
  <si>
    <t>min</t>
  </si>
  <si>
    <t>Descent Time</t>
  </si>
  <si>
    <t>Descent Speed</t>
  </si>
  <si>
    <t>L (in)</t>
  </si>
  <si>
    <t>W (in)</t>
  </si>
  <si>
    <t>H (in)</t>
  </si>
  <si>
    <t>t (in)</t>
  </si>
  <si>
    <t>L (m)</t>
  </si>
  <si>
    <t>W (m)</t>
  </si>
  <si>
    <t>H (m)</t>
  </si>
  <si>
    <t>t (m)</t>
  </si>
  <si>
    <t>Initil T (K)</t>
  </si>
  <si>
    <t>ΔT</t>
  </si>
  <si>
    <t>Launch Altitude</t>
  </si>
  <si>
    <t>294 m</t>
  </si>
  <si>
    <t>Predicted Lat</t>
  </si>
  <si>
    <t>Predicted Long</t>
  </si>
  <si>
    <r>
      <t xml:space="preserve">Input is </t>
    </r>
    <r>
      <rPr>
        <b/>
        <sz val="11"/>
        <color rgb="FF0070C0"/>
        <rFont val="Calibri"/>
        <family val="2"/>
        <scheme val="minor"/>
      </rPr>
      <t>blue</t>
    </r>
    <r>
      <rPr>
        <b/>
        <sz val="11"/>
        <color theme="1"/>
        <rFont val="Calibri"/>
        <family val="2"/>
        <scheme val="minor"/>
      </rPr>
      <t xml:space="preserve"> output is </t>
    </r>
    <r>
      <rPr>
        <b/>
        <sz val="11"/>
        <color rgb="FFFFC000"/>
        <rFont val="Calibri"/>
        <family val="2"/>
        <scheme val="minor"/>
      </rPr>
      <t>yellow</t>
    </r>
  </si>
  <si>
    <t>Parameter</t>
  </si>
  <si>
    <t>Team D</t>
  </si>
  <si>
    <t>Measured payload Mass (kg)</t>
  </si>
  <si>
    <t>Measured Lift (N)</t>
  </si>
  <si>
    <t>Actual Luanch Time (hh:mm:ss)</t>
  </si>
  <si>
    <t>Updated Ascent Rate (m/s)</t>
  </si>
  <si>
    <t>Predicted Burst Time (hh:mm:ss)</t>
  </si>
  <si>
    <t>Predicted Burst Latitude</t>
  </si>
  <si>
    <t>Predicted Burst Longitude</t>
  </si>
  <si>
    <t>Predicted Landing Longitude</t>
  </si>
  <si>
    <t>Predicted landing Time (hh:mm:ss)</t>
  </si>
  <si>
    <t>Free Lift</t>
  </si>
  <si>
    <t>Thickness:</t>
  </si>
  <si>
    <t>% of Area:</t>
  </si>
  <si>
    <t>Heat Transfer Values</t>
  </si>
  <si>
    <t>Styrofoam:</t>
  </si>
  <si>
    <t>OC foam:</t>
  </si>
  <si>
    <t>Constants</t>
  </si>
  <si>
    <r>
      <t>T</t>
    </r>
    <r>
      <rPr>
        <b/>
        <vertAlign val="subscript"/>
        <sz val="11"/>
        <color theme="1"/>
        <rFont val="Calibri"/>
        <scheme val="minor"/>
      </rPr>
      <t>instaneous</t>
    </r>
    <r>
      <rPr>
        <b/>
        <sz val="11"/>
        <color theme="1"/>
        <rFont val="Calibri"/>
        <family val="2"/>
        <scheme val="minor"/>
      </rPr>
      <t>- T</t>
    </r>
    <r>
      <rPr>
        <b/>
        <vertAlign val="subscript"/>
        <sz val="11"/>
        <color theme="1"/>
        <rFont val="Calibri"/>
        <scheme val="minor"/>
      </rPr>
      <t>interior</t>
    </r>
  </si>
  <si>
    <t>Q [W]</t>
  </si>
  <si>
    <t>Q [J]</t>
  </si>
  <si>
    <r>
      <t>Heat</t>
    </r>
    <r>
      <rPr>
        <b/>
        <vertAlign val="subscript"/>
        <sz val="11"/>
        <color theme="1"/>
        <rFont val="Calibri"/>
        <scheme val="minor"/>
      </rPr>
      <t>loss</t>
    </r>
    <r>
      <rPr>
        <b/>
        <sz val="11"/>
        <color theme="1"/>
        <rFont val="Calibri"/>
        <family val="2"/>
        <scheme val="minor"/>
      </rPr>
      <t xml:space="preserve"> - Heat</t>
    </r>
    <r>
      <rPr>
        <b/>
        <vertAlign val="subscript"/>
        <sz val="11"/>
        <color theme="1"/>
        <rFont val="Calibri"/>
        <scheme val="minor"/>
      </rPr>
      <t>gain</t>
    </r>
  </si>
  <si>
    <r>
      <t>Heat</t>
    </r>
    <r>
      <rPr>
        <b/>
        <vertAlign val="subscript"/>
        <sz val="11"/>
        <color theme="1"/>
        <rFont val="Calibri"/>
        <scheme val="minor"/>
      </rPr>
      <t>gain</t>
    </r>
  </si>
  <si>
    <t>Heat Sources</t>
  </si>
  <si>
    <t>Time [hr]</t>
  </si>
  <si>
    <t>Avg. Mass [g]</t>
  </si>
  <si>
    <t>Data of Heat Source (s)</t>
  </si>
  <si>
    <t>Window</t>
  </si>
  <si>
    <t>Window:</t>
  </si>
  <si>
    <t>Slilicon:</t>
  </si>
  <si>
    <t>Average Output [W]</t>
  </si>
  <si>
    <r>
      <rPr>
        <b/>
        <sz val="11"/>
        <color theme="1"/>
        <rFont val="Calibri"/>
        <family val="2"/>
        <scheme val="minor"/>
      </rPr>
      <t>Sum of Heat</t>
    </r>
    <r>
      <rPr>
        <b/>
        <vertAlign val="subscript"/>
        <sz val="11"/>
        <color theme="1"/>
        <rFont val="Calibri"/>
        <scheme val="minor"/>
      </rPr>
      <t xml:space="preserve">gain </t>
    </r>
  </si>
  <si>
    <r>
      <t>A</t>
    </r>
    <r>
      <rPr>
        <vertAlign val="subscript"/>
        <sz val="11"/>
        <color theme="1"/>
        <rFont val="Calibri"/>
        <family val="2"/>
        <scheme val="minor"/>
      </rPr>
      <t xml:space="preserve">1 </t>
    </r>
    <r>
      <rPr>
        <sz val="11"/>
        <color theme="1"/>
        <rFont val="Calibri"/>
        <family val="2"/>
        <scheme val="minor"/>
      </rPr>
      <t>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</si>
  <si>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A</t>
    </r>
    <r>
      <rPr>
        <vertAlign val="sub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</si>
  <si>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A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</si>
  <si>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Calibri"/>
        <family val="2"/>
        <scheme val="minor"/>
      </rPr>
      <t>Area</t>
    </r>
    <r>
      <rPr>
        <vertAlign val="subscript"/>
        <sz val="11"/>
        <color theme="1"/>
        <rFont val="Calibri"/>
        <family val="2"/>
        <scheme val="minor"/>
      </rPr>
      <t>Tl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</si>
  <si>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m</t>
    </r>
    <r>
      <rPr>
        <vertAlign val="superscript"/>
        <sz val="11"/>
        <color rgb="FF000000"/>
        <rFont val="Calibri"/>
        <scheme val="minor"/>
      </rPr>
      <t>2</t>
    </r>
  </si>
  <si>
    <t>Dimensions_insulation</t>
  </si>
  <si>
    <t>Area</t>
  </si>
  <si>
    <t xml:space="preserve"> </t>
  </si>
  <si>
    <t>Packing Insulation</t>
  </si>
  <si>
    <t>%</t>
  </si>
  <si>
    <t>Interior T</t>
  </si>
  <si>
    <t>[K]</t>
  </si>
  <si>
    <t>[C]</t>
  </si>
  <si>
    <t>Time Step</t>
  </si>
  <si>
    <t>[sec]</t>
  </si>
  <si>
    <t>Avg Values</t>
  </si>
  <si>
    <t>Wall Insulation</t>
  </si>
  <si>
    <r>
      <t>Heat</t>
    </r>
    <r>
      <rPr>
        <b/>
        <vertAlign val="subscript"/>
        <sz val="11"/>
        <rFont val="Calibri"/>
        <scheme val="minor"/>
      </rPr>
      <t>loss of Wall</t>
    </r>
  </si>
  <si>
    <r>
      <t>Heat</t>
    </r>
    <r>
      <rPr>
        <b/>
        <vertAlign val="subscript"/>
        <sz val="11"/>
        <rFont val="Calibri"/>
        <scheme val="minor"/>
      </rPr>
      <t>loss of Window</t>
    </r>
  </si>
  <si>
    <r>
      <t>Heat</t>
    </r>
    <r>
      <rPr>
        <b/>
        <vertAlign val="subscript"/>
        <sz val="11"/>
        <rFont val="Calibri"/>
        <scheme val="minor"/>
      </rPr>
      <t>loss of Insulation</t>
    </r>
  </si>
  <si>
    <r>
      <t>Total Heat</t>
    </r>
    <r>
      <rPr>
        <b/>
        <vertAlign val="subscript"/>
        <sz val="11"/>
        <rFont val="Calibri"/>
        <scheme val="minor"/>
      </rPr>
      <t>loss</t>
    </r>
  </si>
  <si>
    <r>
      <t>Heat</t>
    </r>
    <r>
      <rPr>
        <b/>
        <vertAlign val="subscript"/>
        <sz val="11"/>
        <rFont val="Calibri"/>
        <scheme val="minor"/>
      </rPr>
      <t>loss</t>
    </r>
  </si>
  <si>
    <t>Wall + Packing Insulation</t>
  </si>
  <si>
    <t># Heat Sources</t>
  </si>
  <si>
    <t>Dimension_Window</t>
  </si>
  <si>
    <t>Dimensions_Box</t>
  </si>
  <si>
    <t>Wall</t>
  </si>
  <si>
    <t>Packing</t>
  </si>
  <si>
    <t>%  of transfer values</t>
  </si>
  <si>
    <t>[F]</t>
  </si>
  <si>
    <t xml:space="preserve"> Duration</t>
  </si>
  <si>
    <t>Time [min]</t>
  </si>
  <si>
    <t>Initil T (F)</t>
  </si>
  <si>
    <t>Time [sec]</t>
  </si>
  <si>
    <t>P-load [kg]</t>
  </si>
  <si>
    <t>P-load [lb]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</si>
</sst>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0070C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vertAlign val="subscript"/>
      <sz val="11"/>
      <color theme="1"/>
      <name val="Calibri"/>
      <scheme val="minor"/>
    </font>
    <font>
      <vertAlign val="superscript"/>
      <sz val="11"/>
      <color rgb="FF000000"/>
      <name val="Calibri"/>
      <scheme val="minor"/>
    </font>
    <font>
      <b/>
      <sz val="11"/>
      <color rgb="FF000000"/>
      <name val="Calibri"/>
      <scheme val="minor"/>
    </font>
    <font>
      <sz val="11"/>
      <color rgb="FFFF0000"/>
      <name val="Calibri"/>
      <scheme val="minor"/>
    </font>
    <font>
      <b/>
      <sz val="11"/>
      <name val="Calibri"/>
      <scheme val="minor"/>
    </font>
    <font>
      <b/>
      <vertAlign val="subscript"/>
      <sz val="11"/>
      <name val="Calibri"/>
      <scheme val="minor"/>
    </font>
    <font>
      <b/>
      <sz val="11"/>
      <color rgb="FFFF0000"/>
      <name val="Calibri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18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76">
    <xf numFmtId="0" fontId="0" fillId="0" borderId="0" xfId="0"/>
    <xf numFmtId="0" fontId="0" fillId="0" borderId="0" xfId="0" applyAlignment="1">
      <alignment horizontal="center" vertical="top"/>
    </xf>
    <xf numFmtId="0" fontId="0" fillId="3" borderId="0" xfId="0" applyFill="1" applyAlignment="1">
      <alignment horizontal="center" vertical="top"/>
    </xf>
    <xf numFmtId="0" fontId="0" fillId="2" borderId="0" xfId="0" applyFill="1" applyBorder="1" applyAlignment="1">
      <alignment horizontal="center" vertical="top"/>
    </xf>
    <xf numFmtId="0" fontId="0" fillId="2" borderId="0" xfId="0" applyFill="1" applyBorder="1"/>
    <xf numFmtId="0" fontId="0" fillId="0" borderId="0" xfId="0" applyFill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4" borderId="0" xfId="0" applyFont="1" applyFill="1" applyAlignment="1">
      <alignment horizontal="center" vertical="top"/>
    </xf>
    <xf numFmtId="0" fontId="4" fillId="4" borderId="0" xfId="0" applyFont="1" applyFill="1" applyAlignment="1">
      <alignment horizontal="center" vertical="top"/>
    </xf>
    <xf numFmtId="0" fontId="0" fillId="4" borderId="0" xfId="0" applyFont="1" applyFill="1"/>
    <xf numFmtId="0" fontId="0" fillId="5" borderId="0" xfId="0" applyFill="1" applyAlignment="1">
      <alignment horizontal="center" vertical="top"/>
    </xf>
    <xf numFmtId="0" fontId="0" fillId="5" borderId="0" xfId="0" applyFont="1" applyFill="1" applyAlignment="1">
      <alignment horizontal="center" vertical="top"/>
    </xf>
    <xf numFmtId="0" fontId="4" fillId="5" borderId="0" xfId="0" applyFont="1" applyFill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top"/>
    </xf>
    <xf numFmtId="0" fontId="0" fillId="6" borderId="1" xfId="0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0" fillId="6" borderId="2" xfId="0" applyFill="1" applyBorder="1" applyAlignment="1">
      <alignment horizontal="center" vertical="top"/>
    </xf>
    <xf numFmtId="0" fontId="0" fillId="6" borderId="6" xfId="0" applyFill="1" applyBorder="1" applyAlignment="1">
      <alignment horizontal="center" vertical="top"/>
    </xf>
    <xf numFmtId="0" fontId="0" fillId="2" borderId="6" xfId="0" applyFill="1" applyBorder="1" applyAlignment="1">
      <alignment horizontal="center" vertical="top"/>
    </xf>
    <xf numFmtId="0" fontId="0" fillId="2" borderId="3" xfId="0" applyFill="1" applyBorder="1" applyAlignment="1">
      <alignment horizontal="center" vertical="top"/>
    </xf>
    <xf numFmtId="0" fontId="0" fillId="8" borderId="0" xfId="0" applyFont="1" applyFill="1" applyAlignment="1">
      <alignment horizontal="center" vertical="top"/>
    </xf>
    <xf numFmtId="0" fontId="0" fillId="8" borderId="0" xfId="0" applyFill="1" applyAlignment="1">
      <alignment horizontal="center" vertical="top"/>
    </xf>
    <xf numFmtId="0" fontId="4" fillId="8" borderId="0" xfId="0" applyFont="1" applyFill="1" applyAlignment="1">
      <alignment horizontal="center" vertical="top"/>
    </xf>
    <xf numFmtId="0" fontId="0" fillId="7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0" xfId="0" applyNumberFormat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0" fillId="10" borderId="0" xfId="0" applyFill="1"/>
    <xf numFmtId="0" fontId="0" fillId="12" borderId="0" xfId="0" applyFill="1"/>
    <xf numFmtId="0" fontId="0" fillId="10" borderId="0" xfId="0" applyFill="1" applyAlignment="1">
      <alignment horizontal="left"/>
    </xf>
    <xf numFmtId="0" fontId="0" fillId="10" borderId="0" xfId="0" applyFont="1" applyFill="1" applyAlignment="1">
      <alignment horizontal="left"/>
    </xf>
    <xf numFmtId="0" fontId="0" fillId="10" borderId="0" xfId="0" applyFill="1" applyAlignment="1">
      <alignment horizontal="right"/>
    </xf>
    <xf numFmtId="0" fontId="15" fillId="10" borderId="0" xfId="0" applyFont="1" applyFill="1" applyAlignment="1">
      <alignment horizontal="right"/>
    </xf>
    <xf numFmtId="0" fontId="11" fillId="17" borderId="0" xfId="0" applyFont="1" applyFill="1" applyAlignment="1">
      <alignment horizontal="center"/>
    </xf>
    <xf numFmtId="0" fontId="0" fillId="11" borderId="9" xfId="0" applyFill="1" applyBorder="1" applyAlignment="1">
      <alignment horizontal="left"/>
    </xf>
    <xf numFmtId="0" fontId="0" fillId="11" borderId="10" xfId="0" applyFill="1" applyBorder="1"/>
    <xf numFmtId="0" fontId="0" fillId="11" borderId="9" xfId="0" applyFont="1" applyFill="1" applyBorder="1" applyAlignment="1">
      <alignment horizontal="left"/>
    </xf>
    <xf numFmtId="0" fontId="11" fillId="16" borderId="5" xfId="0" applyFont="1" applyFill="1" applyBorder="1" applyAlignment="1"/>
    <xf numFmtId="0" fontId="0" fillId="11" borderId="9" xfId="0" applyFill="1" applyBorder="1"/>
    <xf numFmtId="0" fontId="0" fillId="11" borderId="5" xfId="0" applyFill="1" applyBorder="1"/>
    <xf numFmtId="0" fontId="14" fillId="11" borderId="11" xfId="0" applyFont="1" applyFill="1" applyBorder="1" applyAlignment="1">
      <alignment vertical="top"/>
    </xf>
    <xf numFmtId="0" fontId="0" fillId="10" borderId="9" xfId="0" applyFill="1" applyBorder="1"/>
    <xf numFmtId="0" fontId="0" fillId="10" borderId="0" xfId="0" applyFill="1" applyBorder="1"/>
    <xf numFmtId="0" fontId="0" fillId="10" borderId="5" xfId="0" applyFill="1" applyBorder="1"/>
    <xf numFmtId="0" fontId="0" fillId="10" borderId="12" xfId="0" applyFill="1" applyBorder="1"/>
    <xf numFmtId="0" fontId="0" fillId="10" borderId="11" xfId="0" applyFill="1" applyBorder="1"/>
    <xf numFmtId="0" fontId="0" fillId="10" borderId="7" xfId="0" applyFill="1" applyBorder="1"/>
    <xf numFmtId="0" fontId="0" fillId="10" borderId="8" xfId="0" applyFill="1" applyBorder="1"/>
    <xf numFmtId="0" fontId="0" fillId="10" borderId="10" xfId="0" applyFill="1" applyBorder="1"/>
    <xf numFmtId="0" fontId="0" fillId="15" borderId="7" xfId="0" applyFill="1" applyBorder="1"/>
    <xf numFmtId="0" fontId="0" fillId="15" borderId="9" xfId="0" applyFill="1" applyBorder="1"/>
    <xf numFmtId="0" fontId="1" fillId="10" borderId="5" xfId="0" applyFont="1" applyFill="1" applyBorder="1" applyAlignment="1"/>
    <xf numFmtId="0" fontId="0" fillId="15" borderId="5" xfId="0" applyFill="1" applyBorder="1"/>
    <xf numFmtId="0" fontId="1" fillId="10" borderId="11" xfId="0" applyFont="1" applyFill="1" applyBorder="1" applyAlignment="1"/>
    <xf numFmtId="0" fontId="0" fillId="12" borderId="10" xfId="0" applyFill="1" applyBorder="1"/>
    <xf numFmtId="0" fontId="0" fillId="12" borderId="5" xfId="0" applyFill="1" applyBorder="1"/>
    <xf numFmtId="0" fontId="0" fillId="12" borderId="12" xfId="0" applyFill="1" applyBorder="1"/>
    <xf numFmtId="0" fontId="0" fillId="12" borderId="11" xfId="0" applyFill="1" applyBorder="1"/>
    <xf numFmtId="0" fontId="0" fillId="10" borderId="4" xfId="0" applyFill="1" applyBorder="1"/>
    <xf numFmtId="0" fontId="0" fillId="11" borderId="0" xfId="0" applyFill="1" applyBorder="1"/>
    <xf numFmtId="0" fontId="11" fillId="11" borderId="10" xfId="0" applyFont="1" applyFill="1" applyBorder="1"/>
    <xf numFmtId="165" fontId="0" fillId="11" borderId="0" xfId="0" applyNumberFormat="1" applyFill="1" applyBorder="1"/>
    <xf numFmtId="0" fontId="11" fillId="14" borderId="5" xfId="0" applyFont="1" applyFill="1" applyBorder="1"/>
    <xf numFmtId="1" fontId="11" fillId="14" borderId="12" xfId="0" applyNumberFormat="1" applyFont="1" applyFill="1" applyBorder="1" applyAlignment="1"/>
    <xf numFmtId="0" fontId="11" fillId="14" borderId="11" xfId="0" applyFont="1" applyFill="1" applyBorder="1" applyAlignment="1"/>
    <xf numFmtId="0" fontId="11" fillId="14" borderId="9" xfId="0" applyFont="1" applyFill="1" applyBorder="1"/>
    <xf numFmtId="165" fontId="11" fillId="14" borderId="0" xfId="0" applyNumberFormat="1" applyFont="1" applyFill="1" applyBorder="1"/>
    <xf numFmtId="0" fontId="11" fillId="14" borderId="10" xfId="0" applyFont="1" applyFill="1" applyBorder="1"/>
    <xf numFmtId="2" fontId="11" fillId="14" borderId="12" xfId="0" applyNumberFormat="1" applyFont="1" applyFill="1" applyBorder="1"/>
    <xf numFmtId="0" fontId="11" fillId="14" borderId="11" xfId="0" applyFont="1" applyFill="1" applyBorder="1"/>
    <xf numFmtId="165" fontId="11" fillId="14" borderId="12" xfId="0" applyNumberFormat="1" applyFont="1" applyFill="1" applyBorder="1"/>
    <xf numFmtId="0" fontId="11" fillId="11" borderId="11" xfId="0" applyFont="1" applyFill="1" applyBorder="1"/>
    <xf numFmtId="165" fontId="0" fillId="11" borderId="9" xfId="0" applyNumberFormat="1" applyFill="1" applyBorder="1"/>
    <xf numFmtId="165" fontId="0" fillId="11" borderId="5" xfId="0" applyNumberFormat="1" applyFill="1" applyBorder="1"/>
    <xf numFmtId="0" fontId="11" fillId="17" borderId="14" xfId="0" applyFont="1" applyFill="1" applyBorder="1"/>
    <xf numFmtId="0" fontId="11" fillId="17" borderId="15" xfId="0" applyFont="1" applyFill="1" applyBorder="1"/>
    <xf numFmtId="0" fontId="14" fillId="17" borderId="15" xfId="0" applyFont="1" applyFill="1" applyBorder="1" applyAlignment="1"/>
    <xf numFmtId="0" fontId="0" fillId="12" borderId="13" xfId="0" applyFill="1" applyBorder="1"/>
    <xf numFmtId="0" fontId="11" fillId="17" borderId="7" xfId="0" applyFont="1" applyFill="1" applyBorder="1"/>
    <xf numFmtId="0" fontId="14" fillId="17" borderId="8" xfId="0" applyFont="1" applyFill="1" applyBorder="1"/>
    <xf numFmtId="0" fontId="11" fillId="17" borderId="9" xfId="0" applyFont="1" applyFill="1" applyBorder="1"/>
    <xf numFmtId="0" fontId="11" fillId="17" borderId="10" xfId="0" applyFont="1" applyFill="1" applyBorder="1"/>
    <xf numFmtId="0" fontId="14" fillId="17" borderId="9" xfId="0" applyFont="1" applyFill="1" applyBorder="1" applyAlignment="1"/>
    <xf numFmtId="0" fontId="0" fillId="0" borderId="15" xfId="0" applyBorder="1"/>
    <xf numFmtId="165" fontId="0" fillId="2" borderId="0" xfId="0" applyNumberFormat="1" applyFill="1" applyBorder="1"/>
    <xf numFmtId="0" fontId="11" fillId="18" borderId="10" xfId="0" applyFont="1" applyFill="1" applyBorder="1"/>
    <xf numFmtId="165" fontId="0" fillId="2" borderId="12" xfId="0" applyNumberFormat="1" applyFill="1" applyBorder="1"/>
    <xf numFmtId="0" fontId="11" fillId="18" borderId="11" xfId="0" applyFont="1" applyFill="1" applyBorder="1"/>
    <xf numFmtId="0" fontId="0" fillId="2" borderId="1" xfId="0" applyFill="1" applyBorder="1"/>
    <xf numFmtId="165" fontId="11" fillId="12" borderId="0" xfId="0" applyNumberFormat="1" applyFont="1" applyFill="1"/>
    <xf numFmtId="0" fontId="0" fillId="12" borderId="0" xfId="0" applyFont="1" applyFill="1" applyAlignment="1">
      <alignment horizontal="left" vertical="top"/>
    </xf>
    <xf numFmtId="0" fontId="11" fillId="17" borderId="0" xfId="0" applyFont="1" applyFill="1" applyAlignment="1">
      <alignment horizontal="left"/>
    </xf>
    <xf numFmtId="0" fontId="11" fillId="19" borderId="0" xfId="0" applyFont="1" applyFill="1" applyBorder="1" applyAlignment="1"/>
    <xf numFmtId="9" fontId="0" fillId="2" borderId="0" xfId="0" applyNumberFormat="1" applyFill="1"/>
    <xf numFmtId="9" fontId="0" fillId="2" borderId="0" xfId="0" applyNumberFormat="1" applyFill="1" applyAlignment="1">
      <alignment horizontal="right"/>
    </xf>
    <xf numFmtId="165" fontId="0" fillId="2" borderId="0" xfId="0" applyNumberFormat="1" applyFill="1"/>
    <xf numFmtId="0" fontId="11" fillId="2" borderId="9" xfId="0" applyFont="1" applyFill="1" applyBorder="1"/>
    <xf numFmtId="2" fontId="0" fillId="2" borderId="10" xfId="0" applyNumberFormat="1" applyFill="1" applyBorder="1" applyAlignment="1"/>
    <xf numFmtId="0" fontId="7" fillId="0" borderId="0" xfId="1" applyAlignment="1" applyProtection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7" fillId="0" borderId="1" xfId="1" applyBorder="1" applyAlignment="1" applyProtection="1">
      <alignment horizontal="center" vertical="top"/>
    </xf>
    <xf numFmtId="0" fontId="7" fillId="0" borderId="4" xfId="1" applyBorder="1" applyAlignment="1" applyProtection="1">
      <alignment horizontal="center" vertical="top"/>
    </xf>
    <xf numFmtId="0" fontId="0" fillId="8" borderId="0" xfId="0" applyFill="1" applyAlignment="1">
      <alignment horizontal="center" vertical="top"/>
    </xf>
    <xf numFmtId="0" fontId="0" fillId="7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Alignment="1">
      <alignment horizontal="center"/>
    </xf>
    <xf numFmtId="0" fontId="14" fillId="17" borderId="12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11" fillId="17" borderId="2" xfId="0" applyFont="1" applyFill="1" applyBorder="1" applyAlignment="1">
      <alignment horizontal="center"/>
    </xf>
    <xf numFmtId="0" fontId="11" fillId="17" borderId="3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4" fillId="14" borderId="2" xfId="0" applyFont="1" applyFill="1" applyBorder="1" applyAlignment="1">
      <alignment horizontal="center"/>
    </xf>
    <xf numFmtId="0" fontId="14" fillId="14" borderId="6" xfId="0" applyFont="1" applyFill="1" applyBorder="1" applyAlignment="1">
      <alignment horizontal="center"/>
    </xf>
    <xf numFmtId="0" fontId="14" fillId="14" borderId="3" xfId="0" applyFont="1" applyFill="1" applyBorder="1" applyAlignment="1">
      <alignment horizontal="center"/>
    </xf>
    <xf numFmtId="0" fontId="14" fillId="12" borderId="7" xfId="0" applyFont="1" applyFill="1" applyBorder="1" applyAlignment="1">
      <alignment horizontal="center"/>
    </xf>
    <xf numFmtId="0" fontId="1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14" fillId="13" borderId="7" xfId="0" applyFont="1" applyFill="1" applyBorder="1" applyAlignment="1">
      <alignment horizontal="center"/>
    </xf>
    <xf numFmtId="0" fontId="11" fillId="13" borderId="4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15" fillId="11" borderId="0" xfId="0" applyFont="1" applyFill="1" applyBorder="1" applyAlignment="1">
      <alignment horizontal="right"/>
    </xf>
    <xf numFmtId="165" fontId="11" fillId="16" borderId="12" xfId="0" applyNumberFormat="1" applyFont="1" applyFill="1" applyBorder="1" applyAlignment="1"/>
    <xf numFmtId="165" fontId="0" fillId="10" borderId="4" xfId="0" applyNumberFormat="1" applyFill="1" applyBorder="1"/>
    <xf numFmtId="165" fontId="0" fillId="10" borderId="0" xfId="0" applyNumberFormat="1" applyFill="1" applyBorder="1"/>
    <xf numFmtId="165" fontId="0" fillId="15" borderId="4" xfId="0" applyNumberFormat="1" applyFill="1" applyBorder="1"/>
    <xf numFmtId="165" fontId="0" fillId="15" borderId="0" xfId="0" applyNumberFormat="1" applyFill="1" applyBorder="1"/>
    <xf numFmtId="0" fontId="0" fillId="15" borderId="12" xfId="0" applyFill="1" applyBorder="1"/>
    <xf numFmtId="165" fontId="1" fillId="10" borderId="12" xfId="0" applyNumberFormat="1" applyFont="1" applyFill="1" applyBorder="1" applyAlignment="1"/>
    <xf numFmtId="165" fontId="0" fillId="15" borderId="12" xfId="0" applyNumberFormat="1" applyFill="1" applyBorder="1"/>
    <xf numFmtId="0" fontId="4" fillId="0" borderId="0" xfId="0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2" fontId="0" fillId="0" borderId="0" xfId="0" applyNumberFormat="1" applyBorder="1"/>
    <xf numFmtId="164" fontId="0" fillId="0" borderId="0" xfId="0" applyNumberFormat="1" applyBorder="1"/>
    <xf numFmtId="1" fontId="0" fillId="0" borderId="0" xfId="0" applyNumberFormat="1" applyBorder="1"/>
    <xf numFmtId="164" fontId="0" fillId="0" borderId="0" xfId="0" applyNumberForma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4" xfId="0" applyFont="1" applyBorder="1"/>
    <xf numFmtId="0" fontId="1" fillId="0" borderId="8" xfId="0" applyFont="1" applyBorder="1"/>
    <xf numFmtId="0" fontId="4" fillId="0" borderId="9" xfId="0" applyFont="1" applyBorder="1" applyAlignment="1">
      <alignment horizontal="center"/>
    </xf>
    <xf numFmtId="0" fontId="0" fillId="0" borderId="10" xfId="0" applyBorder="1"/>
    <xf numFmtId="0" fontId="0" fillId="0" borderId="9" xfId="0" applyBorder="1"/>
    <xf numFmtId="164" fontId="0" fillId="0" borderId="9" xfId="0" applyNumberFormat="1" applyBorder="1"/>
    <xf numFmtId="2" fontId="0" fillId="0" borderId="10" xfId="0" applyNumberFormat="1" applyBorder="1"/>
    <xf numFmtId="164" fontId="0" fillId="2" borderId="5" xfId="0" applyNumberFormat="1" applyFill="1" applyBorder="1"/>
    <xf numFmtId="2" fontId="0" fillId="2" borderId="12" xfId="0" applyNumberFormat="1" applyFill="1" applyBorder="1"/>
    <xf numFmtId="164" fontId="0" fillId="2" borderId="12" xfId="0" applyNumberFormat="1" applyFill="1" applyBorder="1"/>
    <xf numFmtId="1" fontId="0" fillId="2" borderId="12" xfId="0" applyNumberFormat="1" applyFill="1" applyBorder="1"/>
    <xf numFmtId="164" fontId="0" fillId="2" borderId="12" xfId="0" applyNumberFormat="1" applyFill="1" applyBorder="1" applyAlignment="1">
      <alignment horizontal="center"/>
    </xf>
    <xf numFmtId="0" fontId="0" fillId="2" borderId="12" xfId="0" applyFill="1" applyBorder="1"/>
    <xf numFmtId="0" fontId="0" fillId="2" borderId="11" xfId="0" applyFill="1" applyBorder="1"/>
    <xf numFmtId="0" fontId="18" fillId="17" borderId="2" xfId="0" applyFont="1" applyFill="1" applyBorder="1" applyAlignment="1">
      <alignment horizontal="center"/>
    </xf>
    <xf numFmtId="0" fontId="18" fillId="17" borderId="6" xfId="0" applyFont="1" applyFill="1" applyBorder="1" applyAlignment="1">
      <alignment horizontal="center"/>
    </xf>
    <xf numFmtId="0" fontId="18" fillId="17" borderId="3" xfId="0" applyFont="1" applyFill="1" applyBorder="1" applyAlignment="1">
      <alignment horizontal="center"/>
    </xf>
  </cellXfs>
  <cellStyles count="118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66FF33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Pressure (Pa) Vs Height (m)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Pressure</c:v>
          </c:tx>
          <c:spPr>
            <a:ln w="28575">
              <a:noFill/>
            </a:ln>
          </c:spPr>
          <c:xVal>
            <c:numRef>
              <c:f>Equations!$C$3:$C$1403</c:f>
              <c:numCache>
                <c:formatCode>General</c:formatCode>
                <c:ptCount val="1401"/>
                <c:pt idx="0">
                  <c:v>0.0</c:v>
                </c:pt>
                <c:pt idx="1">
                  <c:v>25.0</c:v>
                </c:pt>
                <c:pt idx="2">
                  <c:v>50.0</c:v>
                </c:pt>
                <c:pt idx="3">
                  <c:v>75.0</c:v>
                </c:pt>
                <c:pt idx="4">
                  <c:v>100.0</c:v>
                </c:pt>
                <c:pt idx="5">
                  <c:v>125.0</c:v>
                </c:pt>
                <c:pt idx="6">
                  <c:v>150.0</c:v>
                </c:pt>
                <c:pt idx="7">
                  <c:v>175.0</c:v>
                </c:pt>
                <c:pt idx="8">
                  <c:v>200.0</c:v>
                </c:pt>
                <c:pt idx="9">
                  <c:v>225.0</c:v>
                </c:pt>
                <c:pt idx="10">
                  <c:v>250.0</c:v>
                </c:pt>
                <c:pt idx="11">
                  <c:v>275.0</c:v>
                </c:pt>
                <c:pt idx="12">
                  <c:v>300.0</c:v>
                </c:pt>
                <c:pt idx="13">
                  <c:v>325.0</c:v>
                </c:pt>
                <c:pt idx="14">
                  <c:v>350.0</c:v>
                </c:pt>
                <c:pt idx="15">
                  <c:v>375.0</c:v>
                </c:pt>
                <c:pt idx="16">
                  <c:v>400.0</c:v>
                </c:pt>
                <c:pt idx="17">
                  <c:v>425.0</c:v>
                </c:pt>
                <c:pt idx="18">
                  <c:v>450.0</c:v>
                </c:pt>
                <c:pt idx="19">
                  <c:v>475.0</c:v>
                </c:pt>
                <c:pt idx="20">
                  <c:v>500.0</c:v>
                </c:pt>
                <c:pt idx="21">
                  <c:v>525.0</c:v>
                </c:pt>
                <c:pt idx="22">
                  <c:v>550.0</c:v>
                </c:pt>
                <c:pt idx="23">
                  <c:v>575.0</c:v>
                </c:pt>
                <c:pt idx="24">
                  <c:v>600.0</c:v>
                </c:pt>
                <c:pt idx="25">
                  <c:v>625.0</c:v>
                </c:pt>
                <c:pt idx="26">
                  <c:v>650.0</c:v>
                </c:pt>
                <c:pt idx="27">
                  <c:v>675.0</c:v>
                </c:pt>
                <c:pt idx="28">
                  <c:v>700.0</c:v>
                </c:pt>
                <c:pt idx="29">
                  <c:v>725.0</c:v>
                </c:pt>
                <c:pt idx="30">
                  <c:v>750.0</c:v>
                </c:pt>
                <c:pt idx="31">
                  <c:v>775.0</c:v>
                </c:pt>
                <c:pt idx="32">
                  <c:v>800.0</c:v>
                </c:pt>
                <c:pt idx="33">
                  <c:v>825.0</c:v>
                </c:pt>
                <c:pt idx="34">
                  <c:v>850.0</c:v>
                </c:pt>
                <c:pt idx="35">
                  <c:v>875.0</c:v>
                </c:pt>
                <c:pt idx="36">
                  <c:v>900.0</c:v>
                </c:pt>
                <c:pt idx="37">
                  <c:v>925.0</c:v>
                </c:pt>
                <c:pt idx="38">
                  <c:v>950.0</c:v>
                </c:pt>
                <c:pt idx="39">
                  <c:v>975.0</c:v>
                </c:pt>
                <c:pt idx="40">
                  <c:v>1000.0</c:v>
                </c:pt>
                <c:pt idx="41">
                  <c:v>1025.0</c:v>
                </c:pt>
                <c:pt idx="42">
                  <c:v>1050.0</c:v>
                </c:pt>
                <c:pt idx="43">
                  <c:v>1075.0</c:v>
                </c:pt>
                <c:pt idx="44">
                  <c:v>1100.0</c:v>
                </c:pt>
                <c:pt idx="45">
                  <c:v>1125.0</c:v>
                </c:pt>
                <c:pt idx="46">
                  <c:v>1150.0</c:v>
                </c:pt>
                <c:pt idx="47">
                  <c:v>1175.0</c:v>
                </c:pt>
                <c:pt idx="48">
                  <c:v>1200.0</c:v>
                </c:pt>
                <c:pt idx="49">
                  <c:v>1225.0</c:v>
                </c:pt>
                <c:pt idx="50">
                  <c:v>1250.0</c:v>
                </c:pt>
                <c:pt idx="51">
                  <c:v>1275.0</c:v>
                </c:pt>
                <c:pt idx="52">
                  <c:v>1300.0</c:v>
                </c:pt>
                <c:pt idx="53">
                  <c:v>1325.0</c:v>
                </c:pt>
                <c:pt idx="54">
                  <c:v>1350.0</c:v>
                </c:pt>
                <c:pt idx="55">
                  <c:v>1375.0</c:v>
                </c:pt>
                <c:pt idx="56">
                  <c:v>1400.0</c:v>
                </c:pt>
                <c:pt idx="57">
                  <c:v>1425.0</c:v>
                </c:pt>
                <c:pt idx="58">
                  <c:v>1450.0</c:v>
                </c:pt>
                <c:pt idx="59">
                  <c:v>1475.0</c:v>
                </c:pt>
                <c:pt idx="60">
                  <c:v>1500.0</c:v>
                </c:pt>
                <c:pt idx="61">
                  <c:v>1525.0</c:v>
                </c:pt>
                <c:pt idx="62">
                  <c:v>1550.0</c:v>
                </c:pt>
                <c:pt idx="63">
                  <c:v>1575.0</c:v>
                </c:pt>
                <c:pt idx="64">
                  <c:v>1600.0</c:v>
                </c:pt>
                <c:pt idx="65">
                  <c:v>1625.0</c:v>
                </c:pt>
                <c:pt idx="66">
                  <c:v>1650.0</c:v>
                </c:pt>
                <c:pt idx="67">
                  <c:v>1675.0</c:v>
                </c:pt>
                <c:pt idx="68">
                  <c:v>1700.0</c:v>
                </c:pt>
                <c:pt idx="69">
                  <c:v>1725.0</c:v>
                </c:pt>
                <c:pt idx="70">
                  <c:v>1750.0</c:v>
                </c:pt>
                <c:pt idx="71">
                  <c:v>1775.0</c:v>
                </c:pt>
                <c:pt idx="72">
                  <c:v>1800.0</c:v>
                </c:pt>
                <c:pt idx="73">
                  <c:v>1825.0</c:v>
                </c:pt>
                <c:pt idx="74">
                  <c:v>1850.0</c:v>
                </c:pt>
                <c:pt idx="75">
                  <c:v>1875.0</c:v>
                </c:pt>
                <c:pt idx="76">
                  <c:v>1900.0</c:v>
                </c:pt>
                <c:pt idx="77">
                  <c:v>1925.0</c:v>
                </c:pt>
                <c:pt idx="78">
                  <c:v>1950.0</c:v>
                </c:pt>
                <c:pt idx="79">
                  <c:v>1975.0</c:v>
                </c:pt>
                <c:pt idx="80">
                  <c:v>2000.0</c:v>
                </c:pt>
                <c:pt idx="81">
                  <c:v>2025.0</c:v>
                </c:pt>
                <c:pt idx="82">
                  <c:v>2050.0</c:v>
                </c:pt>
                <c:pt idx="83">
                  <c:v>2075.0</c:v>
                </c:pt>
                <c:pt idx="84">
                  <c:v>2100.0</c:v>
                </c:pt>
                <c:pt idx="85">
                  <c:v>2125.0</c:v>
                </c:pt>
                <c:pt idx="86">
                  <c:v>2150.0</c:v>
                </c:pt>
                <c:pt idx="87">
                  <c:v>2175.0</c:v>
                </c:pt>
                <c:pt idx="88">
                  <c:v>2200.0</c:v>
                </c:pt>
                <c:pt idx="89">
                  <c:v>2225.0</c:v>
                </c:pt>
                <c:pt idx="90">
                  <c:v>2250.0</c:v>
                </c:pt>
                <c:pt idx="91">
                  <c:v>2275.0</c:v>
                </c:pt>
                <c:pt idx="92">
                  <c:v>2300.0</c:v>
                </c:pt>
                <c:pt idx="93">
                  <c:v>2325.0</c:v>
                </c:pt>
                <c:pt idx="94">
                  <c:v>2350.0</c:v>
                </c:pt>
                <c:pt idx="95">
                  <c:v>2375.0</c:v>
                </c:pt>
                <c:pt idx="96">
                  <c:v>2400.0</c:v>
                </c:pt>
                <c:pt idx="97">
                  <c:v>2425.0</c:v>
                </c:pt>
                <c:pt idx="98">
                  <c:v>2450.0</c:v>
                </c:pt>
                <c:pt idx="99">
                  <c:v>2475.0</c:v>
                </c:pt>
                <c:pt idx="100">
                  <c:v>2500.0</c:v>
                </c:pt>
                <c:pt idx="101">
                  <c:v>2525.0</c:v>
                </c:pt>
                <c:pt idx="102">
                  <c:v>2550.0</c:v>
                </c:pt>
                <c:pt idx="103">
                  <c:v>2575.0</c:v>
                </c:pt>
                <c:pt idx="104">
                  <c:v>2600.0</c:v>
                </c:pt>
                <c:pt idx="105">
                  <c:v>2625.0</c:v>
                </c:pt>
                <c:pt idx="106">
                  <c:v>2650.0</c:v>
                </c:pt>
                <c:pt idx="107">
                  <c:v>2675.0</c:v>
                </c:pt>
                <c:pt idx="108">
                  <c:v>2700.0</c:v>
                </c:pt>
                <c:pt idx="109">
                  <c:v>2725.0</c:v>
                </c:pt>
                <c:pt idx="110">
                  <c:v>2750.0</c:v>
                </c:pt>
                <c:pt idx="111">
                  <c:v>2775.0</c:v>
                </c:pt>
                <c:pt idx="112">
                  <c:v>2800.0</c:v>
                </c:pt>
                <c:pt idx="113">
                  <c:v>2825.0</c:v>
                </c:pt>
                <c:pt idx="114">
                  <c:v>2850.0</c:v>
                </c:pt>
                <c:pt idx="115">
                  <c:v>2875.0</c:v>
                </c:pt>
                <c:pt idx="116">
                  <c:v>2900.0</c:v>
                </c:pt>
                <c:pt idx="117">
                  <c:v>2925.0</c:v>
                </c:pt>
                <c:pt idx="118">
                  <c:v>2950.0</c:v>
                </c:pt>
                <c:pt idx="119">
                  <c:v>2975.0</c:v>
                </c:pt>
                <c:pt idx="120">
                  <c:v>3000.0</c:v>
                </c:pt>
                <c:pt idx="121">
                  <c:v>3025.0</c:v>
                </c:pt>
                <c:pt idx="122">
                  <c:v>3050.0</c:v>
                </c:pt>
                <c:pt idx="123">
                  <c:v>3075.0</c:v>
                </c:pt>
                <c:pt idx="124">
                  <c:v>3100.0</c:v>
                </c:pt>
                <c:pt idx="125">
                  <c:v>3125.0</c:v>
                </c:pt>
                <c:pt idx="126">
                  <c:v>3150.0</c:v>
                </c:pt>
                <c:pt idx="127">
                  <c:v>3175.0</c:v>
                </c:pt>
                <c:pt idx="128">
                  <c:v>3200.0</c:v>
                </c:pt>
                <c:pt idx="129">
                  <c:v>3225.0</c:v>
                </c:pt>
                <c:pt idx="130">
                  <c:v>3250.0</c:v>
                </c:pt>
                <c:pt idx="131">
                  <c:v>3275.0</c:v>
                </c:pt>
                <c:pt idx="132">
                  <c:v>3300.0</c:v>
                </c:pt>
                <c:pt idx="133">
                  <c:v>3325.0</c:v>
                </c:pt>
                <c:pt idx="134">
                  <c:v>3350.0</c:v>
                </c:pt>
                <c:pt idx="135">
                  <c:v>3375.0</c:v>
                </c:pt>
                <c:pt idx="136">
                  <c:v>3400.0</c:v>
                </c:pt>
                <c:pt idx="137">
                  <c:v>3425.0</c:v>
                </c:pt>
                <c:pt idx="138">
                  <c:v>3450.0</c:v>
                </c:pt>
                <c:pt idx="139">
                  <c:v>3475.0</c:v>
                </c:pt>
                <c:pt idx="140">
                  <c:v>3500.0</c:v>
                </c:pt>
                <c:pt idx="141">
                  <c:v>3525.0</c:v>
                </c:pt>
                <c:pt idx="142">
                  <c:v>3550.0</c:v>
                </c:pt>
                <c:pt idx="143">
                  <c:v>3575.0</c:v>
                </c:pt>
                <c:pt idx="144">
                  <c:v>3600.0</c:v>
                </c:pt>
                <c:pt idx="145">
                  <c:v>3625.0</c:v>
                </c:pt>
                <c:pt idx="146">
                  <c:v>3650.0</c:v>
                </c:pt>
                <c:pt idx="147">
                  <c:v>3675.0</c:v>
                </c:pt>
                <c:pt idx="148">
                  <c:v>3700.0</c:v>
                </c:pt>
                <c:pt idx="149">
                  <c:v>3725.0</c:v>
                </c:pt>
                <c:pt idx="150">
                  <c:v>3750.0</c:v>
                </c:pt>
                <c:pt idx="151">
                  <c:v>3775.0</c:v>
                </c:pt>
                <c:pt idx="152">
                  <c:v>3800.0</c:v>
                </c:pt>
                <c:pt idx="153">
                  <c:v>3825.0</c:v>
                </c:pt>
                <c:pt idx="154">
                  <c:v>3850.0</c:v>
                </c:pt>
                <c:pt idx="155">
                  <c:v>3875.0</c:v>
                </c:pt>
                <c:pt idx="156">
                  <c:v>3900.0</c:v>
                </c:pt>
                <c:pt idx="157">
                  <c:v>3925.0</c:v>
                </c:pt>
                <c:pt idx="158">
                  <c:v>3950.0</c:v>
                </c:pt>
                <c:pt idx="159">
                  <c:v>3975.0</c:v>
                </c:pt>
                <c:pt idx="160">
                  <c:v>4000.0</c:v>
                </c:pt>
                <c:pt idx="161">
                  <c:v>4025.0</c:v>
                </c:pt>
                <c:pt idx="162">
                  <c:v>4050.0</c:v>
                </c:pt>
                <c:pt idx="163">
                  <c:v>4075.0</c:v>
                </c:pt>
                <c:pt idx="164">
                  <c:v>4100.0</c:v>
                </c:pt>
                <c:pt idx="165">
                  <c:v>4125.0</c:v>
                </c:pt>
                <c:pt idx="166">
                  <c:v>4150.0</c:v>
                </c:pt>
                <c:pt idx="167">
                  <c:v>4175.0</c:v>
                </c:pt>
                <c:pt idx="168">
                  <c:v>4200.0</c:v>
                </c:pt>
                <c:pt idx="169">
                  <c:v>4225.0</c:v>
                </c:pt>
                <c:pt idx="170">
                  <c:v>4250.0</c:v>
                </c:pt>
                <c:pt idx="171">
                  <c:v>4275.0</c:v>
                </c:pt>
                <c:pt idx="172">
                  <c:v>4300.0</c:v>
                </c:pt>
                <c:pt idx="173">
                  <c:v>4325.0</c:v>
                </c:pt>
                <c:pt idx="174">
                  <c:v>4350.0</c:v>
                </c:pt>
                <c:pt idx="175">
                  <c:v>4375.0</c:v>
                </c:pt>
                <c:pt idx="176">
                  <c:v>4400.0</c:v>
                </c:pt>
                <c:pt idx="177">
                  <c:v>4425.0</c:v>
                </c:pt>
                <c:pt idx="178">
                  <c:v>4450.0</c:v>
                </c:pt>
                <c:pt idx="179">
                  <c:v>4475.0</c:v>
                </c:pt>
                <c:pt idx="180">
                  <c:v>4500.0</c:v>
                </c:pt>
                <c:pt idx="181">
                  <c:v>4525.0</c:v>
                </c:pt>
                <c:pt idx="182">
                  <c:v>4550.0</c:v>
                </c:pt>
                <c:pt idx="183">
                  <c:v>4575.0</c:v>
                </c:pt>
                <c:pt idx="184">
                  <c:v>4600.0</c:v>
                </c:pt>
                <c:pt idx="185">
                  <c:v>4625.0</c:v>
                </c:pt>
                <c:pt idx="186">
                  <c:v>4650.0</c:v>
                </c:pt>
                <c:pt idx="187">
                  <c:v>4675.0</c:v>
                </c:pt>
                <c:pt idx="188">
                  <c:v>4700.0</c:v>
                </c:pt>
                <c:pt idx="189">
                  <c:v>4725.0</c:v>
                </c:pt>
                <c:pt idx="190">
                  <c:v>4750.0</c:v>
                </c:pt>
                <c:pt idx="191">
                  <c:v>4775.0</c:v>
                </c:pt>
                <c:pt idx="192">
                  <c:v>4800.0</c:v>
                </c:pt>
                <c:pt idx="193">
                  <c:v>4825.0</c:v>
                </c:pt>
                <c:pt idx="194">
                  <c:v>4850.0</c:v>
                </c:pt>
                <c:pt idx="195">
                  <c:v>4875.0</c:v>
                </c:pt>
                <c:pt idx="196">
                  <c:v>4900.0</c:v>
                </c:pt>
                <c:pt idx="197">
                  <c:v>4925.0</c:v>
                </c:pt>
                <c:pt idx="198">
                  <c:v>4950.0</c:v>
                </c:pt>
                <c:pt idx="199">
                  <c:v>4975.0</c:v>
                </c:pt>
                <c:pt idx="200">
                  <c:v>5000.0</c:v>
                </c:pt>
                <c:pt idx="201">
                  <c:v>5025.0</c:v>
                </c:pt>
                <c:pt idx="202">
                  <c:v>5050.0</c:v>
                </c:pt>
                <c:pt idx="203">
                  <c:v>5075.0</c:v>
                </c:pt>
                <c:pt idx="204">
                  <c:v>5100.0</c:v>
                </c:pt>
                <c:pt idx="205">
                  <c:v>5125.0</c:v>
                </c:pt>
                <c:pt idx="206">
                  <c:v>5150.0</c:v>
                </c:pt>
                <c:pt idx="207">
                  <c:v>5175.0</c:v>
                </c:pt>
                <c:pt idx="208">
                  <c:v>5200.0</c:v>
                </c:pt>
                <c:pt idx="209">
                  <c:v>5225.0</c:v>
                </c:pt>
                <c:pt idx="210">
                  <c:v>5250.0</c:v>
                </c:pt>
                <c:pt idx="211">
                  <c:v>5275.0</c:v>
                </c:pt>
                <c:pt idx="212">
                  <c:v>5300.0</c:v>
                </c:pt>
                <c:pt idx="213">
                  <c:v>5325.0</c:v>
                </c:pt>
                <c:pt idx="214">
                  <c:v>5350.0</c:v>
                </c:pt>
                <c:pt idx="215">
                  <c:v>5375.0</c:v>
                </c:pt>
                <c:pt idx="216">
                  <c:v>5400.0</c:v>
                </c:pt>
                <c:pt idx="217">
                  <c:v>5425.0</c:v>
                </c:pt>
                <c:pt idx="218">
                  <c:v>5450.0</c:v>
                </c:pt>
                <c:pt idx="219">
                  <c:v>5475.0</c:v>
                </c:pt>
                <c:pt idx="220">
                  <c:v>5500.0</c:v>
                </c:pt>
                <c:pt idx="221">
                  <c:v>5525.0</c:v>
                </c:pt>
                <c:pt idx="222">
                  <c:v>5550.0</c:v>
                </c:pt>
                <c:pt idx="223">
                  <c:v>5575.0</c:v>
                </c:pt>
                <c:pt idx="224">
                  <c:v>5600.0</c:v>
                </c:pt>
                <c:pt idx="225">
                  <c:v>5625.0</c:v>
                </c:pt>
                <c:pt idx="226">
                  <c:v>5650.0</c:v>
                </c:pt>
                <c:pt idx="227">
                  <c:v>5675.0</c:v>
                </c:pt>
                <c:pt idx="228">
                  <c:v>5700.0</c:v>
                </c:pt>
                <c:pt idx="229">
                  <c:v>5725.0</c:v>
                </c:pt>
                <c:pt idx="230">
                  <c:v>5750.0</c:v>
                </c:pt>
                <c:pt idx="231">
                  <c:v>5775.0</c:v>
                </c:pt>
                <c:pt idx="232">
                  <c:v>5800.0</c:v>
                </c:pt>
                <c:pt idx="233">
                  <c:v>5825.0</c:v>
                </c:pt>
                <c:pt idx="234">
                  <c:v>5850.0</c:v>
                </c:pt>
                <c:pt idx="235">
                  <c:v>5875.0</c:v>
                </c:pt>
                <c:pt idx="236">
                  <c:v>5900.0</c:v>
                </c:pt>
                <c:pt idx="237">
                  <c:v>5925.0</c:v>
                </c:pt>
                <c:pt idx="238">
                  <c:v>5950.0</c:v>
                </c:pt>
                <c:pt idx="239">
                  <c:v>5975.0</c:v>
                </c:pt>
                <c:pt idx="240">
                  <c:v>6000.0</c:v>
                </c:pt>
                <c:pt idx="241">
                  <c:v>6025.0</c:v>
                </c:pt>
                <c:pt idx="242">
                  <c:v>6050.0</c:v>
                </c:pt>
                <c:pt idx="243">
                  <c:v>6075.0</c:v>
                </c:pt>
                <c:pt idx="244">
                  <c:v>6100.0</c:v>
                </c:pt>
                <c:pt idx="245">
                  <c:v>6125.0</c:v>
                </c:pt>
                <c:pt idx="246">
                  <c:v>6150.0</c:v>
                </c:pt>
                <c:pt idx="247">
                  <c:v>6175.0</c:v>
                </c:pt>
                <c:pt idx="248">
                  <c:v>6200.0</c:v>
                </c:pt>
                <c:pt idx="249">
                  <c:v>6225.0</c:v>
                </c:pt>
                <c:pt idx="250">
                  <c:v>6250.0</c:v>
                </c:pt>
                <c:pt idx="251">
                  <c:v>6275.0</c:v>
                </c:pt>
                <c:pt idx="252">
                  <c:v>6300.0</c:v>
                </c:pt>
                <c:pt idx="253">
                  <c:v>6325.0</c:v>
                </c:pt>
                <c:pt idx="254">
                  <c:v>6350.0</c:v>
                </c:pt>
                <c:pt idx="255">
                  <c:v>6375.0</c:v>
                </c:pt>
                <c:pt idx="256">
                  <c:v>6400.0</c:v>
                </c:pt>
                <c:pt idx="257">
                  <c:v>6425.0</c:v>
                </c:pt>
                <c:pt idx="258">
                  <c:v>6450.0</c:v>
                </c:pt>
                <c:pt idx="259">
                  <c:v>6475.0</c:v>
                </c:pt>
                <c:pt idx="260">
                  <c:v>6500.0</c:v>
                </c:pt>
                <c:pt idx="261">
                  <c:v>6525.0</c:v>
                </c:pt>
                <c:pt idx="262">
                  <c:v>6550.0</c:v>
                </c:pt>
                <c:pt idx="263">
                  <c:v>6575.0</c:v>
                </c:pt>
                <c:pt idx="264">
                  <c:v>6600.0</c:v>
                </c:pt>
                <c:pt idx="265">
                  <c:v>6625.0</c:v>
                </c:pt>
                <c:pt idx="266">
                  <c:v>6650.0</c:v>
                </c:pt>
                <c:pt idx="267">
                  <c:v>6675.0</c:v>
                </c:pt>
                <c:pt idx="268">
                  <c:v>6700.0</c:v>
                </c:pt>
                <c:pt idx="269">
                  <c:v>6725.0</c:v>
                </c:pt>
                <c:pt idx="270">
                  <c:v>6750.0</c:v>
                </c:pt>
                <c:pt idx="271">
                  <c:v>6775.0</c:v>
                </c:pt>
                <c:pt idx="272">
                  <c:v>6800.0</c:v>
                </c:pt>
                <c:pt idx="273">
                  <c:v>6825.0</c:v>
                </c:pt>
                <c:pt idx="274">
                  <c:v>6850.0</c:v>
                </c:pt>
                <c:pt idx="275">
                  <c:v>6875.0</c:v>
                </c:pt>
                <c:pt idx="276">
                  <c:v>6900.0</c:v>
                </c:pt>
                <c:pt idx="277">
                  <c:v>6925.0</c:v>
                </c:pt>
                <c:pt idx="278">
                  <c:v>6950.0</c:v>
                </c:pt>
                <c:pt idx="279">
                  <c:v>6975.0</c:v>
                </c:pt>
                <c:pt idx="280">
                  <c:v>7000.0</c:v>
                </c:pt>
                <c:pt idx="281">
                  <c:v>7025.0</c:v>
                </c:pt>
                <c:pt idx="282">
                  <c:v>7050.0</c:v>
                </c:pt>
                <c:pt idx="283">
                  <c:v>7075.0</c:v>
                </c:pt>
                <c:pt idx="284">
                  <c:v>7100.0</c:v>
                </c:pt>
                <c:pt idx="285">
                  <c:v>7125.0</c:v>
                </c:pt>
                <c:pt idx="286">
                  <c:v>7150.0</c:v>
                </c:pt>
                <c:pt idx="287">
                  <c:v>7175.0</c:v>
                </c:pt>
                <c:pt idx="288">
                  <c:v>7200.0</c:v>
                </c:pt>
                <c:pt idx="289">
                  <c:v>7225.0</c:v>
                </c:pt>
                <c:pt idx="290">
                  <c:v>7250.0</c:v>
                </c:pt>
                <c:pt idx="291">
                  <c:v>7275.0</c:v>
                </c:pt>
                <c:pt idx="292">
                  <c:v>7300.0</c:v>
                </c:pt>
                <c:pt idx="293">
                  <c:v>7325.0</c:v>
                </c:pt>
                <c:pt idx="294">
                  <c:v>7350.0</c:v>
                </c:pt>
                <c:pt idx="295">
                  <c:v>7375.0</c:v>
                </c:pt>
                <c:pt idx="296">
                  <c:v>7400.0</c:v>
                </c:pt>
                <c:pt idx="297">
                  <c:v>7425.0</c:v>
                </c:pt>
                <c:pt idx="298">
                  <c:v>7450.0</c:v>
                </c:pt>
                <c:pt idx="299">
                  <c:v>7475.0</c:v>
                </c:pt>
                <c:pt idx="300">
                  <c:v>7500.0</c:v>
                </c:pt>
                <c:pt idx="301">
                  <c:v>7525.0</c:v>
                </c:pt>
                <c:pt idx="302">
                  <c:v>7550.0</c:v>
                </c:pt>
                <c:pt idx="303">
                  <c:v>7575.0</c:v>
                </c:pt>
                <c:pt idx="304">
                  <c:v>7600.0</c:v>
                </c:pt>
                <c:pt idx="305">
                  <c:v>7625.0</c:v>
                </c:pt>
                <c:pt idx="306">
                  <c:v>7650.0</c:v>
                </c:pt>
                <c:pt idx="307">
                  <c:v>7675.0</c:v>
                </c:pt>
                <c:pt idx="308">
                  <c:v>7700.0</c:v>
                </c:pt>
                <c:pt idx="309">
                  <c:v>7725.0</c:v>
                </c:pt>
                <c:pt idx="310">
                  <c:v>7750.0</c:v>
                </c:pt>
                <c:pt idx="311">
                  <c:v>7775.0</c:v>
                </c:pt>
                <c:pt idx="312">
                  <c:v>7800.0</c:v>
                </c:pt>
                <c:pt idx="313">
                  <c:v>7825.0</c:v>
                </c:pt>
                <c:pt idx="314">
                  <c:v>7850.0</c:v>
                </c:pt>
                <c:pt idx="315">
                  <c:v>7875.0</c:v>
                </c:pt>
                <c:pt idx="316">
                  <c:v>7900.0</c:v>
                </c:pt>
                <c:pt idx="317">
                  <c:v>7925.0</c:v>
                </c:pt>
                <c:pt idx="318">
                  <c:v>7950.0</c:v>
                </c:pt>
                <c:pt idx="319">
                  <c:v>7975.0</c:v>
                </c:pt>
                <c:pt idx="320">
                  <c:v>8000.0</c:v>
                </c:pt>
                <c:pt idx="321">
                  <c:v>8025.0</c:v>
                </c:pt>
                <c:pt idx="322">
                  <c:v>8050.0</c:v>
                </c:pt>
                <c:pt idx="323">
                  <c:v>8075.0</c:v>
                </c:pt>
                <c:pt idx="324">
                  <c:v>8100.0</c:v>
                </c:pt>
                <c:pt idx="325">
                  <c:v>8125.0</c:v>
                </c:pt>
                <c:pt idx="326">
                  <c:v>8150.0</c:v>
                </c:pt>
                <c:pt idx="327">
                  <c:v>8175.0</c:v>
                </c:pt>
                <c:pt idx="328">
                  <c:v>8200.0</c:v>
                </c:pt>
                <c:pt idx="329">
                  <c:v>8225.0</c:v>
                </c:pt>
                <c:pt idx="330">
                  <c:v>8250.0</c:v>
                </c:pt>
                <c:pt idx="331">
                  <c:v>8275.0</c:v>
                </c:pt>
                <c:pt idx="332">
                  <c:v>8300.0</c:v>
                </c:pt>
                <c:pt idx="333">
                  <c:v>8325.0</c:v>
                </c:pt>
                <c:pt idx="334">
                  <c:v>8350.0</c:v>
                </c:pt>
                <c:pt idx="335">
                  <c:v>8375.0</c:v>
                </c:pt>
                <c:pt idx="336">
                  <c:v>8400.0</c:v>
                </c:pt>
                <c:pt idx="337">
                  <c:v>8425.0</c:v>
                </c:pt>
                <c:pt idx="338">
                  <c:v>8450.0</c:v>
                </c:pt>
                <c:pt idx="339">
                  <c:v>8475.0</c:v>
                </c:pt>
                <c:pt idx="340">
                  <c:v>8500.0</c:v>
                </c:pt>
                <c:pt idx="341">
                  <c:v>8525.0</c:v>
                </c:pt>
                <c:pt idx="342">
                  <c:v>8550.0</c:v>
                </c:pt>
                <c:pt idx="343">
                  <c:v>8575.0</c:v>
                </c:pt>
                <c:pt idx="344">
                  <c:v>8600.0</c:v>
                </c:pt>
                <c:pt idx="345">
                  <c:v>8625.0</c:v>
                </c:pt>
                <c:pt idx="346">
                  <c:v>8650.0</c:v>
                </c:pt>
                <c:pt idx="347">
                  <c:v>8675.0</c:v>
                </c:pt>
                <c:pt idx="348">
                  <c:v>8700.0</c:v>
                </c:pt>
                <c:pt idx="349">
                  <c:v>8725.0</c:v>
                </c:pt>
                <c:pt idx="350">
                  <c:v>8750.0</c:v>
                </c:pt>
                <c:pt idx="351">
                  <c:v>8775.0</c:v>
                </c:pt>
                <c:pt idx="352">
                  <c:v>8800.0</c:v>
                </c:pt>
                <c:pt idx="353">
                  <c:v>8825.0</c:v>
                </c:pt>
                <c:pt idx="354">
                  <c:v>8850.0</c:v>
                </c:pt>
                <c:pt idx="355">
                  <c:v>8875.0</c:v>
                </c:pt>
                <c:pt idx="356">
                  <c:v>8900.0</c:v>
                </c:pt>
                <c:pt idx="357">
                  <c:v>8925.0</c:v>
                </c:pt>
                <c:pt idx="358">
                  <c:v>8950.0</c:v>
                </c:pt>
                <c:pt idx="359">
                  <c:v>8975.0</c:v>
                </c:pt>
                <c:pt idx="360">
                  <c:v>9000.0</c:v>
                </c:pt>
                <c:pt idx="361">
                  <c:v>9025.0</c:v>
                </c:pt>
                <c:pt idx="362">
                  <c:v>9050.0</c:v>
                </c:pt>
                <c:pt idx="363">
                  <c:v>9075.0</c:v>
                </c:pt>
                <c:pt idx="364">
                  <c:v>9100.0</c:v>
                </c:pt>
                <c:pt idx="365">
                  <c:v>9125.0</c:v>
                </c:pt>
                <c:pt idx="366">
                  <c:v>9150.0</c:v>
                </c:pt>
                <c:pt idx="367">
                  <c:v>9175.0</c:v>
                </c:pt>
                <c:pt idx="368">
                  <c:v>9200.0</c:v>
                </c:pt>
                <c:pt idx="369">
                  <c:v>9225.0</c:v>
                </c:pt>
                <c:pt idx="370">
                  <c:v>9250.0</c:v>
                </c:pt>
                <c:pt idx="371">
                  <c:v>9275.0</c:v>
                </c:pt>
                <c:pt idx="372">
                  <c:v>9300.0</c:v>
                </c:pt>
                <c:pt idx="373">
                  <c:v>9325.0</c:v>
                </c:pt>
                <c:pt idx="374">
                  <c:v>9350.0</c:v>
                </c:pt>
                <c:pt idx="375">
                  <c:v>9375.0</c:v>
                </c:pt>
                <c:pt idx="376">
                  <c:v>9400.0</c:v>
                </c:pt>
                <c:pt idx="377">
                  <c:v>9425.0</c:v>
                </c:pt>
                <c:pt idx="378">
                  <c:v>9450.0</c:v>
                </c:pt>
                <c:pt idx="379">
                  <c:v>9475.0</c:v>
                </c:pt>
                <c:pt idx="380">
                  <c:v>9500.0</c:v>
                </c:pt>
                <c:pt idx="381">
                  <c:v>9525.0</c:v>
                </c:pt>
                <c:pt idx="382">
                  <c:v>9550.0</c:v>
                </c:pt>
                <c:pt idx="383">
                  <c:v>9575.0</c:v>
                </c:pt>
                <c:pt idx="384">
                  <c:v>9600.0</c:v>
                </c:pt>
                <c:pt idx="385">
                  <c:v>9625.0</c:v>
                </c:pt>
                <c:pt idx="386">
                  <c:v>9650.0</c:v>
                </c:pt>
                <c:pt idx="387">
                  <c:v>9675.0</c:v>
                </c:pt>
                <c:pt idx="388">
                  <c:v>9700.0</c:v>
                </c:pt>
                <c:pt idx="389">
                  <c:v>9725.0</c:v>
                </c:pt>
                <c:pt idx="390">
                  <c:v>9750.0</c:v>
                </c:pt>
                <c:pt idx="391">
                  <c:v>9775.0</c:v>
                </c:pt>
                <c:pt idx="392">
                  <c:v>9800.0</c:v>
                </c:pt>
                <c:pt idx="393">
                  <c:v>9825.0</c:v>
                </c:pt>
                <c:pt idx="394">
                  <c:v>9850.0</c:v>
                </c:pt>
                <c:pt idx="395">
                  <c:v>9875.0</c:v>
                </c:pt>
                <c:pt idx="396">
                  <c:v>9900.0</c:v>
                </c:pt>
                <c:pt idx="397">
                  <c:v>9925.0</c:v>
                </c:pt>
                <c:pt idx="398">
                  <c:v>9950.0</c:v>
                </c:pt>
                <c:pt idx="399">
                  <c:v>9975.0</c:v>
                </c:pt>
                <c:pt idx="400">
                  <c:v>10000.0</c:v>
                </c:pt>
                <c:pt idx="401">
                  <c:v>10025.0</c:v>
                </c:pt>
                <c:pt idx="402">
                  <c:v>10050.0</c:v>
                </c:pt>
                <c:pt idx="403">
                  <c:v>10075.0</c:v>
                </c:pt>
                <c:pt idx="404">
                  <c:v>10100.0</c:v>
                </c:pt>
                <c:pt idx="405">
                  <c:v>10125.0</c:v>
                </c:pt>
                <c:pt idx="406">
                  <c:v>10150.0</c:v>
                </c:pt>
                <c:pt idx="407">
                  <c:v>10175.0</c:v>
                </c:pt>
                <c:pt idx="408">
                  <c:v>10200.0</c:v>
                </c:pt>
                <c:pt idx="409">
                  <c:v>10225.0</c:v>
                </c:pt>
                <c:pt idx="410">
                  <c:v>10250.0</c:v>
                </c:pt>
                <c:pt idx="411">
                  <c:v>10275.0</c:v>
                </c:pt>
                <c:pt idx="412">
                  <c:v>10300.0</c:v>
                </c:pt>
                <c:pt idx="413">
                  <c:v>10325.0</c:v>
                </c:pt>
                <c:pt idx="414">
                  <c:v>10350.0</c:v>
                </c:pt>
                <c:pt idx="415">
                  <c:v>10375.0</c:v>
                </c:pt>
                <c:pt idx="416">
                  <c:v>10400.0</c:v>
                </c:pt>
                <c:pt idx="417">
                  <c:v>10425.0</c:v>
                </c:pt>
                <c:pt idx="418">
                  <c:v>10450.0</c:v>
                </c:pt>
                <c:pt idx="419">
                  <c:v>10475.0</c:v>
                </c:pt>
                <c:pt idx="420">
                  <c:v>10500.0</c:v>
                </c:pt>
                <c:pt idx="421">
                  <c:v>10525.0</c:v>
                </c:pt>
                <c:pt idx="422">
                  <c:v>10550.0</c:v>
                </c:pt>
                <c:pt idx="423">
                  <c:v>10575.0</c:v>
                </c:pt>
                <c:pt idx="424">
                  <c:v>10600.0</c:v>
                </c:pt>
                <c:pt idx="425">
                  <c:v>10625.0</c:v>
                </c:pt>
                <c:pt idx="426">
                  <c:v>10650.0</c:v>
                </c:pt>
                <c:pt idx="427">
                  <c:v>10675.0</c:v>
                </c:pt>
                <c:pt idx="428">
                  <c:v>10700.0</c:v>
                </c:pt>
                <c:pt idx="429">
                  <c:v>10725.0</c:v>
                </c:pt>
                <c:pt idx="430">
                  <c:v>10750.0</c:v>
                </c:pt>
                <c:pt idx="431">
                  <c:v>10775.0</c:v>
                </c:pt>
                <c:pt idx="432">
                  <c:v>10800.0</c:v>
                </c:pt>
                <c:pt idx="433">
                  <c:v>10825.0</c:v>
                </c:pt>
                <c:pt idx="434">
                  <c:v>10850.0</c:v>
                </c:pt>
                <c:pt idx="435">
                  <c:v>10875.0</c:v>
                </c:pt>
                <c:pt idx="436">
                  <c:v>10900.0</c:v>
                </c:pt>
                <c:pt idx="437">
                  <c:v>10925.0</c:v>
                </c:pt>
                <c:pt idx="438">
                  <c:v>10950.0</c:v>
                </c:pt>
                <c:pt idx="439">
                  <c:v>10975.0</c:v>
                </c:pt>
                <c:pt idx="440">
                  <c:v>11000.0</c:v>
                </c:pt>
                <c:pt idx="441">
                  <c:v>11025.0</c:v>
                </c:pt>
                <c:pt idx="442">
                  <c:v>11050.0</c:v>
                </c:pt>
                <c:pt idx="443">
                  <c:v>11075.0</c:v>
                </c:pt>
                <c:pt idx="444">
                  <c:v>11100.0</c:v>
                </c:pt>
                <c:pt idx="445">
                  <c:v>11125.0</c:v>
                </c:pt>
                <c:pt idx="446">
                  <c:v>11150.0</c:v>
                </c:pt>
                <c:pt idx="447">
                  <c:v>11175.0</c:v>
                </c:pt>
                <c:pt idx="448">
                  <c:v>11200.0</c:v>
                </c:pt>
                <c:pt idx="449">
                  <c:v>11225.0</c:v>
                </c:pt>
                <c:pt idx="450">
                  <c:v>11250.0</c:v>
                </c:pt>
                <c:pt idx="451">
                  <c:v>11275.0</c:v>
                </c:pt>
                <c:pt idx="452">
                  <c:v>11300.0</c:v>
                </c:pt>
                <c:pt idx="453">
                  <c:v>11325.0</c:v>
                </c:pt>
                <c:pt idx="454">
                  <c:v>11350.0</c:v>
                </c:pt>
                <c:pt idx="455">
                  <c:v>11375.0</c:v>
                </c:pt>
                <c:pt idx="456">
                  <c:v>11400.0</c:v>
                </c:pt>
                <c:pt idx="457">
                  <c:v>11425.0</c:v>
                </c:pt>
                <c:pt idx="458">
                  <c:v>11450.0</c:v>
                </c:pt>
                <c:pt idx="459">
                  <c:v>11475.0</c:v>
                </c:pt>
                <c:pt idx="460">
                  <c:v>11500.0</c:v>
                </c:pt>
                <c:pt idx="461">
                  <c:v>11525.0</c:v>
                </c:pt>
                <c:pt idx="462">
                  <c:v>11550.0</c:v>
                </c:pt>
                <c:pt idx="463">
                  <c:v>11575.0</c:v>
                </c:pt>
                <c:pt idx="464">
                  <c:v>11600.0</c:v>
                </c:pt>
                <c:pt idx="465">
                  <c:v>11625.0</c:v>
                </c:pt>
                <c:pt idx="466">
                  <c:v>11650.0</c:v>
                </c:pt>
                <c:pt idx="467">
                  <c:v>11675.0</c:v>
                </c:pt>
                <c:pt idx="468">
                  <c:v>11700.0</c:v>
                </c:pt>
                <c:pt idx="469">
                  <c:v>11725.0</c:v>
                </c:pt>
                <c:pt idx="470">
                  <c:v>11750.0</c:v>
                </c:pt>
                <c:pt idx="471">
                  <c:v>11775.0</c:v>
                </c:pt>
                <c:pt idx="472">
                  <c:v>11800.0</c:v>
                </c:pt>
                <c:pt idx="473">
                  <c:v>11825.0</c:v>
                </c:pt>
                <c:pt idx="474">
                  <c:v>11850.0</c:v>
                </c:pt>
                <c:pt idx="475">
                  <c:v>11875.0</c:v>
                </c:pt>
                <c:pt idx="476">
                  <c:v>11900.0</c:v>
                </c:pt>
                <c:pt idx="477">
                  <c:v>11925.0</c:v>
                </c:pt>
                <c:pt idx="478">
                  <c:v>11950.0</c:v>
                </c:pt>
                <c:pt idx="479">
                  <c:v>11975.0</c:v>
                </c:pt>
                <c:pt idx="480">
                  <c:v>12000.0</c:v>
                </c:pt>
                <c:pt idx="481">
                  <c:v>12025.0</c:v>
                </c:pt>
                <c:pt idx="482">
                  <c:v>12050.0</c:v>
                </c:pt>
                <c:pt idx="483">
                  <c:v>12075.0</c:v>
                </c:pt>
                <c:pt idx="484">
                  <c:v>12100.0</c:v>
                </c:pt>
                <c:pt idx="485">
                  <c:v>12125.0</c:v>
                </c:pt>
                <c:pt idx="486">
                  <c:v>12150.0</c:v>
                </c:pt>
                <c:pt idx="487">
                  <c:v>12175.0</c:v>
                </c:pt>
                <c:pt idx="488">
                  <c:v>12200.0</c:v>
                </c:pt>
                <c:pt idx="489">
                  <c:v>12225.0</c:v>
                </c:pt>
                <c:pt idx="490">
                  <c:v>12250.0</c:v>
                </c:pt>
                <c:pt idx="491">
                  <c:v>12275.0</c:v>
                </c:pt>
                <c:pt idx="492">
                  <c:v>12300.0</c:v>
                </c:pt>
                <c:pt idx="493">
                  <c:v>12325.0</c:v>
                </c:pt>
                <c:pt idx="494">
                  <c:v>12350.0</c:v>
                </c:pt>
                <c:pt idx="495">
                  <c:v>12375.0</c:v>
                </c:pt>
                <c:pt idx="496">
                  <c:v>12400.0</c:v>
                </c:pt>
                <c:pt idx="497">
                  <c:v>12425.0</c:v>
                </c:pt>
                <c:pt idx="498">
                  <c:v>12450.0</c:v>
                </c:pt>
                <c:pt idx="499">
                  <c:v>12475.0</c:v>
                </c:pt>
                <c:pt idx="500">
                  <c:v>12500.0</c:v>
                </c:pt>
                <c:pt idx="501">
                  <c:v>12525.0</c:v>
                </c:pt>
                <c:pt idx="502">
                  <c:v>12550.0</c:v>
                </c:pt>
                <c:pt idx="503">
                  <c:v>12575.0</c:v>
                </c:pt>
                <c:pt idx="504">
                  <c:v>12600.0</c:v>
                </c:pt>
                <c:pt idx="505">
                  <c:v>12625.0</c:v>
                </c:pt>
                <c:pt idx="506">
                  <c:v>12650.0</c:v>
                </c:pt>
                <c:pt idx="507">
                  <c:v>12675.0</c:v>
                </c:pt>
                <c:pt idx="508">
                  <c:v>12700.0</c:v>
                </c:pt>
                <c:pt idx="509">
                  <c:v>12725.0</c:v>
                </c:pt>
                <c:pt idx="510">
                  <c:v>12750.0</c:v>
                </c:pt>
                <c:pt idx="511">
                  <c:v>12775.0</c:v>
                </c:pt>
                <c:pt idx="512">
                  <c:v>12800.0</c:v>
                </c:pt>
                <c:pt idx="513">
                  <c:v>12825.0</c:v>
                </c:pt>
                <c:pt idx="514">
                  <c:v>12850.0</c:v>
                </c:pt>
                <c:pt idx="515">
                  <c:v>12875.0</c:v>
                </c:pt>
                <c:pt idx="516">
                  <c:v>12900.0</c:v>
                </c:pt>
                <c:pt idx="517">
                  <c:v>12925.0</c:v>
                </c:pt>
                <c:pt idx="518">
                  <c:v>12950.0</c:v>
                </c:pt>
                <c:pt idx="519">
                  <c:v>12975.0</c:v>
                </c:pt>
                <c:pt idx="520">
                  <c:v>13000.0</c:v>
                </c:pt>
                <c:pt idx="521">
                  <c:v>13025.0</c:v>
                </c:pt>
                <c:pt idx="522">
                  <c:v>13050.0</c:v>
                </c:pt>
                <c:pt idx="523">
                  <c:v>13075.0</c:v>
                </c:pt>
                <c:pt idx="524">
                  <c:v>13100.0</c:v>
                </c:pt>
                <c:pt idx="525">
                  <c:v>13125.0</c:v>
                </c:pt>
                <c:pt idx="526">
                  <c:v>13150.0</c:v>
                </c:pt>
                <c:pt idx="527">
                  <c:v>13175.0</c:v>
                </c:pt>
                <c:pt idx="528">
                  <c:v>13200.0</c:v>
                </c:pt>
                <c:pt idx="529">
                  <c:v>13225.0</c:v>
                </c:pt>
                <c:pt idx="530">
                  <c:v>13250.0</c:v>
                </c:pt>
                <c:pt idx="531">
                  <c:v>13275.0</c:v>
                </c:pt>
                <c:pt idx="532">
                  <c:v>13300.0</c:v>
                </c:pt>
                <c:pt idx="533">
                  <c:v>13325.0</c:v>
                </c:pt>
                <c:pt idx="534">
                  <c:v>13350.0</c:v>
                </c:pt>
                <c:pt idx="535">
                  <c:v>13375.0</c:v>
                </c:pt>
                <c:pt idx="536">
                  <c:v>13400.0</c:v>
                </c:pt>
                <c:pt idx="537">
                  <c:v>13425.0</c:v>
                </c:pt>
                <c:pt idx="538">
                  <c:v>13450.0</c:v>
                </c:pt>
                <c:pt idx="539">
                  <c:v>13475.0</c:v>
                </c:pt>
                <c:pt idx="540">
                  <c:v>13500.0</c:v>
                </c:pt>
                <c:pt idx="541">
                  <c:v>13525.0</c:v>
                </c:pt>
                <c:pt idx="542">
                  <c:v>13550.0</c:v>
                </c:pt>
                <c:pt idx="543">
                  <c:v>13575.0</c:v>
                </c:pt>
                <c:pt idx="544">
                  <c:v>13600.0</c:v>
                </c:pt>
                <c:pt idx="545">
                  <c:v>13625.0</c:v>
                </c:pt>
                <c:pt idx="546">
                  <c:v>13650.0</c:v>
                </c:pt>
                <c:pt idx="547">
                  <c:v>13675.0</c:v>
                </c:pt>
                <c:pt idx="548">
                  <c:v>13700.0</c:v>
                </c:pt>
                <c:pt idx="549">
                  <c:v>13725.0</c:v>
                </c:pt>
                <c:pt idx="550">
                  <c:v>13750.0</c:v>
                </c:pt>
                <c:pt idx="551">
                  <c:v>13775.0</c:v>
                </c:pt>
                <c:pt idx="552">
                  <c:v>13800.0</c:v>
                </c:pt>
                <c:pt idx="553">
                  <c:v>13825.0</c:v>
                </c:pt>
                <c:pt idx="554">
                  <c:v>13850.0</c:v>
                </c:pt>
                <c:pt idx="555">
                  <c:v>13875.0</c:v>
                </c:pt>
                <c:pt idx="556">
                  <c:v>13900.0</c:v>
                </c:pt>
                <c:pt idx="557">
                  <c:v>13925.0</c:v>
                </c:pt>
                <c:pt idx="558">
                  <c:v>13950.0</c:v>
                </c:pt>
                <c:pt idx="559">
                  <c:v>13975.0</c:v>
                </c:pt>
                <c:pt idx="560">
                  <c:v>14000.0</c:v>
                </c:pt>
                <c:pt idx="561">
                  <c:v>14025.0</c:v>
                </c:pt>
                <c:pt idx="562">
                  <c:v>14050.0</c:v>
                </c:pt>
                <c:pt idx="563">
                  <c:v>14075.0</c:v>
                </c:pt>
                <c:pt idx="564">
                  <c:v>14100.0</c:v>
                </c:pt>
                <c:pt idx="565">
                  <c:v>14125.0</c:v>
                </c:pt>
                <c:pt idx="566">
                  <c:v>14150.0</c:v>
                </c:pt>
                <c:pt idx="567">
                  <c:v>14175.0</c:v>
                </c:pt>
                <c:pt idx="568">
                  <c:v>14200.0</c:v>
                </c:pt>
                <c:pt idx="569">
                  <c:v>14225.0</c:v>
                </c:pt>
                <c:pt idx="570">
                  <c:v>14250.0</c:v>
                </c:pt>
                <c:pt idx="571">
                  <c:v>14275.0</c:v>
                </c:pt>
                <c:pt idx="572">
                  <c:v>14300.0</c:v>
                </c:pt>
                <c:pt idx="573">
                  <c:v>14325.0</c:v>
                </c:pt>
                <c:pt idx="574">
                  <c:v>14350.0</c:v>
                </c:pt>
                <c:pt idx="575">
                  <c:v>14375.0</c:v>
                </c:pt>
                <c:pt idx="576">
                  <c:v>14400.0</c:v>
                </c:pt>
                <c:pt idx="577">
                  <c:v>14425.0</c:v>
                </c:pt>
                <c:pt idx="578">
                  <c:v>14450.0</c:v>
                </c:pt>
                <c:pt idx="579">
                  <c:v>14475.0</c:v>
                </c:pt>
                <c:pt idx="580">
                  <c:v>14500.0</c:v>
                </c:pt>
                <c:pt idx="581">
                  <c:v>14525.0</c:v>
                </c:pt>
                <c:pt idx="582">
                  <c:v>14550.0</c:v>
                </c:pt>
                <c:pt idx="583">
                  <c:v>14575.0</c:v>
                </c:pt>
                <c:pt idx="584">
                  <c:v>14600.0</c:v>
                </c:pt>
                <c:pt idx="585">
                  <c:v>14625.0</c:v>
                </c:pt>
                <c:pt idx="586">
                  <c:v>14650.0</c:v>
                </c:pt>
                <c:pt idx="587">
                  <c:v>14675.0</c:v>
                </c:pt>
                <c:pt idx="588">
                  <c:v>14700.0</c:v>
                </c:pt>
                <c:pt idx="589">
                  <c:v>14725.0</c:v>
                </c:pt>
                <c:pt idx="590">
                  <c:v>14750.0</c:v>
                </c:pt>
                <c:pt idx="591">
                  <c:v>14775.0</c:v>
                </c:pt>
                <c:pt idx="592">
                  <c:v>14800.0</c:v>
                </c:pt>
                <c:pt idx="593">
                  <c:v>14825.0</c:v>
                </c:pt>
                <c:pt idx="594">
                  <c:v>14850.0</c:v>
                </c:pt>
                <c:pt idx="595">
                  <c:v>14875.0</c:v>
                </c:pt>
                <c:pt idx="596">
                  <c:v>14900.0</c:v>
                </c:pt>
                <c:pt idx="597">
                  <c:v>14925.0</c:v>
                </c:pt>
                <c:pt idx="598">
                  <c:v>14950.0</c:v>
                </c:pt>
                <c:pt idx="599">
                  <c:v>14975.0</c:v>
                </c:pt>
                <c:pt idx="600">
                  <c:v>15000.0</c:v>
                </c:pt>
                <c:pt idx="601">
                  <c:v>15025.0</c:v>
                </c:pt>
                <c:pt idx="602">
                  <c:v>15050.0</c:v>
                </c:pt>
                <c:pt idx="603">
                  <c:v>15075.0</c:v>
                </c:pt>
                <c:pt idx="604">
                  <c:v>15100.0</c:v>
                </c:pt>
                <c:pt idx="605">
                  <c:v>15125.0</c:v>
                </c:pt>
                <c:pt idx="606">
                  <c:v>15150.0</c:v>
                </c:pt>
                <c:pt idx="607">
                  <c:v>15175.0</c:v>
                </c:pt>
                <c:pt idx="608">
                  <c:v>15200.0</c:v>
                </c:pt>
                <c:pt idx="609">
                  <c:v>15225.0</c:v>
                </c:pt>
                <c:pt idx="610">
                  <c:v>15250.0</c:v>
                </c:pt>
                <c:pt idx="611">
                  <c:v>15275.0</c:v>
                </c:pt>
                <c:pt idx="612">
                  <c:v>15300.0</c:v>
                </c:pt>
                <c:pt idx="613">
                  <c:v>15325.0</c:v>
                </c:pt>
                <c:pt idx="614">
                  <c:v>15350.0</c:v>
                </c:pt>
                <c:pt idx="615">
                  <c:v>15375.0</c:v>
                </c:pt>
                <c:pt idx="616">
                  <c:v>15400.0</c:v>
                </c:pt>
                <c:pt idx="617">
                  <c:v>15425.0</c:v>
                </c:pt>
                <c:pt idx="618">
                  <c:v>15450.0</c:v>
                </c:pt>
                <c:pt idx="619">
                  <c:v>15475.0</c:v>
                </c:pt>
                <c:pt idx="620">
                  <c:v>15500.0</c:v>
                </c:pt>
                <c:pt idx="621">
                  <c:v>15525.0</c:v>
                </c:pt>
                <c:pt idx="622">
                  <c:v>15550.0</c:v>
                </c:pt>
                <c:pt idx="623">
                  <c:v>15575.0</c:v>
                </c:pt>
                <c:pt idx="624">
                  <c:v>15600.0</c:v>
                </c:pt>
                <c:pt idx="625">
                  <c:v>15625.0</c:v>
                </c:pt>
                <c:pt idx="626">
                  <c:v>15650.0</c:v>
                </c:pt>
                <c:pt idx="627">
                  <c:v>15675.0</c:v>
                </c:pt>
                <c:pt idx="628">
                  <c:v>15700.0</c:v>
                </c:pt>
                <c:pt idx="629">
                  <c:v>15725.0</c:v>
                </c:pt>
                <c:pt idx="630">
                  <c:v>15750.0</c:v>
                </c:pt>
                <c:pt idx="631">
                  <c:v>15775.0</c:v>
                </c:pt>
                <c:pt idx="632">
                  <c:v>15800.0</c:v>
                </c:pt>
                <c:pt idx="633">
                  <c:v>15825.0</c:v>
                </c:pt>
                <c:pt idx="634">
                  <c:v>15850.0</c:v>
                </c:pt>
                <c:pt idx="635">
                  <c:v>15875.0</c:v>
                </c:pt>
                <c:pt idx="636">
                  <c:v>15900.0</c:v>
                </c:pt>
                <c:pt idx="637">
                  <c:v>15925.0</c:v>
                </c:pt>
                <c:pt idx="638">
                  <c:v>15950.0</c:v>
                </c:pt>
                <c:pt idx="639">
                  <c:v>15975.0</c:v>
                </c:pt>
                <c:pt idx="640">
                  <c:v>16000.0</c:v>
                </c:pt>
                <c:pt idx="641">
                  <c:v>16025.0</c:v>
                </c:pt>
                <c:pt idx="642">
                  <c:v>16050.0</c:v>
                </c:pt>
                <c:pt idx="643">
                  <c:v>16075.0</c:v>
                </c:pt>
                <c:pt idx="644">
                  <c:v>16100.0</c:v>
                </c:pt>
                <c:pt idx="645">
                  <c:v>16125.0</c:v>
                </c:pt>
                <c:pt idx="646">
                  <c:v>16150.0</c:v>
                </c:pt>
                <c:pt idx="647">
                  <c:v>16175.0</c:v>
                </c:pt>
                <c:pt idx="648">
                  <c:v>16200.0</c:v>
                </c:pt>
                <c:pt idx="649">
                  <c:v>16225.0</c:v>
                </c:pt>
                <c:pt idx="650">
                  <c:v>16250.0</c:v>
                </c:pt>
                <c:pt idx="651">
                  <c:v>16275.0</c:v>
                </c:pt>
                <c:pt idx="652">
                  <c:v>16300.0</c:v>
                </c:pt>
                <c:pt idx="653">
                  <c:v>16325.0</c:v>
                </c:pt>
                <c:pt idx="654">
                  <c:v>16350.0</c:v>
                </c:pt>
                <c:pt idx="655">
                  <c:v>16375.0</c:v>
                </c:pt>
                <c:pt idx="656">
                  <c:v>16400.0</c:v>
                </c:pt>
                <c:pt idx="657">
                  <c:v>16425.0</c:v>
                </c:pt>
                <c:pt idx="658">
                  <c:v>16450.0</c:v>
                </c:pt>
                <c:pt idx="659">
                  <c:v>16475.0</c:v>
                </c:pt>
                <c:pt idx="660">
                  <c:v>16500.0</c:v>
                </c:pt>
                <c:pt idx="661">
                  <c:v>16525.0</c:v>
                </c:pt>
                <c:pt idx="662">
                  <c:v>16550.0</c:v>
                </c:pt>
                <c:pt idx="663">
                  <c:v>16575.0</c:v>
                </c:pt>
                <c:pt idx="664">
                  <c:v>16600.0</c:v>
                </c:pt>
                <c:pt idx="665">
                  <c:v>16625.0</c:v>
                </c:pt>
                <c:pt idx="666">
                  <c:v>16650.0</c:v>
                </c:pt>
                <c:pt idx="667">
                  <c:v>16675.0</c:v>
                </c:pt>
                <c:pt idx="668">
                  <c:v>16700.0</c:v>
                </c:pt>
                <c:pt idx="669">
                  <c:v>16725.0</c:v>
                </c:pt>
                <c:pt idx="670">
                  <c:v>16750.0</c:v>
                </c:pt>
                <c:pt idx="671">
                  <c:v>16775.0</c:v>
                </c:pt>
                <c:pt idx="672">
                  <c:v>16800.0</c:v>
                </c:pt>
                <c:pt idx="673">
                  <c:v>16825.0</c:v>
                </c:pt>
                <c:pt idx="674">
                  <c:v>16850.0</c:v>
                </c:pt>
                <c:pt idx="675">
                  <c:v>16875.0</c:v>
                </c:pt>
                <c:pt idx="676">
                  <c:v>16900.0</c:v>
                </c:pt>
                <c:pt idx="677">
                  <c:v>16925.0</c:v>
                </c:pt>
                <c:pt idx="678">
                  <c:v>16950.0</c:v>
                </c:pt>
                <c:pt idx="679">
                  <c:v>16975.0</c:v>
                </c:pt>
                <c:pt idx="680">
                  <c:v>17000.0</c:v>
                </c:pt>
                <c:pt idx="681">
                  <c:v>17025.0</c:v>
                </c:pt>
                <c:pt idx="682">
                  <c:v>17050.0</c:v>
                </c:pt>
                <c:pt idx="683">
                  <c:v>17075.0</c:v>
                </c:pt>
                <c:pt idx="684">
                  <c:v>17100.0</c:v>
                </c:pt>
                <c:pt idx="685">
                  <c:v>17125.0</c:v>
                </c:pt>
                <c:pt idx="686">
                  <c:v>17150.0</c:v>
                </c:pt>
                <c:pt idx="687">
                  <c:v>17175.0</c:v>
                </c:pt>
                <c:pt idx="688">
                  <c:v>17200.0</c:v>
                </c:pt>
                <c:pt idx="689">
                  <c:v>17225.0</c:v>
                </c:pt>
                <c:pt idx="690">
                  <c:v>17250.0</c:v>
                </c:pt>
                <c:pt idx="691">
                  <c:v>17275.0</c:v>
                </c:pt>
                <c:pt idx="692">
                  <c:v>17300.0</c:v>
                </c:pt>
                <c:pt idx="693">
                  <c:v>17325.0</c:v>
                </c:pt>
                <c:pt idx="694">
                  <c:v>17350.0</c:v>
                </c:pt>
                <c:pt idx="695">
                  <c:v>17375.0</c:v>
                </c:pt>
                <c:pt idx="696">
                  <c:v>17400.0</c:v>
                </c:pt>
                <c:pt idx="697">
                  <c:v>17425.0</c:v>
                </c:pt>
                <c:pt idx="698">
                  <c:v>17450.0</c:v>
                </c:pt>
                <c:pt idx="699">
                  <c:v>17475.0</c:v>
                </c:pt>
                <c:pt idx="700">
                  <c:v>17500.0</c:v>
                </c:pt>
                <c:pt idx="701">
                  <c:v>17525.0</c:v>
                </c:pt>
                <c:pt idx="702">
                  <c:v>17550.0</c:v>
                </c:pt>
                <c:pt idx="703">
                  <c:v>17575.0</c:v>
                </c:pt>
                <c:pt idx="704">
                  <c:v>17600.0</c:v>
                </c:pt>
                <c:pt idx="705">
                  <c:v>17625.0</c:v>
                </c:pt>
                <c:pt idx="706">
                  <c:v>17650.0</c:v>
                </c:pt>
                <c:pt idx="707">
                  <c:v>17675.0</c:v>
                </c:pt>
                <c:pt idx="708">
                  <c:v>17700.0</c:v>
                </c:pt>
                <c:pt idx="709">
                  <c:v>17725.0</c:v>
                </c:pt>
                <c:pt idx="710">
                  <c:v>17750.0</c:v>
                </c:pt>
                <c:pt idx="711">
                  <c:v>17775.0</c:v>
                </c:pt>
                <c:pt idx="712">
                  <c:v>17800.0</c:v>
                </c:pt>
                <c:pt idx="713">
                  <c:v>17825.0</c:v>
                </c:pt>
                <c:pt idx="714">
                  <c:v>17850.0</c:v>
                </c:pt>
                <c:pt idx="715">
                  <c:v>17875.0</c:v>
                </c:pt>
                <c:pt idx="716">
                  <c:v>17900.0</c:v>
                </c:pt>
                <c:pt idx="717">
                  <c:v>17925.0</c:v>
                </c:pt>
                <c:pt idx="718">
                  <c:v>17950.0</c:v>
                </c:pt>
                <c:pt idx="719">
                  <c:v>17975.0</c:v>
                </c:pt>
                <c:pt idx="720">
                  <c:v>18000.0</c:v>
                </c:pt>
                <c:pt idx="721">
                  <c:v>18025.0</c:v>
                </c:pt>
                <c:pt idx="722">
                  <c:v>18050.0</c:v>
                </c:pt>
                <c:pt idx="723">
                  <c:v>18075.0</c:v>
                </c:pt>
                <c:pt idx="724">
                  <c:v>18100.0</c:v>
                </c:pt>
                <c:pt idx="725">
                  <c:v>18125.0</c:v>
                </c:pt>
                <c:pt idx="726">
                  <c:v>18150.0</c:v>
                </c:pt>
                <c:pt idx="727">
                  <c:v>18175.0</c:v>
                </c:pt>
                <c:pt idx="728">
                  <c:v>18200.0</c:v>
                </c:pt>
                <c:pt idx="729">
                  <c:v>18225.0</c:v>
                </c:pt>
                <c:pt idx="730">
                  <c:v>18250.0</c:v>
                </c:pt>
                <c:pt idx="731">
                  <c:v>18275.0</c:v>
                </c:pt>
                <c:pt idx="732">
                  <c:v>18300.0</c:v>
                </c:pt>
                <c:pt idx="733">
                  <c:v>18325.0</c:v>
                </c:pt>
                <c:pt idx="734">
                  <c:v>18350.0</c:v>
                </c:pt>
                <c:pt idx="735">
                  <c:v>18375.0</c:v>
                </c:pt>
                <c:pt idx="736">
                  <c:v>18400.0</c:v>
                </c:pt>
                <c:pt idx="737">
                  <c:v>18425.0</c:v>
                </c:pt>
                <c:pt idx="738">
                  <c:v>18450.0</c:v>
                </c:pt>
                <c:pt idx="739">
                  <c:v>18475.0</c:v>
                </c:pt>
                <c:pt idx="740">
                  <c:v>18500.0</c:v>
                </c:pt>
                <c:pt idx="741">
                  <c:v>18525.0</c:v>
                </c:pt>
                <c:pt idx="742">
                  <c:v>18550.0</c:v>
                </c:pt>
                <c:pt idx="743">
                  <c:v>18575.0</c:v>
                </c:pt>
                <c:pt idx="744">
                  <c:v>18600.0</c:v>
                </c:pt>
                <c:pt idx="745">
                  <c:v>18625.0</c:v>
                </c:pt>
                <c:pt idx="746">
                  <c:v>18650.0</c:v>
                </c:pt>
                <c:pt idx="747">
                  <c:v>18675.0</c:v>
                </c:pt>
                <c:pt idx="748">
                  <c:v>18700.0</c:v>
                </c:pt>
                <c:pt idx="749">
                  <c:v>18725.0</c:v>
                </c:pt>
                <c:pt idx="750">
                  <c:v>18750.0</c:v>
                </c:pt>
                <c:pt idx="751">
                  <c:v>18775.0</c:v>
                </c:pt>
                <c:pt idx="752">
                  <c:v>18800.0</c:v>
                </c:pt>
                <c:pt idx="753">
                  <c:v>18825.0</c:v>
                </c:pt>
                <c:pt idx="754">
                  <c:v>18850.0</c:v>
                </c:pt>
                <c:pt idx="755">
                  <c:v>18875.0</c:v>
                </c:pt>
                <c:pt idx="756">
                  <c:v>18900.0</c:v>
                </c:pt>
                <c:pt idx="757">
                  <c:v>18925.0</c:v>
                </c:pt>
                <c:pt idx="758">
                  <c:v>18950.0</c:v>
                </c:pt>
                <c:pt idx="759">
                  <c:v>18975.0</c:v>
                </c:pt>
                <c:pt idx="760">
                  <c:v>19000.0</c:v>
                </c:pt>
                <c:pt idx="761">
                  <c:v>19025.0</c:v>
                </c:pt>
                <c:pt idx="762">
                  <c:v>19050.0</c:v>
                </c:pt>
                <c:pt idx="763">
                  <c:v>19075.0</c:v>
                </c:pt>
                <c:pt idx="764">
                  <c:v>19100.0</c:v>
                </c:pt>
                <c:pt idx="765">
                  <c:v>19125.0</c:v>
                </c:pt>
                <c:pt idx="766">
                  <c:v>19150.0</c:v>
                </c:pt>
                <c:pt idx="767">
                  <c:v>19175.0</c:v>
                </c:pt>
                <c:pt idx="768">
                  <c:v>19200.0</c:v>
                </c:pt>
                <c:pt idx="769">
                  <c:v>19225.0</c:v>
                </c:pt>
                <c:pt idx="770">
                  <c:v>19250.0</c:v>
                </c:pt>
                <c:pt idx="771">
                  <c:v>19275.0</c:v>
                </c:pt>
                <c:pt idx="772">
                  <c:v>19300.0</c:v>
                </c:pt>
                <c:pt idx="773">
                  <c:v>19325.0</c:v>
                </c:pt>
                <c:pt idx="774">
                  <c:v>19350.0</c:v>
                </c:pt>
                <c:pt idx="775">
                  <c:v>19375.0</c:v>
                </c:pt>
                <c:pt idx="776">
                  <c:v>19400.0</c:v>
                </c:pt>
                <c:pt idx="777">
                  <c:v>19425.0</c:v>
                </c:pt>
                <c:pt idx="778">
                  <c:v>19450.0</c:v>
                </c:pt>
                <c:pt idx="779">
                  <c:v>19475.0</c:v>
                </c:pt>
                <c:pt idx="780">
                  <c:v>19500.0</c:v>
                </c:pt>
                <c:pt idx="781">
                  <c:v>19525.0</c:v>
                </c:pt>
                <c:pt idx="782">
                  <c:v>19550.0</c:v>
                </c:pt>
                <c:pt idx="783">
                  <c:v>19575.0</c:v>
                </c:pt>
                <c:pt idx="784">
                  <c:v>19600.0</c:v>
                </c:pt>
                <c:pt idx="785">
                  <c:v>19625.0</c:v>
                </c:pt>
                <c:pt idx="786">
                  <c:v>19650.0</c:v>
                </c:pt>
                <c:pt idx="787">
                  <c:v>19675.0</c:v>
                </c:pt>
                <c:pt idx="788">
                  <c:v>19700.0</c:v>
                </c:pt>
                <c:pt idx="789">
                  <c:v>19725.0</c:v>
                </c:pt>
                <c:pt idx="790">
                  <c:v>19750.0</c:v>
                </c:pt>
                <c:pt idx="791">
                  <c:v>19775.0</c:v>
                </c:pt>
                <c:pt idx="792">
                  <c:v>19800.0</c:v>
                </c:pt>
                <c:pt idx="793">
                  <c:v>19825.0</c:v>
                </c:pt>
                <c:pt idx="794">
                  <c:v>19850.0</c:v>
                </c:pt>
                <c:pt idx="795">
                  <c:v>19875.0</c:v>
                </c:pt>
                <c:pt idx="796">
                  <c:v>19900.0</c:v>
                </c:pt>
                <c:pt idx="797">
                  <c:v>19925.0</c:v>
                </c:pt>
                <c:pt idx="798">
                  <c:v>19950.0</c:v>
                </c:pt>
                <c:pt idx="799">
                  <c:v>19975.0</c:v>
                </c:pt>
                <c:pt idx="800">
                  <c:v>20000.0</c:v>
                </c:pt>
                <c:pt idx="801">
                  <c:v>20025.0</c:v>
                </c:pt>
                <c:pt idx="802">
                  <c:v>20050.0</c:v>
                </c:pt>
                <c:pt idx="803">
                  <c:v>20075.0</c:v>
                </c:pt>
                <c:pt idx="804">
                  <c:v>20100.0</c:v>
                </c:pt>
                <c:pt idx="805">
                  <c:v>20125.0</c:v>
                </c:pt>
                <c:pt idx="806">
                  <c:v>20150.0</c:v>
                </c:pt>
                <c:pt idx="807">
                  <c:v>20175.0</c:v>
                </c:pt>
                <c:pt idx="808">
                  <c:v>20200.0</c:v>
                </c:pt>
                <c:pt idx="809">
                  <c:v>20225.0</c:v>
                </c:pt>
                <c:pt idx="810">
                  <c:v>20250.0</c:v>
                </c:pt>
                <c:pt idx="811">
                  <c:v>20275.0</c:v>
                </c:pt>
                <c:pt idx="812">
                  <c:v>20300.0</c:v>
                </c:pt>
                <c:pt idx="813">
                  <c:v>20325.0</c:v>
                </c:pt>
                <c:pt idx="814">
                  <c:v>20350.0</c:v>
                </c:pt>
                <c:pt idx="815">
                  <c:v>20375.0</c:v>
                </c:pt>
                <c:pt idx="816">
                  <c:v>20400.0</c:v>
                </c:pt>
                <c:pt idx="817">
                  <c:v>20425.0</c:v>
                </c:pt>
                <c:pt idx="818">
                  <c:v>20450.0</c:v>
                </c:pt>
                <c:pt idx="819">
                  <c:v>20475.0</c:v>
                </c:pt>
                <c:pt idx="820">
                  <c:v>20500.0</c:v>
                </c:pt>
                <c:pt idx="821">
                  <c:v>20525.0</c:v>
                </c:pt>
                <c:pt idx="822">
                  <c:v>20550.0</c:v>
                </c:pt>
                <c:pt idx="823">
                  <c:v>20575.0</c:v>
                </c:pt>
                <c:pt idx="824">
                  <c:v>20600.0</c:v>
                </c:pt>
                <c:pt idx="825">
                  <c:v>20625.0</c:v>
                </c:pt>
                <c:pt idx="826">
                  <c:v>20650.0</c:v>
                </c:pt>
                <c:pt idx="827">
                  <c:v>20675.0</c:v>
                </c:pt>
                <c:pt idx="828">
                  <c:v>20700.0</c:v>
                </c:pt>
                <c:pt idx="829">
                  <c:v>20725.0</c:v>
                </c:pt>
                <c:pt idx="830">
                  <c:v>20750.0</c:v>
                </c:pt>
                <c:pt idx="831">
                  <c:v>20775.0</c:v>
                </c:pt>
                <c:pt idx="832">
                  <c:v>20800.0</c:v>
                </c:pt>
                <c:pt idx="833">
                  <c:v>20825.0</c:v>
                </c:pt>
                <c:pt idx="834">
                  <c:v>20850.0</c:v>
                </c:pt>
                <c:pt idx="835">
                  <c:v>20875.0</c:v>
                </c:pt>
                <c:pt idx="836">
                  <c:v>20900.0</c:v>
                </c:pt>
                <c:pt idx="837">
                  <c:v>20925.0</c:v>
                </c:pt>
                <c:pt idx="838">
                  <c:v>20950.0</c:v>
                </c:pt>
                <c:pt idx="839">
                  <c:v>20975.0</c:v>
                </c:pt>
                <c:pt idx="840">
                  <c:v>21000.0</c:v>
                </c:pt>
                <c:pt idx="841">
                  <c:v>21025.0</c:v>
                </c:pt>
                <c:pt idx="842">
                  <c:v>21050.0</c:v>
                </c:pt>
                <c:pt idx="843">
                  <c:v>21075.0</c:v>
                </c:pt>
                <c:pt idx="844">
                  <c:v>21100.0</c:v>
                </c:pt>
                <c:pt idx="845">
                  <c:v>21125.0</c:v>
                </c:pt>
                <c:pt idx="846">
                  <c:v>21150.0</c:v>
                </c:pt>
                <c:pt idx="847">
                  <c:v>21175.0</c:v>
                </c:pt>
                <c:pt idx="848">
                  <c:v>21200.0</c:v>
                </c:pt>
                <c:pt idx="849">
                  <c:v>21225.0</c:v>
                </c:pt>
                <c:pt idx="850">
                  <c:v>21250.0</c:v>
                </c:pt>
                <c:pt idx="851">
                  <c:v>21275.0</c:v>
                </c:pt>
                <c:pt idx="852">
                  <c:v>21300.0</c:v>
                </c:pt>
                <c:pt idx="853">
                  <c:v>21325.0</c:v>
                </c:pt>
                <c:pt idx="854">
                  <c:v>21350.0</c:v>
                </c:pt>
                <c:pt idx="855">
                  <c:v>21375.0</c:v>
                </c:pt>
                <c:pt idx="856">
                  <c:v>21400.0</c:v>
                </c:pt>
                <c:pt idx="857">
                  <c:v>21425.0</c:v>
                </c:pt>
                <c:pt idx="858">
                  <c:v>21450.0</c:v>
                </c:pt>
                <c:pt idx="859">
                  <c:v>21475.0</c:v>
                </c:pt>
                <c:pt idx="860">
                  <c:v>21500.0</c:v>
                </c:pt>
                <c:pt idx="861">
                  <c:v>21525.0</c:v>
                </c:pt>
                <c:pt idx="862">
                  <c:v>21550.0</c:v>
                </c:pt>
                <c:pt idx="863">
                  <c:v>21575.0</c:v>
                </c:pt>
                <c:pt idx="864">
                  <c:v>21600.0</c:v>
                </c:pt>
                <c:pt idx="865">
                  <c:v>21625.0</c:v>
                </c:pt>
                <c:pt idx="866">
                  <c:v>21650.0</c:v>
                </c:pt>
                <c:pt idx="867">
                  <c:v>21675.0</c:v>
                </c:pt>
                <c:pt idx="868">
                  <c:v>21700.0</c:v>
                </c:pt>
                <c:pt idx="869">
                  <c:v>21725.0</c:v>
                </c:pt>
                <c:pt idx="870">
                  <c:v>21750.0</c:v>
                </c:pt>
                <c:pt idx="871">
                  <c:v>21775.0</c:v>
                </c:pt>
                <c:pt idx="872">
                  <c:v>21800.0</c:v>
                </c:pt>
                <c:pt idx="873">
                  <c:v>21825.0</c:v>
                </c:pt>
                <c:pt idx="874">
                  <c:v>21850.0</c:v>
                </c:pt>
                <c:pt idx="875">
                  <c:v>21875.0</c:v>
                </c:pt>
                <c:pt idx="876">
                  <c:v>21900.0</c:v>
                </c:pt>
                <c:pt idx="877">
                  <c:v>21925.0</c:v>
                </c:pt>
                <c:pt idx="878">
                  <c:v>21950.0</c:v>
                </c:pt>
                <c:pt idx="879">
                  <c:v>21975.0</c:v>
                </c:pt>
                <c:pt idx="880">
                  <c:v>22000.0</c:v>
                </c:pt>
                <c:pt idx="881">
                  <c:v>22025.0</c:v>
                </c:pt>
                <c:pt idx="882">
                  <c:v>22050.0</c:v>
                </c:pt>
                <c:pt idx="883">
                  <c:v>22075.0</c:v>
                </c:pt>
                <c:pt idx="884">
                  <c:v>22100.0</c:v>
                </c:pt>
                <c:pt idx="885">
                  <c:v>22125.0</c:v>
                </c:pt>
                <c:pt idx="886">
                  <c:v>22150.0</c:v>
                </c:pt>
                <c:pt idx="887">
                  <c:v>22175.0</c:v>
                </c:pt>
                <c:pt idx="888">
                  <c:v>22200.0</c:v>
                </c:pt>
                <c:pt idx="889">
                  <c:v>22225.0</c:v>
                </c:pt>
                <c:pt idx="890">
                  <c:v>22250.0</c:v>
                </c:pt>
                <c:pt idx="891">
                  <c:v>22275.0</c:v>
                </c:pt>
                <c:pt idx="892">
                  <c:v>22300.0</c:v>
                </c:pt>
                <c:pt idx="893">
                  <c:v>22325.0</c:v>
                </c:pt>
                <c:pt idx="894">
                  <c:v>22350.0</c:v>
                </c:pt>
                <c:pt idx="895">
                  <c:v>22375.0</c:v>
                </c:pt>
                <c:pt idx="896">
                  <c:v>22400.0</c:v>
                </c:pt>
                <c:pt idx="897">
                  <c:v>22425.0</c:v>
                </c:pt>
                <c:pt idx="898">
                  <c:v>22450.0</c:v>
                </c:pt>
                <c:pt idx="899">
                  <c:v>22475.0</c:v>
                </c:pt>
                <c:pt idx="900">
                  <c:v>22500.0</c:v>
                </c:pt>
                <c:pt idx="901">
                  <c:v>22525.0</c:v>
                </c:pt>
                <c:pt idx="902">
                  <c:v>22550.0</c:v>
                </c:pt>
                <c:pt idx="903">
                  <c:v>22575.0</c:v>
                </c:pt>
                <c:pt idx="904">
                  <c:v>22600.0</c:v>
                </c:pt>
                <c:pt idx="905">
                  <c:v>22625.0</c:v>
                </c:pt>
                <c:pt idx="906">
                  <c:v>22650.0</c:v>
                </c:pt>
                <c:pt idx="907">
                  <c:v>22675.0</c:v>
                </c:pt>
                <c:pt idx="908">
                  <c:v>22700.0</c:v>
                </c:pt>
                <c:pt idx="909">
                  <c:v>22725.0</c:v>
                </c:pt>
                <c:pt idx="910">
                  <c:v>22750.0</c:v>
                </c:pt>
                <c:pt idx="911">
                  <c:v>22775.0</c:v>
                </c:pt>
                <c:pt idx="912">
                  <c:v>22800.0</c:v>
                </c:pt>
                <c:pt idx="913">
                  <c:v>22825.0</c:v>
                </c:pt>
                <c:pt idx="914">
                  <c:v>22850.0</c:v>
                </c:pt>
                <c:pt idx="915">
                  <c:v>22875.0</c:v>
                </c:pt>
                <c:pt idx="916">
                  <c:v>22900.0</c:v>
                </c:pt>
                <c:pt idx="917">
                  <c:v>22925.0</c:v>
                </c:pt>
                <c:pt idx="918">
                  <c:v>22950.0</c:v>
                </c:pt>
                <c:pt idx="919">
                  <c:v>22975.0</c:v>
                </c:pt>
                <c:pt idx="920">
                  <c:v>23000.0</c:v>
                </c:pt>
                <c:pt idx="921">
                  <c:v>23025.0</c:v>
                </c:pt>
                <c:pt idx="922">
                  <c:v>23050.0</c:v>
                </c:pt>
                <c:pt idx="923">
                  <c:v>23075.0</c:v>
                </c:pt>
                <c:pt idx="924">
                  <c:v>23100.0</c:v>
                </c:pt>
                <c:pt idx="925">
                  <c:v>23125.0</c:v>
                </c:pt>
                <c:pt idx="926">
                  <c:v>23150.0</c:v>
                </c:pt>
                <c:pt idx="927">
                  <c:v>23175.0</c:v>
                </c:pt>
                <c:pt idx="928">
                  <c:v>23200.0</c:v>
                </c:pt>
                <c:pt idx="929">
                  <c:v>23225.0</c:v>
                </c:pt>
                <c:pt idx="930">
                  <c:v>23250.0</c:v>
                </c:pt>
                <c:pt idx="931">
                  <c:v>23275.0</c:v>
                </c:pt>
                <c:pt idx="932">
                  <c:v>23300.0</c:v>
                </c:pt>
                <c:pt idx="933">
                  <c:v>23325.0</c:v>
                </c:pt>
                <c:pt idx="934">
                  <c:v>23350.0</c:v>
                </c:pt>
                <c:pt idx="935">
                  <c:v>23375.0</c:v>
                </c:pt>
                <c:pt idx="936">
                  <c:v>23400.0</c:v>
                </c:pt>
                <c:pt idx="937">
                  <c:v>23425.0</c:v>
                </c:pt>
                <c:pt idx="938">
                  <c:v>23450.0</c:v>
                </c:pt>
                <c:pt idx="939">
                  <c:v>23475.0</c:v>
                </c:pt>
                <c:pt idx="940">
                  <c:v>23500.0</c:v>
                </c:pt>
                <c:pt idx="941">
                  <c:v>23525.0</c:v>
                </c:pt>
                <c:pt idx="942">
                  <c:v>23550.0</c:v>
                </c:pt>
                <c:pt idx="943">
                  <c:v>23575.0</c:v>
                </c:pt>
                <c:pt idx="944">
                  <c:v>23600.0</c:v>
                </c:pt>
                <c:pt idx="945">
                  <c:v>23625.0</c:v>
                </c:pt>
                <c:pt idx="946">
                  <c:v>23650.0</c:v>
                </c:pt>
                <c:pt idx="947">
                  <c:v>23675.0</c:v>
                </c:pt>
                <c:pt idx="948">
                  <c:v>23700.0</c:v>
                </c:pt>
                <c:pt idx="949">
                  <c:v>23725.0</c:v>
                </c:pt>
                <c:pt idx="950">
                  <c:v>23750.0</c:v>
                </c:pt>
                <c:pt idx="951">
                  <c:v>23775.0</c:v>
                </c:pt>
                <c:pt idx="952">
                  <c:v>23800.0</c:v>
                </c:pt>
                <c:pt idx="953">
                  <c:v>23825.0</c:v>
                </c:pt>
                <c:pt idx="954">
                  <c:v>23850.0</c:v>
                </c:pt>
                <c:pt idx="955">
                  <c:v>23875.0</c:v>
                </c:pt>
                <c:pt idx="956">
                  <c:v>23900.0</c:v>
                </c:pt>
                <c:pt idx="957">
                  <c:v>23925.0</c:v>
                </c:pt>
                <c:pt idx="958">
                  <c:v>23950.0</c:v>
                </c:pt>
                <c:pt idx="959">
                  <c:v>23975.0</c:v>
                </c:pt>
                <c:pt idx="960">
                  <c:v>24000.0</c:v>
                </c:pt>
                <c:pt idx="961">
                  <c:v>24025.0</c:v>
                </c:pt>
                <c:pt idx="962">
                  <c:v>24050.0</c:v>
                </c:pt>
                <c:pt idx="963">
                  <c:v>24075.0</c:v>
                </c:pt>
                <c:pt idx="964">
                  <c:v>24100.0</c:v>
                </c:pt>
                <c:pt idx="965">
                  <c:v>24125.0</c:v>
                </c:pt>
                <c:pt idx="966">
                  <c:v>24150.0</c:v>
                </c:pt>
                <c:pt idx="967">
                  <c:v>24175.0</c:v>
                </c:pt>
                <c:pt idx="968">
                  <c:v>24200.0</c:v>
                </c:pt>
                <c:pt idx="969">
                  <c:v>24225.0</c:v>
                </c:pt>
                <c:pt idx="970">
                  <c:v>24250.0</c:v>
                </c:pt>
                <c:pt idx="971">
                  <c:v>24275.0</c:v>
                </c:pt>
                <c:pt idx="972">
                  <c:v>24300.0</c:v>
                </c:pt>
                <c:pt idx="973">
                  <c:v>24325.0</c:v>
                </c:pt>
                <c:pt idx="974">
                  <c:v>24350.0</c:v>
                </c:pt>
                <c:pt idx="975">
                  <c:v>24375.0</c:v>
                </c:pt>
                <c:pt idx="976">
                  <c:v>24400.0</c:v>
                </c:pt>
                <c:pt idx="977">
                  <c:v>24425.0</c:v>
                </c:pt>
                <c:pt idx="978">
                  <c:v>24450.0</c:v>
                </c:pt>
                <c:pt idx="979">
                  <c:v>24475.0</c:v>
                </c:pt>
                <c:pt idx="980">
                  <c:v>24500.0</c:v>
                </c:pt>
                <c:pt idx="981">
                  <c:v>24525.0</c:v>
                </c:pt>
                <c:pt idx="982">
                  <c:v>24550.0</c:v>
                </c:pt>
                <c:pt idx="983">
                  <c:v>24575.0</c:v>
                </c:pt>
                <c:pt idx="984">
                  <c:v>24600.0</c:v>
                </c:pt>
                <c:pt idx="985">
                  <c:v>24625.0</c:v>
                </c:pt>
                <c:pt idx="986">
                  <c:v>24650.0</c:v>
                </c:pt>
                <c:pt idx="987">
                  <c:v>24675.0</c:v>
                </c:pt>
                <c:pt idx="988">
                  <c:v>24700.0</c:v>
                </c:pt>
                <c:pt idx="989">
                  <c:v>24725.0</c:v>
                </c:pt>
                <c:pt idx="990">
                  <c:v>24750.0</c:v>
                </c:pt>
                <c:pt idx="991">
                  <c:v>24775.0</c:v>
                </c:pt>
                <c:pt idx="992">
                  <c:v>24800.0</c:v>
                </c:pt>
                <c:pt idx="993">
                  <c:v>24825.0</c:v>
                </c:pt>
                <c:pt idx="994">
                  <c:v>24850.0</c:v>
                </c:pt>
                <c:pt idx="995">
                  <c:v>24875.0</c:v>
                </c:pt>
                <c:pt idx="996">
                  <c:v>24900.0</c:v>
                </c:pt>
                <c:pt idx="997">
                  <c:v>24925.0</c:v>
                </c:pt>
                <c:pt idx="998">
                  <c:v>24950.0</c:v>
                </c:pt>
                <c:pt idx="999">
                  <c:v>24975.0</c:v>
                </c:pt>
                <c:pt idx="1000">
                  <c:v>25000.0</c:v>
                </c:pt>
                <c:pt idx="1001">
                  <c:v>25025.0</c:v>
                </c:pt>
                <c:pt idx="1002">
                  <c:v>25050.0</c:v>
                </c:pt>
                <c:pt idx="1003">
                  <c:v>25075.0</c:v>
                </c:pt>
                <c:pt idx="1004">
                  <c:v>25100.0</c:v>
                </c:pt>
                <c:pt idx="1005">
                  <c:v>25125.0</c:v>
                </c:pt>
                <c:pt idx="1006">
                  <c:v>25150.0</c:v>
                </c:pt>
                <c:pt idx="1007">
                  <c:v>25175.0</c:v>
                </c:pt>
                <c:pt idx="1008">
                  <c:v>25200.0</c:v>
                </c:pt>
                <c:pt idx="1009">
                  <c:v>25225.0</c:v>
                </c:pt>
                <c:pt idx="1010">
                  <c:v>25250.0</c:v>
                </c:pt>
                <c:pt idx="1011">
                  <c:v>25275.0</c:v>
                </c:pt>
                <c:pt idx="1012">
                  <c:v>25300.0</c:v>
                </c:pt>
                <c:pt idx="1013">
                  <c:v>25325.0</c:v>
                </c:pt>
                <c:pt idx="1014">
                  <c:v>25350.0</c:v>
                </c:pt>
                <c:pt idx="1015">
                  <c:v>25375.0</c:v>
                </c:pt>
                <c:pt idx="1016">
                  <c:v>25400.0</c:v>
                </c:pt>
                <c:pt idx="1017">
                  <c:v>25425.0</c:v>
                </c:pt>
                <c:pt idx="1018">
                  <c:v>25450.0</c:v>
                </c:pt>
                <c:pt idx="1019">
                  <c:v>25475.0</c:v>
                </c:pt>
                <c:pt idx="1020">
                  <c:v>25500.0</c:v>
                </c:pt>
                <c:pt idx="1021">
                  <c:v>25525.0</c:v>
                </c:pt>
                <c:pt idx="1022">
                  <c:v>25550.0</c:v>
                </c:pt>
                <c:pt idx="1023">
                  <c:v>25575.0</c:v>
                </c:pt>
                <c:pt idx="1024">
                  <c:v>25600.0</c:v>
                </c:pt>
                <c:pt idx="1025">
                  <c:v>25625.0</c:v>
                </c:pt>
                <c:pt idx="1026">
                  <c:v>25650.0</c:v>
                </c:pt>
                <c:pt idx="1027">
                  <c:v>25675.0</c:v>
                </c:pt>
                <c:pt idx="1028">
                  <c:v>25700.0</c:v>
                </c:pt>
                <c:pt idx="1029">
                  <c:v>25725.0</c:v>
                </c:pt>
                <c:pt idx="1030">
                  <c:v>25750.0</c:v>
                </c:pt>
                <c:pt idx="1031">
                  <c:v>25775.0</c:v>
                </c:pt>
                <c:pt idx="1032">
                  <c:v>25800.0</c:v>
                </c:pt>
                <c:pt idx="1033">
                  <c:v>25825.0</c:v>
                </c:pt>
                <c:pt idx="1034">
                  <c:v>25850.0</c:v>
                </c:pt>
                <c:pt idx="1035">
                  <c:v>25875.0</c:v>
                </c:pt>
                <c:pt idx="1036">
                  <c:v>25900.0</c:v>
                </c:pt>
                <c:pt idx="1037">
                  <c:v>25925.0</c:v>
                </c:pt>
                <c:pt idx="1038">
                  <c:v>25950.0</c:v>
                </c:pt>
                <c:pt idx="1039">
                  <c:v>25975.0</c:v>
                </c:pt>
                <c:pt idx="1040">
                  <c:v>26000.0</c:v>
                </c:pt>
                <c:pt idx="1041">
                  <c:v>26025.0</c:v>
                </c:pt>
                <c:pt idx="1042">
                  <c:v>26050.0</c:v>
                </c:pt>
                <c:pt idx="1043">
                  <c:v>26075.0</c:v>
                </c:pt>
                <c:pt idx="1044">
                  <c:v>26100.0</c:v>
                </c:pt>
                <c:pt idx="1045">
                  <c:v>26125.0</c:v>
                </c:pt>
                <c:pt idx="1046">
                  <c:v>26150.0</c:v>
                </c:pt>
                <c:pt idx="1047">
                  <c:v>26175.0</c:v>
                </c:pt>
                <c:pt idx="1048">
                  <c:v>26200.0</c:v>
                </c:pt>
                <c:pt idx="1049">
                  <c:v>26225.0</c:v>
                </c:pt>
                <c:pt idx="1050">
                  <c:v>26250.0</c:v>
                </c:pt>
                <c:pt idx="1051">
                  <c:v>26275.0</c:v>
                </c:pt>
                <c:pt idx="1052">
                  <c:v>26300.0</c:v>
                </c:pt>
                <c:pt idx="1053">
                  <c:v>26325.0</c:v>
                </c:pt>
                <c:pt idx="1054">
                  <c:v>26350.0</c:v>
                </c:pt>
                <c:pt idx="1055">
                  <c:v>26375.0</c:v>
                </c:pt>
                <c:pt idx="1056">
                  <c:v>26400.0</c:v>
                </c:pt>
                <c:pt idx="1057">
                  <c:v>26425.0</c:v>
                </c:pt>
                <c:pt idx="1058">
                  <c:v>26450.0</c:v>
                </c:pt>
                <c:pt idx="1059">
                  <c:v>26475.0</c:v>
                </c:pt>
                <c:pt idx="1060">
                  <c:v>26500.0</c:v>
                </c:pt>
                <c:pt idx="1061">
                  <c:v>26525.0</c:v>
                </c:pt>
                <c:pt idx="1062">
                  <c:v>26550.0</c:v>
                </c:pt>
                <c:pt idx="1063">
                  <c:v>26575.0</c:v>
                </c:pt>
                <c:pt idx="1064">
                  <c:v>26600.0</c:v>
                </c:pt>
                <c:pt idx="1065">
                  <c:v>26625.0</c:v>
                </c:pt>
                <c:pt idx="1066">
                  <c:v>26650.0</c:v>
                </c:pt>
                <c:pt idx="1067">
                  <c:v>26675.0</c:v>
                </c:pt>
                <c:pt idx="1068">
                  <c:v>26700.0</c:v>
                </c:pt>
                <c:pt idx="1069">
                  <c:v>26725.0</c:v>
                </c:pt>
                <c:pt idx="1070">
                  <c:v>26750.0</c:v>
                </c:pt>
                <c:pt idx="1071">
                  <c:v>26775.0</c:v>
                </c:pt>
                <c:pt idx="1072">
                  <c:v>26800.0</c:v>
                </c:pt>
                <c:pt idx="1073">
                  <c:v>26825.0</c:v>
                </c:pt>
                <c:pt idx="1074">
                  <c:v>26850.0</c:v>
                </c:pt>
                <c:pt idx="1075">
                  <c:v>26875.0</c:v>
                </c:pt>
                <c:pt idx="1076">
                  <c:v>26900.0</c:v>
                </c:pt>
                <c:pt idx="1077">
                  <c:v>26925.0</c:v>
                </c:pt>
                <c:pt idx="1078">
                  <c:v>26950.0</c:v>
                </c:pt>
                <c:pt idx="1079">
                  <c:v>26975.0</c:v>
                </c:pt>
                <c:pt idx="1080">
                  <c:v>27000.0</c:v>
                </c:pt>
                <c:pt idx="1081">
                  <c:v>27025.0</c:v>
                </c:pt>
                <c:pt idx="1082">
                  <c:v>27050.0</c:v>
                </c:pt>
                <c:pt idx="1083">
                  <c:v>27075.0</c:v>
                </c:pt>
                <c:pt idx="1084">
                  <c:v>27100.0</c:v>
                </c:pt>
                <c:pt idx="1085">
                  <c:v>27125.0</c:v>
                </c:pt>
                <c:pt idx="1086">
                  <c:v>27150.0</c:v>
                </c:pt>
                <c:pt idx="1087">
                  <c:v>27175.0</c:v>
                </c:pt>
                <c:pt idx="1088">
                  <c:v>27200.0</c:v>
                </c:pt>
                <c:pt idx="1089">
                  <c:v>27225.0</c:v>
                </c:pt>
                <c:pt idx="1090">
                  <c:v>27250.0</c:v>
                </c:pt>
                <c:pt idx="1091">
                  <c:v>27275.0</c:v>
                </c:pt>
                <c:pt idx="1092">
                  <c:v>27300.0</c:v>
                </c:pt>
                <c:pt idx="1093">
                  <c:v>27325.0</c:v>
                </c:pt>
                <c:pt idx="1094">
                  <c:v>27350.0</c:v>
                </c:pt>
                <c:pt idx="1095">
                  <c:v>27375.0</c:v>
                </c:pt>
                <c:pt idx="1096">
                  <c:v>27400.0</c:v>
                </c:pt>
                <c:pt idx="1097">
                  <c:v>27425.0</c:v>
                </c:pt>
                <c:pt idx="1098">
                  <c:v>27450.0</c:v>
                </c:pt>
                <c:pt idx="1099">
                  <c:v>27475.0</c:v>
                </c:pt>
                <c:pt idx="1100">
                  <c:v>27500.0</c:v>
                </c:pt>
                <c:pt idx="1101">
                  <c:v>27525.0</c:v>
                </c:pt>
                <c:pt idx="1102">
                  <c:v>27550.0</c:v>
                </c:pt>
                <c:pt idx="1103">
                  <c:v>27575.0</c:v>
                </c:pt>
                <c:pt idx="1104">
                  <c:v>27600.0</c:v>
                </c:pt>
                <c:pt idx="1105">
                  <c:v>27625.0</c:v>
                </c:pt>
                <c:pt idx="1106">
                  <c:v>27650.0</c:v>
                </c:pt>
                <c:pt idx="1107">
                  <c:v>27675.0</c:v>
                </c:pt>
                <c:pt idx="1108">
                  <c:v>27700.0</c:v>
                </c:pt>
                <c:pt idx="1109">
                  <c:v>27725.0</c:v>
                </c:pt>
                <c:pt idx="1110">
                  <c:v>27750.0</c:v>
                </c:pt>
                <c:pt idx="1111">
                  <c:v>27775.0</c:v>
                </c:pt>
                <c:pt idx="1112">
                  <c:v>27800.0</c:v>
                </c:pt>
                <c:pt idx="1113">
                  <c:v>27825.0</c:v>
                </c:pt>
                <c:pt idx="1114">
                  <c:v>27850.0</c:v>
                </c:pt>
                <c:pt idx="1115">
                  <c:v>27875.0</c:v>
                </c:pt>
                <c:pt idx="1116">
                  <c:v>27900.0</c:v>
                </c:pt>
                <c:pt idx="1117">
                  <c:v>27925.0</c:v>
                </c:pt>
                <c:pt idx="1118">
                  <c:v>27950.0</c:v>
                </c:pt>
                <c:pt idx="1119">
                  <c:v>27975.0</c:v>
                </c:pt>
                <c:pt idx="1120">
                  <c:v>28000.0</c:v>
                </c:pt>
                <c:pt idx="1121">
                  <c:v>28025.0</c:v>
                </c:pt>
                <c:pt idx="1122">
                  <c:v>28050.0</c:v>
                </c:pt>
                <c:pt idx="1123">
                  <c:v>28075.0</c:v>
                </c:pt>
                <c:pt idx="1124">
                  <c:v>28100.0</c:v>
                </c:pt>
                <c:pt idx="1125">
                  <c:v>28125.0</c:v>
                </c:pt>
                <c:pt idx="1126">
                  <c:v>28150.0</c:v>
                </c:pt>
                <c:pt idx="1127">
                  <c:v>28175.0</c:v>
                </c:pt>
                <c:pt idx="1128">
                  <c:v>28200.0</c:v>
                </c:pt>
                <c:pt idx="1129">
                  <c:v>28225.0</c:v>
                </c:pt>
                <c:pt idx="1130">
                  <c:v>28250.0</c:v>
                </c:pt>
                <c:pt idx="1131">
                  <c:v>28275.0</c:v>
                </c:pt>
                <c:pt idx="1132">
                  <c:v>28300.0</c:v>
                </c:pt>
                <c:pt idx="1133">
                  <c:v>28325.0</c:v>
                </c:pt>
                <c:pt idx="1134">
                  <c:v>28350.0</c:v>
                </c:pt>
                <c:pt idx="1135">
                  <c:v>28375.0</c:v>
                </c:pt>
                <c:pt idx="1136">
                  <c:v>28400.0</c:v>
                </c:pt>
                <c:pt idx="1137">
                  <c:v>28425.0</c:v>
                </c:pt>
                <c:pt idx="1138">
                  <c:v>28450.0</c:v>
                </c:pt>
                <c:pt idx="1139">
                  <c:v>28475.0</c:v>
                </c:pt>
                <c:pt idx="1140">
                  <c:v>28500.0</c:v>
                </c:pt>
                <c:pt idx="1141">
                  <c:v>28525.0</c:v>
                </c:pt>
                <c:pt idx="1142">
                  <c:v>28550.0</c:v>
                </c:pt>
                <c:pt idx="1143">
                  <c:v>28575.0</c:v>
                </c:pt>
                <c:pt idx="1144">
                  <c:v>28600.0</c:v>
                </c:pt>
                <c:pt idx="1145">
                  <c:v>28625.0</c:v>
                </c:pt>
                <c:pt idx="1146">
                  <c:v>28650.0</c:v>
                </c:pt>
                <c:pt idx="1147">
                  <c:v>28675.0</c:v>
                </c:pt>
                <c:pt idx="1148">
                  <c:v>28700.0</c:v>
                </c:pt>
                <c:pt idx="1149">
                  <c:v>28725.0</c:v>
                </c:pt>
                <c:pt idx="1150">
                  <c:v>28750.0</c:v>
                </c:pt>
                <c:pt idx="1151">
                  <c:v>28775.0</c:v>
                </c:pt>
                <c:pt idx="1152">
                  <c:v>28800.0</c:v>
                </c:pt>
                <c:pt idx="1153">
                  <c:v>28825.0</c:v>
                </c:pt>
                <c:pt idx="1154">
                  <c:v>28850.0</c:v>
                </c:pt>
                <c:pt idx="1155">
                  <c:v>28875.0</c:v>
                </c:pt>
                <c:pt idx="1156">
                  <c:v>28900.0</c:v>
                </c:pt>
                <c:pt idx="1157">
                  <c:v>28925.0</c:v>
                </c:pt>
                <c:pt idx="1158">
                  <c:v>28950.0</c:v>
                </c:pt>
                <c:pt idx="1159">
                  <c:v>28975.0</c:v>
                </c:pt>
                <c:pt idx="1160">
                  <c:v>29000.0</c:v>
                </c:pt>
                <c:pt idx="1161">
                  <c:v>29025.0</c:v>
                </c:pt>
                <c:pt idx="1162">
                  <c:v>29050.0</c:v>
                </c:pt>
                <c:pt idx="1163">
                  <c:v>29075.0</c:v>
                </c:pt>
                <c:pt idx="1164">
                  <c:v>29100.0</c:v>
                </c:pt>
                <c:pt idx="1165">
                  <c:v>29125.0</c:v>
                </c:pt>
                <c:pt idx="1166">
                  <c:v>29150.0</c:v>
                </c:pt>
                <c:pt idx="1167">
                  <c:v>29175.0</c:v>
                </c:pt>
                <c:pt idx="1168">
                  <c:v>29200.0</c:v>
                </c:pt>
                <c:pt idx="1169">
                  <c:v>29225.0</c:v>
                </c:pt>
                <c:pt idx="1170">
                  <c:v>29250.0</c:v>
                </c:pt>
                <c:pt idx="1171">
                  <c:v>29275.0</c:v>
                </c:pt>
                <c:pt idx="1172">
                  <c:v>29300.0</c:v>
                </c:pt>
                <c:pt idx="1173">
                  <c:v>29325.0</c:v>
                </c:pt>
                <c:pt idx="1174">
                  <c:v>29350.0</c:v>
                </c:pt>
                <c:pt idx="1175">
                  <c:v>29375.0</c:v>
                </c:pt>
                <c:pt idx="1176">
                  <c:v>29400.0</c:v>
                </c:pt>
                <c:pt idx="1177">
                  <c:v>29425.0</c:v>
                </c:pt>
                <c:pt idx="1178">
                  <c:v>29450.0</c:v>
                </c:pt>
                <c:pt idx="1179">
                  <c:v>29475.0</c:v>
                </c:pt>
                <c:pt idx="1180">
                  <c:v>29500.0</c:v>
                </c:pt>
                <c:pt idx="1181">
                  <c:v>29525.0</c:v>
                </c:pt>
                <c:pt idx="1182">
                  <c:v>29550.0</c:v>
                </c:pt>
                <c:pt idx="1183">
                  <c:v>29575.0</c:v>
                </c:pt>
                <c:pt idx="1184">
                  <c:v>29600.0</c:v>
                </c:pt>
                <c:pt idx="1185">
                  <c:v>29625.0</c:v>
                </c:pt>
                <c:pt idx="1186">
                  <c:v>29650.0</c:v>
                </c:pt>
                <c:pt idx="1187">
                  <c:v>29675.0</c:v>
                </c:pt>
                <c:pt idx="1188">
                  <c:v>29700.0</c:v>
                </c:pt>
                <c:pt idx="1189">
                  <c:v>29725.0</c:v>
                </c:pt>
                <c:pt idx="1190">
                  <c:v>29750.0</c:v>
                </c:pt>
                <c:pt idx="1191">
                  <c:v>29775.0</c:v>
                </c:pt>
                <c:pt idx="1192">
                  <c:v>29800.0</c:v>
                </c:pt>
                <c:pt idx="1193">
                  <c:v>29825.0</c:v>
                </c:pt>
                <c:pt idx="1194">
                  <c:v>29850.0</c:v>
                </c:pt>
                <c:pt idx="1195">
                  <c:v>29875.0</c:v>
                </c:pt>
                <c:pt idx="1196">
                  <c:v>29900.0</c:v>
                </c:pt>
                <c:pt idx="1197">
                  <c:v>29925.0</c:v>
                </c:pt>
                <c:pt idx="1198">
                  <c:v>29950.0</c:v>
                </c:pt>
                <c:pt idx="1199">
                  <c:v>29975.0</c:v>
                </c:pt>
                <c:pt idx="1200">
                  <c:v>30000.0</c:v>
                </c:pt>
                <c:pt idx="1201">
                  <c:v>30025.0</c:v>
                </c:pt>
                <c:pt idx="1202">
                  <c:v>30050.0</c:v>
                </c:pt>
                <c:pt idx="1203">
                  <c:v>30075.0</c:v>
                </c:pt>
                <c:pt idx="1204">
                  <c:v>30100.0</c:v>
                </c:pt>
                <c:pt idx="1205">
                  <c:v>30125.0</c:v>
                </c:pt>
                <c:pt idx="1206">
                  <c:v>30150.0</c:v>
                </c:pt>
                <c:pt idx="1207">
                  <c:v>30175.0</c:v>
                </c:pt>
                <c:pt idx="1208">
                  <c:v>30200.0</c:v>
                </c:pt>
                <c:pt idx="1209">
                  <c:v>30225.0</c:v>
                </c:pt>
                <c:pt idx="1210">
                  <c:v>30250.0</c:v>
                </c:pt>
                <c:pt idx="1211">
                  <c:v>30275.0</c:v>
                </c:pt>
                <c:pt idx="1212">
                  <c:v>30300.0</c:v>
                </c:pt>
                <c:pt idx="1213">
                  <c:v>30325.0</c:v>
                </c:pt>
                <c:pt idx="1214">
                  <c:v>30350.0</c:v>
                </c:pt>
                <c:pt idx="1215">
                  <c:v>30375.0</c:v>
                </c:pt>
                <c:pt idx="1216">
                  <c:v>30400.0</c:v>
                </c:pt>
                <c:pt idx="1217">
                  <c:v>30425.0</c:v>
                </c:pt>
                <c:pt idx="1218">
                  <c:v>30450.0</c:v>
                </c:pt>
                <c:pt idx="1219">
                  <c:v>30475.0</c:v>
                </c:pt>
                <c:pt idx="1220">
                  <c:v>30500.0</c:v>
                </c:pt>
                <c:pt idx="1221">
                  <c:v>30525.0</c:v>
                </c:pt>
                <c:pt idx="1222">
                  <c:v>30550.0</c:v>
                </c:pt>
                <c:pt idx="1223">
                  <c:v>30575.0</c:v>
                </c:pt>
                <c:pt idx="1224">
                  <c:v>30600.0</c:v>
                </c:pt>
                <c:pt idx="1225">
                  <c:v>30625.0</c:v>
                </c:pt>
                <c:pt idx="1226">
                  <c:v>30650.0</c:v>
                </c:pt>
                <c:pt idx="1227">
                  <c:v>30675.0</c:v>
                </c:pt>
                <c:pt idx="1228">
                  <c:v>30700.0</c:v>
                </c:pt>
                <c:pt idx="1229">
                  <c:v>30725.0</c:v>
                </c:pt>
                <c:pt idx="1230">
                  <c:v>30750.0</c:v>
                </c:pt>
                <c:pt idx="1231">
                  <c:v>30775.0</c:v>
                </c:pt>
                <c:pt idx="1232">
                  <c:v>30800.0</c:v>
                </c:pt>
                <c:pt idx="1233">
                  <c:v>30825.0</c:v>
                </c:pt>
                <c:pt idx="1234">
                  <c:v>30850.0</c:v>
                </c:pt>
                <c:pt idx="1235">
                  <c:v>30875.0</c:v>
                </c:pt>
                <c:pt idx="1236">
                  <c:v>30900.0</c:v>
                </c:pt>
                <c:pt idx="1237">
                  <c:v>30925.0</c:v>
                </c:pt>
                <c:pt idx="1238">
                  <c:v>30950.0</c:v>
                </c:pt>
                <c:pt idx="1239">
                  <c:v>30975.0</c:v>
                </c:pt>
                <c:pt idx="1240">
                  <c:v>31000.0</c:v>
                </c:pt>
                <c:pt idx="1241">
                  <c:v>31025.0</c:v>
                </c:pt>
                <c:pt idx="1242">
                  <c:v>31050.0</c:v>
                </c:pt>
                <c:pt idx="1243">
                  <c:v>31075.0</c:v>
                </c:pt>
                <c:pt idx="1244">
                  <c:v>31100.0</c:v>
                </c:pt>
                <c:pt idx="1245">
                  <c:v>31125.0</c:v>
                </c:pt>
                <c:pt idx="1246">
                  <c:v>31150.0</c:v>
                </c:pt>
                <c:pt idx="1247">
                  <c:v>31175.0</c:v>
                </c:pt>
                <c:pt idx="1248">
                  <c:v>31200.0</c:v>
                </c:pt>
                <c:pt idx="1249">
                  <c:v>31225.0</c:v>
                </c:pt>
                <c:pt idx="1250">
                  <c:v>31250.0</c:v>
                </c:pt>
                <c:pt idx="1251">
                  <c:v>31275.0</c:v>
                </c:pt>
                <c:pt idx="1252">
                  <c:v>31300.0</c:v>
                </c:pt>
                <c:pt idx="1253">
                  <c:v>31325.0</c:v>
                </c:pt>
                <c:pt idx="1254">
                  <c:v>31350.0</c:v>
                </c:pt>
                <c:pt idx="1255">
                  <c:v>31375.0</c:v>
                </c:pt>
                <c:pt idx="1256">
                  <c:v>31400.0</c:v>
                </c:pt>
                <c:pt idx="1257">
                  <c:v>31425.0</c:v>
                </c:pt>
                <c:pt idx="1258">
                  <c:v>31450.0</c:v>
                </c:pt>
                <c:pt idx="1259">
                  <c:v>31475.0</c:v>
                </c:pt>
                <c:pt idx="1260">
                  <c:v>31500.0</c:v>
                </c:pt>
                <c:pt idx="1261">
                  <c:v>31525.0</c:v>
                </c:pt>
                <c:pt idx="1262">
                  <c:v>31550.0</c:v>
                </c:pt>
                <c:pt idx="1263">
                  <c:v>31575.0</c:v>
                </c:pt>
                <c:pt idx="1264">
                  <c:v>31600.0</c:v>
                </c:pt>
                <c:pt idx="1265">
                  <c:v>31625.0</c:v>
                </c:pt>
                <c:pt idx="1266">
                  <c:v>31650.0</c:v>
                </c:pt>
                <c:pt idx="1267">
                  <c:v>31675.0</c:v>
                </c:pt>
                <c:pt idx="1268">
                  <c:v>31700.0</c:v>
                </c:pt>
                <c:pt idx="1269">
                  <c:v>31725.0</c:v>
                </c:pt>
                <c:pt idx="1270">
                  <c:v>31750.0</c:v>
                </c:pt>
                <c:pt idx="1271">
                  <c:v>31775.0</c:v>
                </c:pt>
                <c:pt idx="1272">
                  <c:v>31800.0</c:v>
                </c:pt>
                <c:pt idx="1273">
                  <c:v>31825.0</c:v>
                </c:pt>
                <c:pt idx="1274">
                  <c:v>31850.0</c:v>
                </c:pt>
                <c:pt idx="1275">
                  <c:v>31875.0</c:v>
                </c:pt>
                <c:pt idx="1276">
                  <c:v>31900.0</c:v>
                </c:pt>
                <c:pt idx="1277">
                  <c:v>31925.0</c:v>
                </c:pt>
                <c:pt idx="1278">
                  <c:v>31950.0</c:v>
                </c:pt>
                <c:pt idx="1279">
                  <c:v>31975.0</c:v>
                </c:pt>
                <c:pt idx="1280">
                  <c:v>32000.0</c:v>
                </c:pt>
                <c:pt idx="1281">
                  <c:v>32025.0</c:v>
                </c:pt>
                <c:pt idx="1282">
                  <c:v>32050.0</c:v>
                </c:pt>
                <c:pt idx="1283">
                  <c:v>32075.0</c:v>
                </c:pt>
                <c:pt idx="1284">
                  <c:v>32100.0</c:v>
                </c:pt>
                <c:pt idx="1285">
                  <c:v>32125.0</c:v>
                </c:pt>
                <c:pt idx="1286">
                  <c:v>32150.0</c:v>
                </c:pt>
                <c:pt idx="1287">
                  <c:v>32175.0</c:v>
                </c:pt>
                <c:pt idx="1288">
                  <c:v>32200.0</c:v>
                </c:pt>
                <c:pt idx="1289">
                  <c:v>32225.0</c:v>
                </c:pt>
                <c:pt idx="1290">
                  <c:v>32250.0</c:v>
                </c:pt>
                <c:pt idx="1291">
                  <c:v>32275.0</c:v>
                </c:pt>
                <c:pt idx="1292">
                  <c:v>32300.0</c:v>
                </c:pt>
                <c:pt idx="1293">
                  <c:v>32325.0</c:v>
                </c:pt>
                <c:pt idx="1294">
                  <c:v>32350.0</c:v>
                </c:pt>
                <c:pt idx="1295">
                  <c:v>32375.0</c:v>
                </c:pt>
                <c:pt idx="1296">
                  <c:v>32400.0</c:v>
                </c:pt>
                <c:pt idx="1297">
                  <c:v>32425.0</c:v>
                </c:pt>
                <c:pt idx="1298">
                  <c:v>32450.0</c:v>
                </c:pt>
                <c:pt idx="1299">
                  <c:v>32475.0</c:v>
                </c:pt>
                <c:pt idx="1300">
                  <c:v>32500.0</c:v>
                </c:pt>
                <c:pt idx="1301">
                  <c:v>32525.0</c:v>
                </c:pt>
                <c:pt idx="1302">
                  <c:v>32550.0</c:v>
                </c:pt>
                <c:pt idx="1303">
                  <c:v>32575.0</c:v>
                </c:pt>
                <c:pt idx="1304">
                  <c:v>32600.0</c:v>
                </c:pt>
                <c:pt idx="1305">
                  <c:v>32625.0</c:v>
                </c:pt>
                <c:pt idx="1306">
                  <c:v>32650.0</c:v>
                </c:pt>
                <c:pt idx="1307">
                  <c:v>32675.0</c:v>
                </c:pt>
                <c:pt idx="1308">
                  <c:v>32700.0</c:v>
                </c:pt>
                <c:pt idx="1309">
                  <c:v>32725.0</c:v>
                </c:pt>
                <c:pt idx="1310">
                  <c:v>32750.0</c:v>
                </c:pt>
                <c:pt idx="1311">
                  <c:v>32775.0</c:v>
                </c:pt>
                <c:pt idx="1312">
                  <c:v>32800.0</c:v>
                </c:pt>
                <c:pt idx="1313">
                  <c:v>32825.0</c:v>
                </c:pt>
                <c:pt idx="1314">
                  <c:v>32850.0</c:v>
                </c:pt>
                <c:pt idx="1315">
                  <c:v>32875.0</c:v>
                </c:pt>
                <c:pt idx="1316">
                  <c:v>32900.0</c:v>
                </c:pt>
                <c:pt idx="1317">
                  <c:v>32925.0</c:v>
                </c:pt>
                <c:pt idx="1318">
                  <c:v>32950.0</c:v>
                </c:pt>
                <c:pt idx="1319">
                  <c:v>32975.0</c:v>
                </c:pt>
                <c:pt idx="1320">
                  <c:v>33000.0</c:v>
                </c:pt>
                <c:pt idx="1321">
                  <c:v>33025.0</c:v>
                </c:pt>
                <c:pt idx="1322">
                  <c:v>33050.0</c:v>
                </c:pt>
                <c:pt idx="1323">
                  <c:v>33075.0</c:v>
                </c:pt>
                <c:pt idx="1324">
                  <c:v>33100.0</c:v>
                </c:pt>
                <c:pt idx="1325">
                  <c:v>33125.0</c:v>
                </c:pt>
                <c:pt idx="1326">
                  <c:v>33150.0</c:v>
                </c:pt>
                <c:pt idx="1327">
                  <c:v>33175.0</c:v>
                </c:pt>
                <c:pt idx="1328">
                  <c:v>33200.0</c:v>
                </c:pt>
                <c:pt idx="1329">
                  <c:v>33225.0</c:v>
                </c:pt>
                <c:pt idx="1330">
                  <c:v>33250.0</c:v>
                </c:pt>
                <c:pt idx="1331">
                  <c:v>33275.0</c:v>
                </c:pt>
                <c:pt idx="1332">
                  <c:v>33300.0</c:v>
                </c:pt>
                <c:pt idx="1333">
                  <c:v>33325.0</c:v>
                </c:pt>
                <c:pt idx="1334">
                  <c:v>33350.0</c:v>
                </c:pt>
                <c:pt idx="1335">
                  <c:v>33375.0</c:v>
                </c:pt>
                <c:pt idx="1336">
                  <c:v>33400.0</c:v>
                </c:pt>
                <c:pt idx="1337">
                  <c:v>33425.0</c:v>
                </c:pt>
                <c:pt idx="1338">
                  <c:v>33450.0</c:v>
                </c:pt>
                <c:pt idx="1339">
                  <c:v>33475.0</c:v>
                </c:pt>
                <c:pt idx="1340">
                  <c:v>33500.0</c:v>
                </c:pt>
                <c:pt idx="1341">
                  <c:v>33525.0</c:v>
                </c:pt>
                <c:pt idx="1342">
                  <c:v>33550.0</c:v>
                </c:pt>
                <c:pt idx="1343">
                  <c:v>33575.0</c:v>
                </c:pt>
                <c:pt idx="1344">
                  <c:v>33600.0</c:v>
                </c:pt>
                <c:pt idx="1345">
                  <c:v>33625.0</c:v>
                </c:pt>
                <c:pt idx="1346">
                  <c:v>33650.0</c:v>
                </c:pt>
                <c:pt idx="1347">
                  <c:v>33675.0</c:v>
                </c:pt>
                <c:pt idx="1348">
                  <c:v>33700.0</c:v>
                </c:pt>
                <c:pt idx="1349">
                  <c:v>33725.0</c:v>
                </c:pt>
                <c:pt idx="1350">
                  <c:v>33750.0</c:v>
                </c:pt>
                <c:pt idx="1351">
                  <c:v>33775.0</c:v>
                </c:pt>
                <c:pt idx="1352">
                  <c:v>33800.0</c:v>
                </c:pt>
                <c:pt idx="1353">
                  <c:v>33825.0</c:v>
                </c:pt>
                <c:pt idx="1354">
                  <c:v>33850.0</c:v>
                </c:pt>
                <c:pt idx="1355">
                  <c:v>33875.0</c:v>
                </c:pt>
                <c:pt idx="1356">
                  <c:v>33900.0</c:v>
                </c:pt>
                <c:pt idx="1357">
                  <c:v>33925.0</c:v>
                </c:pt>
                <c:pt idx="1358">
                  <c:v>33950.0</c:v>
                </c:pt>
                <c:pt idx="1359">
                  <c:v>33975.0</c:v>
                </c:pt>
                <c:pt idx="1360">
                  <c:v>34000.0</c:v>
                </c:pt>
                <c:pt idx="1361">
                  <c:v>34025.0</c:v>
                </c:pt>
                <c:pt idx="1362">
                  <c:v>34050.0</c:v>
                </c:pt>
                <c:pt idx="1363">
                  <c:v>34075.0</c:v>
                </c:pt>
                <c:pt idx="1364">
                  <c:v>34100.0</c:v>
                </c:pt>
                <c:pt idx="1365">
                  <c:v>34125.0</c:v>
                </c:pt>
                <c:pt idx="1366">
                  <c:v>34150.0</c:v>
                </c:pt>
                <c:pt idx="1367">
                  <c:v>34175.0</c:v>
                </c:pt>
                <c:pt idx="1368">
                  <c:v>34200.0</c:v>
                </c:pt>
                <c:pt idx="1369">
                  <c:v>34225.0</c:v>
                </c:pt>
                <c:pt idx="1370">
                  <c:v>34250.0</c:v>
                </c:pt>
                <c:pt idx="1371">
                  <c:v>34275.0</c:v>
                </c:pt>
                <c:pt idx="1372">
                  <c:v>34300.0</c:v>
                </c:pt>
                <c:pt idx="1373">
                  <c:v>34325.0</c:v>
                </c:pt>
                <c:pt idx="1374">
                  <c:v>34350.0</c:v>
                </c:pt>
                <c:pt idx="1375">
                  <c:v>34375.0</c:v>
                </c:pt>
                <c:pt idx="1376">
                  <c:v>34400.0</c:v>
                </c:pt>
                <c:pt idx="1377">
                  <c:v>34425.0</c:v>
                </c:pt>
                <c:pt idx="1378">
                  <c:v>34450.0</c:v>
                </c:pt>
                <c:pt idx="1379">
                  <c:v>34475.0</c:v>
                </c:pt>
                <c:pt idx="1380">
                  <c:v>34500.0</c:v>
                </c:pt>
                <c:pt idx="1381">
                  <c:v>34525.0</c:v>
                </c:pt>
                <c:pt idx="1382">
                  <c:v>34550.0</c:v>
                </c:pt>
                <c:pt idx="1383">
                  <c:v>34575.0</c:v>
                </c:pt>
                <c:pt idx="1384">
                  <c:v>34600.0</c:v>
                </c:pt>
                <c:pt idx="1385">
                  <c:v>34625.0</c:v>
                </c:pt>
                <c:pt idx="1386">
                  <c:v>34650.0</c:v>
                </c:pt>
                <c:pt idx="1387">
                  <c:v>34675.0</c:v>
                </c:pt>
                <c:pt idx="1388">
                  <c:v>34700.0</c:v>
                </c:pt>
                <c:pt idx="1389">
                  <c:v>34725.0</c:v>
                </c:pt>
                <c:pt idx="1390">
                  <c:v>34750.0</c:v>
                </c:pt>
                <c:pt idx="1391">
                  <c:v>34775.0</c:v>
                </c:pt>
                <c:pt idx="1392">
                  <c:v>34800.0</c:v>
                </c:pt>
                <c:pt idx="1393">
                  <c:v>34825.0</c:v>
                </c:pt>
                <c:pt idx="1394">
                  <c:v>34850.0</c:v>
                </c:pt>
                <c:pt idx="1395">
                  <c:v>34875.0</c:v>
                </c:pt>
                <c:pt idx="1396">
                  <c:v>34900.0</c:v>
                </c:pt>
                <c:pt idx="1397">
                  <c:v>34925.0</c:v>
                </c:pt>
                <c:pt idx="1398">
                  <c:v>34950.0</c:v>
                </c:pt>
                <c:pt idx="1399">
                  <c:v>34975.0</c:v>
                </c:pt>
                <c:pt idx="1400">
                  <c:v>35000.0</c:v>
                </c:pt>
              </c:numCache>
            </c:numRef>
          </c:xVal>
          <c:yVal>
            <c:numRef>
              <c:f>Equations!$D$3:$D$1403</c:f>
              <c:numCache>
                <c:formatCode>General</c:formatCode>
                <c:ptCount val="1401"/>
                <c:pt idx="0">
                  <c:v>101862.5557894737</c:v>
                </c:pt>
                <c:pt idx="1">
                  <c:v>101025.031455333</c:v>
                </c:pt>
                <c:pt idx="2">
                  <c:v>100725.782398603</c:v>
                </c:pt>
                <c:pt idx="3">
                  <c:v>100427.2515088331</c:v>
                </c:pt>
                <c:pt idx="4">
                  <c:v>100129.4374667275</c:v>
                </c:pt>
                <c:pt idx="5">
                  <c:v>99832.33895467096</c:v>
                </c:pt>
                <c:pt idx="6">
                  <c:v>99535.95465672697</c:v>
                </c:pt>
                <c:pt idx="7">
                  <c:v>99240.28325863691</c:v>
                </c:pt>
                <c:pt idx="8">
                  <c:v>98945.32344781862</c:v>
                </c:pt>
                <c:pt idx="9">
                  <c:v>98651.07391336546</c:v>
                </c:pt>
                <c:pt idx="10">
                  <c:v>98357.53334604493</c:v>
                </c:pt>
                <c:pt idx="11">
                  <c:v>98064.70043829767</c:v>
                </c:pt>
                <c:pt idx="12">
                  <c:v>97772.5738842359</c:v>
                </c:pt>
                <c:pt idx="13">
                  <c:v>97481.15237964268</c:v>
                </c:pt>
                <c:pt idx="14">
                  <c:v>97190.43462197045</c:v>
                </c:pt>
                <c:pt idx="15">
                  <c:v>96900.41931033989</c:v>
                </c:pt>
                <c:pt idx="16">
                  <c:v>96611.1051455388</c:v>
                </c:pt>
                <c:pt idx="17">
                  <c:v>96322.49083002076</c:v>
                </c:pt>
                <c:pt idx="18">
                  <c:v>96034.57506790405</c:v>
                </c:pt>
                <c:pt idx="19">
                  <c:v>95747.35656497051</c:v>
                </c:pt>
                <c:pt idx="20">
                  <c:v>95460.8340286643</c:v>
                </c:pt>
                <c:pt idx="21">
                  <c:v>95175.00616809052</c:v>
                </c:pt>
                <c:pt idx="22">
                  <c:v>94889.87169401434</c:v>
                </c:pt>
                <c:pt idx="23">
                  <c:v>94605.42931885972</c:v>
                </c:pt>
                <c:pt idx="24">
                  <c:v>94321.67775670798</c:v>
                </c:pt>
                <c:pt idx="25">
                  <c:v>94038.61572329704</c:v>
                </c:pt>
                <c:pt idx="26">
                  <c:v>93756.24193601972</c:v>
                </c:pt>
                <c:pt idx="27">
                  <c:v>93474.555113923</c:v>
                </c:pt>
                <c:pt idx="28">
                  <c:v>93193.55397770662</c:v>
                </c:pt>
                <c:pt idx="29">
                  <c:v>92913.23724972196</c:v>
                </c:pt>
                <c:pt idx="30">
                  <c:v>92633.60365397068</c:v>
                </c:pt>
                <c:pt idx="31">
                  <c:v>92354.6519161038</c:v>
                </c:pt>
                <c:pt idx="32">
                  <c:v>92076.38076342038</c:v>
                </c:pt>
                <c:pt idx="33">
                  <c:v>91798.78892486626</c:v>
                </c:pt>
                <c:pt idx="34">
                  <c:v>91521.87513103308</c:v>
                </c:pt>
                <c:pt idx="35">
                  <c:v>91245.63811415676</c:v>
                </c:pt>
                <c:pt idx="36">
                  <c:v>90970.07660811668</c:v>
                </c:pt>
                <c:pt idx="37">
                  <c:v>90695.18934843427</c:v>
                </c:pt>
                <c:pt idx="38">
                  <c:v>90420.97507227196</c:v>
                </c:pt>
                <c:pt idx="39">
                  <c:v>90147.43251843173</c:v>
                </c:pt>
                <c:pt idx="40">
                  <c:v>89874.56042735427</c:v>
                </c:pt>
                <c:pt idx="41">
                  <c:v>89602.35754111761</c:v>
                </c:pt>
                <c:pt idx="42">
                  <c:v>89330.822603436</c:v>
                </c:pt>
                <c:pt idx="43">
                  <c:v>89059.95435965848</c:v>
                </c:pt>
                <c:pt idx="44">
                  <c:v>88789.75155676815</c:v>
                </c:pt>
                <c:pt idx="45">
                  <c:v>88520.2129433806</c:v>
                </c:pt>
                <c:pt idx="46">
                  <c:v>88251.33726974286</c:v>
                </c:pt>
                <c:pt idx="47">
                  <c:v>87983.12328773232</c:v>
                </c:pt>
                <c:pt idx="48">
                  <c:v>87715.5697508552</c:v>
                </c:pt>
                <c:pt idx="49">
                  <c:v>87448.6754142459</c:v>
                </c:pt>
                <c:pt idx="50">
                  <c:v>87182.43903466532</c:v>
                </c:pt>
                <c:pt idx="51">
                  <c:v>86916.8593705</c:v>
                </c:pt>
                <c:pt idx="52">
                  <c:v>86651.93518176064</c:v>
                </c:pt>
                <c:pt idx="53">
                  <c:v>86387.66523008125</c:v>
                </c:pt>
                <c:pt idx="54">
                  <c:v>86124.04827871773</c:v>
                </c:pt>
                <c:pt idx="55">
                  <c:v>85861.08309254686</c:v>
                </c:pt>
                <c:pt idx="56">
                  <c:v>85598.76843806483</c:v>
                </c:pt>
                <c:pt idx="57">
                  <c:v>85337.10308338641</c:v>
                </c:pt>
                <c:pt idx="58">
                  <c:v>85076.08579824352</c:v>
                </c:pt>
                <c:pt idx="59">
                  <c:v>84815.7153539842</c:v>
                </c:pt>
                <c:pt idx="60">
                  <c:v>84555.99052357135</c:v>
                </c:pt>
                <c:pt idx="61">
                  <c:v>84296.91008158139</c:v>
                </c:pt>
                <c:pt idx="62">
                  <c:v>84038.47280420345</c:v>
                </c:pt>
                <c:pt idx="63">
                  <c:v>83780.6774692379</c:v>
                </c:pt>
                <c:pt idx="64">
                  <c:v>83523.5228560953</c:v>
                </c:pt>
                <c:pt idx="65">
                  <c:v>83267.00774579502</c:v>
                </c:pt>
                <c:pt idx="66">
                  <c:v>83011.13092096433</c:v>
                </c:pt>
                <c:pt idx="67">
                  <c:v>82755.8911658371</c:v>
                </c:pt>
                <c:pt idx="68">
                  <c:v>82501.28726625266</c:v>
                </c:pt>
                <c:pt idx="69">
                  <c:v>82247.31800965435</c:v>
                </c:pt>
                <c:pt idx="70">
                  <c:v>81993.98218508877</c:v>
                </c:pt>
                <c:pt idx="71">
                  <c:v>81741.27858320433</c:v>
                </c:pt>
                <c:pt idx="72">
                  <c:v>81489.20599625013</c:v>
                </c:pt>
                <c:pt idx="73">
                  <c:v>81237.76321807485</c:v>
                </c:pt>
                <c:pt idx="74">
                  <c:v>80986.9490441253</c:v>
                </c:pt>
                <c:pt idx="75">
                  <c:v>80736.76227144565</c:v>
                </c:pt>
                <c:pt idx="76">
                  <c:v>80487.20169867596</c:v>
                </c:pt>
                <c:pt idx="77">
                  <c:v>80238.26612605112</c:v>
                </c:pt>
                <c:pt idx="78">
                  <c:v>79989.95435539959</c:v>
                </c:pt>
                <c:pt idx="79">
                  <c:v>79742.26519014222</c:v>
                </c:pt>
                <c:pt idx="80">
                  <c:v>79495.1974352912</c:v>
                </c:pt>
                <c:pt idx="81">
                  <c:v>79248.74989744877</c:v>
                </c:pt>
                <c:pt idx="82">
                  <c:v>79002.92138480611</c:v>
                </c:pt>
                <c:pt idx="83">
                  <c:v>78757.71070714197</c:v>
                </c:pt>
                <c:pt idx="84">
                  <c:v>78513.11667582183</c:v>
                </c:pt>
                <c:pt idx="85">
                  <c:v>78269.13810379637</c:v>
                </c:pt>
                <c:pt idx="86">
                  <c:v>78025.77380560065</c:v>
                </c:pt>
                <c:pt idx="87">
                  <c:v>77783.02259735248</c:v>
                </c:pt>
                <c:pt idx="88">
                  <c:v>77540.8832967517</c:v>
                </c:pt>
                <c:pt idx="89">
                  <c:v>77299.35472307873</c:v>
                </c:pt>
                <c:pt idx="90">
                  <c:v>77058.43569719348</c:v>
                </c:pt>
                <c:pt idx="91">
                  <c:v>76818.1250415342</c:v>
                </c:pt>
                <c:pt idx="92">
                  <c:v>76578.42158011612</c:v>
                </c:pt>
                <c:pt idx="93">
                  <c:v>76339.32413853054</c:v>
                </c:pt>
                <c:pt idx="94">
                  <c:v>76100.83154394354</c:v>
                </c:pt>
                <c:pt idx="95">
                  <c:v>75862.94262509473</c:v>
                </c:pt>
                <c:pt idx="96">
                  <c:v>75625.65621229611</c:v>
                </c:pt>
                <c:pt idx="97">
                  <c:v>75388.971137431</c:v>
                </c:pt>
                <c:pt idx="98">
                  <c:v>75152.88623395273</c:v>
                </c:pt>
                <c:pt idx="99">
                  <c:v>74917.40033688361</c:v>
                </c:pt>
                <c:pt idx="100">
                  <c:v>74682.51228281349</c:v>
                </c:pt>
                <c:pt idx="101">
                  <c:v>74448.2209098989</c:v>
                </c:pt>
                <c:pt idx="102">
                  <c:v>74214.52505786168</c:v>
                </c:pt>
                <c:pt idx="103">
                  <c:v>73981.4235679879</c:v>
                </c:pt>
                <c:pt idx="104">
                  <c:v>73748.91528312663</c:v>
                </c:pt>
                <c:pt idx="105">
                  <c:v>73516.99904768869</c:v>
                </c:pt>
                <c:pt idx="106">
                  <c:v>73285.67370764567</c:v>
                </c:pt>
                <c:pt idx="107">
                  <c:v>73054.93811052864</c:v>
                </c:pt>
                <c:pt idx="108">
                  <c:v>72824.79110542701</c:v>
                </c:pt>
                <c:pt idx="109">
                  <c:v>72595.2315429872</c:v>
                </c:pt>
                <c:pt idx="110">
                  <c:v>72366.25827541169</c:v>
                </c:pt>
                <c:pt idx="111">
                  <c:v>72137.8701564578</c:v>
                </c:pt>
                <c:pt idx="112">
                  <c:v>71910.06604143645</c:v>
                </c:pt>
                <c:pt idx="113">
                  <c:v>71682.84478721092</c:v>
                </c:pt>
                <c:pt idx="114">
                  <c:v>71456.20525219586</c:v>
                </c:pt>
                <c:pt idx="115">
                  <c:v>71230.14629635602</c:v>
                </c:pt>
                <c:pt idx="116">
                  <c:v>71004.66678120504</c:v>
                </c:pt>
                <c:pt idx="117">
                  <c:v>70779.76556980441</c:v>
                </c:pt>
                <c:pt idx="118">
                  <c:v>70555.44152676202</c:v>
                </c:pt>
                <c:pt idx="119">
                  <c:v>70331.69351823136</c:v>
                </c:pt>
                <c:pt idx="120">
                  <c:v>70108.52041191006</c:v>
                </c:pt>
                <c:pt idx="121">
                  <c:v>69885.92107703894</c:v>
                </c:pt>
                <c:pt idx="122">
                  <c:v>69663.89438440061</c:v>
                </c:pt>
                <c:pt idx="123">
                  <c:v>69442.43920631841</c:v>
                </c:pt>
                <c:pt idx="124">
                  <c:v>69221.55441665524</c:v>
                </c:pt>
                <c:pt idx="125">
                  <c:v>69001.23889081253</c:v>
                </c:pt>
                <c:pt idx="126">
                  <c:v>68781.49150572869</c:v>
                </c:pt>
                <c:pt idx="127">
                  <c:v>68562.31113987836</c:v>
                </c:pt>
                <c:pt idx="128">
                  <c:v>68343.696673271</c:v>
                </c:pt>
                <c:pt idx="129">
                  <c:v>68125.64698744976</c:v>
                </c:pt>
                <c:pt idx="130">
                  <c:v>67908.16096549038</c:v>
                </c:pt>
                <c:pt idx="131">
                  <c:v>67691.23749199985</c:v>
                </c:pt>
                <c:pt idx="132">
                  <c:v>67474.87545311548</c:v>
                </c:pt>
                <c:pt idx="133">
                  <c:v>67259.07373650356</c:v>
                </c:pt>
                <c:pt idx="134">
                  <c:v>67043.83123135823</c:v>
                </c:pt>
                <c:pt idx="135">
                  <c:v>66829.14682840036</c:v>
                </c:pt>
                <c:pt idx="136">
                  <c:v>66615.01941987624</c:v>
                </c:pt>
                <c:pt idx="137">
                  <c:v>66401.44789955663</c:v>
                </c:pt>
                <c:pt idx="138">
                  <c:v>66188.4311627354</c:v>
                </c:pt>
                <c:pt idx="139">
                  <c:v>65975.96810622852</c:v>
                </c:pt>
                <c:pt idx="140">
                  <c:v>65764.05762837267</c:v>
                </c:pt>
                <c:pt idx="141">
                  <c:v>65552.69862902427</c:v>
                </c:pt>
                <c:pt idx="142">
                  <c:v>65341.89000955832</c:v>
                </c:pt>
                <c:pt idx="143">
                  <c:v>65131.63067286712</c:v>
                </c:pt>
                <c:pt idx="144">
                  <c:v>64921.91952335907</c:v>
                </c:pt>
                <c:pt idx="145">
                  <c:v>64712.75546695768</c:v>
                </c:pt>
                <c:pt idx="146">
                  <c:v>64504.13741110025</c:v>
                </c:pt>
                <c:pt idx="147">
                  <c:v>64296.06426473679</c:v>
                </c:pt>
                <c:pt idx="148">
                  <c:v>64088.53493832883</c:v>
                </c:pt>
                <c:pt idx="149">
                  <c:v>63881.54834384812</c:v>
                </c:pt>
                <c:pt idx="150">
                  <c:v>63675.10339477572</c:v>
                </c:pt>
                <c:pt idx="151">
                  <c:v>63469.19900610068</c:v>
                </c:pt>
                <c:pt idx="152">
                  <c:v>63263.83409431887</c:v>
                </c:pt>
                <c:pt idx="153">
                  <c:v>63059.0075774318</c:v>
                </c:pt>
                <c:pt idx="154">
                  <c:v>62854.71837494551</c:v>
                </c:pt>
                <c:pt idx="155">
                  <c:v>62650.96540786945</c:v>
                </c:pt>
                <c:pt idx="156">
                  <c:v>62447.74759871524</c:v>
                </c:pt>
                <c:pt idx="157">
                  <c:v>62245.0638714954</c:v>
                </c:pt>
                <c:pt idx="158">
                  <c:v>62042.91315172243</c:v>
                </c:pt>
                <c:pt idx="159">
                  <c:v>61841.29436640748</c:v>
                </c:pt>
                <c:pt idx="160">
                  <c:v>61640.20644405919</c:v>
                </c:pt>
                <c:pt idx="161">
                  <c:v>61439.64831468264</c:v>
                </c:pt>
                <c:pt idx="162">
                  <c:v>61239.61890977797</c:v>
                </c:pt>
                <c:pt idx="163">
                  <c:v>61040.11716233948</c:v>
                </c:pt>
                <c:pt idx="164">
                  <c:v>60841.14200685426</c:v>
                </c:pt>
                <c:pt idx="165">
                  <c:v>60642.69237930115</c:v>
                </c:pt>
                <c:pt idx="166">
                  <c:v>60444.76721714955</c:v>
                </c:pt>
                <c:pt idx="167">
                  <c:v>60247.36545935811</c:v>
                </c:pt>
                <c:pt idx="168">
                  <c:v>60050.48604637381</c:v>
                </c:pt>
                <c:pt idx="169">
                  <c:v>59854.12792013071</c:v>
                </c:pt>
                <c:pt idx="170">
                  <c:v>59658.29002404861</c:v>
                </c:pt>
                <c:pt idx="171">
                  <c:v>59462.97130303217</c:v>
                </c:pt>
                <c:pt idx="172">
                  <c:v>59268.17070346956</c:v>
                </c:pt>
                <c:pt idx="173">
                  <c:v>59073.88717323139</c:v>
                </c:pt>
                <c:pt idx="174">
                  <c:v>58880.11966166947</c:v>
                </c:pt>
                <c:pt idx="175">
                  <c:v>58686.86711961567</c:v>
                </c:pt>
                <c:pt idx="176">
                  <c:v>58494.12849938081</c:v>
                </c:pt>
                <c:pt idx="177">
                  <c:v>58301.90275475349</c:v>
                </c:pt>
                <c:pt idx="178">
                  <c:v>58110.18884099885</c:v>
                </c:pt>
                <c:pt idx="179">
                  <c:v>57918.98571485754</c:v>
                </c:pt>
                <c:pt idx="180">
                  <c:v>57728.29233454436</c:v>
                </c:pt>
                <c:pt idx="181">
                  <c:v>57538.10765974733</c:v>
                </c:pt>
                <c:pt idx="182">
                  <c:v>57348.43065162637</c:v>
                </c:pt>
                <c:pt idx="183">
                  <c:v>57159.26027281226</c:v>
                </c:pt>
                <c:pt idx="184">
                  <c:v>56970.59548740527</c:v>
                </c:pt>
                <c:pt idx="185">
                  <c:v>56782.43526097429</c:v>
                </c:pt>
                <c:pt idx="186">
                  <c:v>56594.77856055546</c:v>
                </c:pt>
                <c:pt idx="187">
                  <c:v>56407.62435465108</c:v>
                </c:pt>
                <c:pt idx="188">
                  <c:v>56220.9716132284</c:v>
                </c:pt>
                <c:pt idx="189">
                  <c:v>56034.81930771855</c:v>
                </c:pt>
                <c:pt idx="190">
                  <c:v>55849.16641101534</c:v>
                </c:pt>
                <c:pt idx="191">
                  <c:v>55664.0118974741</c:v>
                </c:pt>
                <c:pt idx="192">
                  <c:v>55479.35474291052</c:v>
                </c:pt>
                <c:pt idx="193">
                  <c:v>55295.19392459941</c:v>
                </c:pt>
                <c:pt idx="194">
                  <c:v>55111.5284212737</c:v>
                </c:pt>
                <c:pt idx="195">
                  <c:v>54928.3572131232</c:v>
                </c:pt>
                <c:pt idx="196">
                  <c:v>54745.67928179349</c:v>
                </c:pt>
                <c:pt idx="197">
                  <c:v>54563.49361038457</c:v>
                </c:pt>
                <c:pt idx="198">
                  <c:v>54381.79918344998</c:v>
                </c:pt>
                <c:pt idx="199">
                  <c:v>54200.59498699549</c:v>
                </c:pt>
                <c:pt idx="200">
                  <c:v>54019.88000847797</c:v>
                </c:pt>
                <c:pt idx="201">
                  <c:v>53839.65323680415</c:v>
                </c:pt>
                <c:pt idx="202">
                  <c:v>53659.91366232967</c:v>
                </c:pt>
                <c:pt idx="203">
                  <c:v>53480.6602768577</c:v>
                </c:pt>
                <c:pt idx="204">
                  <c:v>53301.89207363793</c:v>
                </c:pt>
                <c:pt idx="205">
                  <c:v>53123.60804736538</c:v>
                </c:pt>
                <c:pt idx="206">
                  <c:v>52945.80719417913</c:v>
                </c:pt>
                <c:pt idx="207">
                  <c:v>52768.48851166138</c:v>
                </c:pt>
                <c:pt idx="208">
                  <c:v>52591.65099883611</c:v>
                </c:pt>
                <c:pt idx="209">
                  <c:v>52415.29365616803</c:v>
                </c:pt>
                <c:pt idx="210">
                  <c:v>52239.4154855614</c:v>
                </c:pt>
                <c:pt idx="211">
                  <c:v>52064.01549035875</c:v>
                </c:pt>
                <c:pt idx="212">
                  <c:v>51889.09267533996</c:v>
                </c:pt>
                <c:pt idx="213">
                  <c:v>51714.646046721</c:v>
                </c:pt>
                <c:pt idx="214">
                  <c:v>51540.6746121526</c:v>
                </c:pt>
                <c:pt idx="215">
                  <c:v>51367.17738071939</c:v>
                </c:pt>
                <c:pt idx="216">
                  <c:v>51194.1533629386</c:v>
                </c:pt>
                <c:pt idx="217">
                  <c:v>51021.60157075887</c:v>
                </c:pt>
                <c:pt idx="218">
                  <c:v>50849.52101755921</c:v>
                </c:pt>
                <c:pt idx="219">
                  <c:v>50677.91071814765</c:v>
                </c:pt>
                <c:pt idx="220">
                  <c:v>50506.76968876037</c:v>
                </c:pt>
                <c:pt idx="221">
                  <c:v>50336.0969470603</c:v>
                </c:pt>
                <c:pt idx="222">
                  <c:v>50165.8915121361</c:v>
                </c:pt>
                <c:pt idx="223">
                  <c:v>49996.15240450095</c:v>
                </c:pt>
                <c:pt idx="224">
                  <c:v>49826.87864609138</c:v>
                </c:pt>
                <c:pt idx="225">
                  <c:v>49658.06926026623</c:v>
                </c:pt>
                <c:pt idx="226">
                  <c:v>49489.72327180539</c:v>
                </c:pt>
                <c:pt idx="227">
                  <c:v>49321.83970690863</c:v>
                </c:pt>
                <c:pt idx="228">
                  <c:v>49154.41759319455</c:v>
                </c:pt>
                <c:pt idx="229">
                  <c:v>48987.45595969938</c:v>
                </c:pt>
                <c:pt idx="230">
                  <c:v>48820.95383687582</c:v>
                </c:pt>
                <c:pt idx="231">
                  <c:v>48654.91025659188</c:v>
                </c:pt>
                <c:pt idx="232">
                  <c:v>48489.3242521297</c:v>
                </c:pt>
                <c:pt idx="233">
                  <c:v>48324.19485818452</c:v>
                </c:pt>
                <c:pt idx="234">
                  <c:v>48159.52111086342</c:v>
                </c:pt>
                <c:pt idx="235">
                  <c:v>47995.3020476842</c:v>
                </c:pt>
                <c:pt idx="236">
                  <c:v>47831.53670757423</c:v>
                </c:pt>
                <c:pt idx="237">
                  <c:v>47668.22413086925</c:v>
                </c:pt>
                <c:pt idx="238">
                  <c:v>47505.36335931237</c:v>
                </c:pt>
                <c:pt idx="239">
                  <c:v>47342.9534360528</c:v>
                </c:pt>
                <c:pt idx="240">
                  <c:v>47180.99340564456</c:v>
                </c:pt>
                <c:pt idx="241">
                  <c:v>47019.4823140458</c:v>
                </c:pt>
                <c:pt idx="242">
                  <c:v>46858.41920861706</c:v>
                </c:pt>
                <c:pt idx="243">
                  <c:v>46697.80313812052</c:v>
                </c:pt>
                <c:pt idx="244">
                  <c:v>46537.63315271879</c:v>
                </c:pt>
                <c:pt idx="245">
                  <c:v>46377.90830397356</c:v>
                </c:pt>
                <c:pt idx="246">
                  <c:v>46218.62764484475</c:v>
                </c:pt>
                <c:pt idx="247">
                  <c:v>46059.7902296891</c:v>
                </c:pt>
                <c:pt idx="248">
                  <c:v>45901.39511425922</c:v>
                </c:pt>
                <c:pt idx="249">
                  <c:v>45743.44135570234</c:v>
                </c:pt>
                <c:pt idx="250">
                  <c:v>45585.92801255906</c:v>
                </c:pt>
                <c:pt idx="251">
                  <c:v>45428.85414476248</c:v>
                </c:pt>
                <c:pt idx="252">
                  <c:v>45272.21881363681</c:v>
                </c:pt>
                <c:pt idx="253">
                  <c:v>45116.02108189635</c:v>
                </c:pt>
                <c:pt idx="254">
                  <c:v>44960.26001364426</c:v>
                </c:pt>
                <c:pt idx="255">
                  <c:v>44804.93467437145</c:v>
                </c:pt>
                <c:pt idx="256">
                  <c:v>44650.04413095547</c:v>
                </c:pt>
                <c:pt idx="257">
                  <c:v>44495.58745165935</c:v>
                </c:pt>
                <c:pt idx="258">
                  <c:v>44341.56370613032</c:v>
                </c:pt>
                <c:pt idx="259">
                  <c:v>44187.97196539891</c:v>
                </c:pt>
                <c:pt idx="260">
                  <c:v>44034.81130187764</c:v>
                </c:pt>
                <c:pt idx="261">
                  <c:v>43882.08078935985</c:v>
                </c:pt>
                <c:pt idx="262">
                  <c:v>43729.77950301873</c:v>
                </c:pt>
                <c:pt idx="263">
                  <c:v>43577.9065194059</c:v>
                </c:pt>
                <c:pt idx="264">
                  <c:v>43426.46091645053</c:v>
                </c:pt>
                <c:pt idx="265">
                  <c:v>43275.44177345807</c:v>
                </c:pt>
                <c:pt idx="266">
                  <c:v>43124.84817110915</c:v>
                </c:pt>
                <c:pt idx="267">
                  <c:v>42974.67919145838</c:v>
                </c:pt>
                <c:pt idx="268">
                  <c:v>42824.93391793317</c:v>
                </c:pt>
                <c:pt idx="269">
                  <c:v>42675.61143533277</c:v>
                </c:pt>
                <c:pt idx="270">
                  <c:v>42526.71082982698</c:v>
                </c:pt>
                <c:pt idx="271">
                  <c:v>42378.23118895495</c:v>
                </c:pt>
                <c:pt idx="272">
                  <c:v>42230.17160162422</c:v>
                </c:pt>
                <c:pt idx="273">
                  <c:v>42082.53115810944</c:v>
                </c:pt>
                <c:pt idx="274">
                  <c:v>41935.30895005126</c:v>
                </c:pt>
                <c:pt idx="275">
                  <c:v>41788.50407045523</c:v>
                </c:pt>
                <c:pt idx="276">
                  <c:v>41642.11561369055</c:v>
                </c:pt>
                <c:pt idx="277">
                  <c:v>41496.14267548907</c:v>
                </c:pt>
                <c:pt idx="278">
                  <c:v>41350.58435294405</c:v>
                </c:pt>
                <c:pt idx="279">
                  <c:v>41205.43974450904</c:v>
                </c:pt>
                <c:pt idx="280">
                  <c:v>41060.70794999677</c:v>
                </c:pt>
                <c:pt idx="281">
                  <c:v>40916.3880705779</c:v>
                </c:pt>
                <c:pt idx="282">
                  <c:v>40772.47920878006</c:v>
                </c:pt>
                <c:pt idx="283">
                  <c:v>40628.9804684866</c:v>
                </c:pt>
                <c:pt idx="284">
                  <c:v>40485.8909549353</c:v>
                </c:pt>
                <c:pt idx="285">
                  <c:v>40343.20977471767</c:v>
                </c:pt>
                <c:pt idx="286">
                  <c:v>40200.93603577727</c:v>
                </c:pt>
                <c:pt idx="287">
                  <c:v>40059.06884740895</c:v>
                </c:pt>
                <c:pt idx="288">
                  <c:v>39917.60732025761</c:v>
                </c:pt>
                <c:pt idx="289">
                  <c:v>39776.5505663169</c:v>
                </c:pt>
                <c:pt idx="290">
                  <c:v>39635.89769892838</c:v>
                </c:pt>
                <c:pt idx="291">
                  <c:v>39495.64783278011</c:v>
                </c:pt>
                <c:pt idx="292">
                  <c:v>39355.80008390567</c:v>
                </c:pt>
                <c:pt idx="293">
                  <c:v>39216.35356968297</c:v>
                </c:pt>
                <c:pt idx="294">
                  <c:v>39077.30740883305</c:v>
                </c:pt>
                <c:pt idx="295">
                  <c:v>38938.66072141905</c:v>
                </c:pt>
                <c:pt idx="296">
                  <c:v>38800.41262884503</c:v>
                </c:pt>
                <c:pt idx="297">
                  <c:v>38662.56225385482</c:v>
                </c:pt>
                <c:pt idx="298">
                  <c:v>38525.10872053088</c:v>
                </c:pt>
                <c:pt idx="299">
                  <c:v>38388.05115429312</c:v>
                </c:pt>
                <c:pt idx="300">
                  <c:v>38251.3886818979</c:v>
                </c:pt>
                <c:pt idx="301">
                  <c:v>38115.12043143675</c:v>
                </c:pt>
                <c:pt idx="302">
                  <c:v>37979.24553233527</c:v>
                </c:pt>
                <c:pt idx="303">
                  <c:v>37843.76311535204</c:v>
                </c:pt>
                <c:pt idx="304">
                  <c:v>37708.67231257746</c:v>
                </c:pt>
                <c:pt idx="305">
                  <c:v>37573.97225743257</c:v>
                </c:pt>
                <c:pt idx="306">
                  <c:v>37439.66208466802</c:v>
                </c:pt>
                <c:pt idx="307">
                  <c:v>37305.74093036273</c:v>
                </c:pt>
                <c:pt idx="308">
                  <c:v>37172.207931923</c:v>
                </c:pt>
                <c:pt idx="309">
                  <c:v>37039.06222808122</c:v>
                </c:pt>
                <c:pt idx="310">
                  <c:v>36906.3029588948</c:v>
                </c:pt>
                <c:pt idx="311">
                  <c:v>36773.92926574497</c:v>
                </c:pt>
                <c:pt idx="312">
                  <c:v>36641.94029133566</c:v>
                </c:pt>
                <c:pt idx="313">
                  <c:v>36510.33517969247</c:v>
                </c:pt>
                <c:pt idx="314">
                  <c:v>36379.11307616144</c:v>
                </c:pt>
                <c:pt idx="315">
                  <c:v>36248.27312740782</c:v>
                </c:pt>
                <c:pt idx="316">
                  <c:v>36117.81448141515</c:v>
                </c:pt>
                <c:pt idx="317">
                  <c:v>35987.736287484</c:v>
                </c:pt>
                <c:pt idx="318">
                  <c:v>35858.03769623083</c:v>
                </c:pt>
                <c:pt idx="319">
                  <c:v>35728.71785958694</c:v>
                </c:pt>
                <c:pt idx="320">
                  <c:v>35599.77593079716</c:v>
                </c:pt>
                <c:pt idx="321">
                  <c:v>35471.21106441895</c:v>
                </c:pt>
                <c:pt idx="322">
                  <c:v>35343.02241632107</c:v>
                </c:pt>
                <c:pt idx="323">
                  <c:v>35215.20914368262</c:v>
                </c:pt>
                <c:pt idx="324">
                  <c:v>35087.77040499172</c:v>
                </c:pt>
                <c:pt idx="325">
                  <c:v>34960.70536004449</c:v>
                </c:pt>
                <c:pt idx="326">
                  <c:v>34834.01316994393</c:v>
                </c:pt>
                <c:pt idx="327">
                  <c:v>34707.69299709876</c:v>
                </c:pt>
                <c:pt idx="328">
                  <c:v>34581.74400522223</c:v>
                </c:pt>
                <c:pt idx="329">
                  <c:v>34456.16535933109</c:v>
                </c:pt>
                <c:pt idx="330">
                  <c:v>34330.9562257444</c:v>
                </c:pt>
                <c:pt idx="331">
                  <c:v>34206.11577208239</c:v>
                </c:pt>
                <c:pt idx="332">
                  <c:v>34081.64316726542</c:v>
                </c:pt>
                <c:pt idx="333">
                  <c:v>33957.53758151263</c:v>
                </c:pt>
                <c:pt idx="334">
                  <c:v>33833.7981863411</c:v>
                </c:pt>
                <c:pt idx="335">
                  <c:v>33710.42415456448</c:v>
                </c:pt>
                <c:pt idx="336">
                  <c:v>33587.41466029203</c:v>
                </c:pt>
                <c:pt idx="337">
                  <c:v>33464.76887892737</c:v>
                </c:pt>
                <c:pt idx="338">
                  <c:v>33342.48598716736</c:v>
                </c:pt>
                <c:pt idx="339">
                  <c:v>33220.56516300107</c:v>
                </c:pt>
                <c:pt idx="340">
                  <c:v>33099.00558570853</c:v>
                </c:pt>
                <c:pt idx="341">
                  <c:v>32977.80643585968</c:v>
                </c:pt>
                <c:pt idx="342">
                  <c:v>32856.96689531325</c:v>
                </c:pt>
                <c:pt idx="343">
                  <c:v>32736.48614721549</c:v>
                </c:pt>
                <c:pt idx="344">
                  <c:v>32616.36337599924</c:v>
                </c:pt>
                <c:pt idx="345">
                  <c:v>32496.59776738271</c:v>
                </c:pt>
                <c:pt idx="346">
                  <c:v>32377.18850836825</c:v>
                </c:pt>
                <c:pt idx="347">
                  <c:v>32258.13478724143</c:v>
                </c:pt>
                <c:pt idx="348">
                  <c:v>32139.43579356975</c:v>
                </c:pt>
                <c:pt idx="349">
                  <c:v>32021.09071820158</c:v>
                </c:pt>
                <c:pt idx="350">
                  <c:v>31903.09875326501</c:v>
                </c:pt>
                <c:pt idx="351">
                  <c:v>31785.45909216671</c:v>
                </c:pt>
                <c:pt idx="352">
                  <c:v>31668.17092959086</c:v>
                </c:pt>
                <c:pt idx="353">
                  <c:v>31551.23346149794</c:v>
                </c:pt>
                <c:pt idx="354">
                  <c:v>31434.64588512368</c:v>
                </c:pt>
                <c:pt idx="355">
                  <c:v>31318.40739897794</c:v>
                </c:pt>
                <c:pt idx="356">
                  <c:v>31202.51720284342</c:v>
                </c:pt>
                <c:pt idx="357">
                  <c:v>31086.97449777477</c:v>
                </c:pt>
                <c:pt idx="358">
                  <c:v>30971.77848609733</c:v>
                </c:pt>
                <c:pt idx="359">
                  <c:v>30856.92837140598</c:v>
                </c:pt>
                <c:pt idx="360">
                  <c:v>30742.42335856409</c:v>
                </c:pt>
                <c:pt idx="361">
                  <c:v>30628.26265370238</c:v>
                </c:pt>
                <c:pt idx="362">
                  <c:v>30514.44546421777</c:v>
                </c:pt>
                <c:pt idx="363">
                  <c:v>30400.97099877226</c:v>
                </c:pt>
                <c:pt idx="364">
                  <c:v>30287.83846729178</c:v>
                </c:pt>
                <c:pt idx="365">
                  <c:v>30175.04708096513</c:v>
                </c:pt>
                <c:pt idx="366">
                  <c:v>30062.59605224282</c:v>
                </c:pt>
                <c:pt idx="367">
                  <c:v>29950.48459483593</c:v>
                </c:pt>
                <c:pt idx="368">
                  <c:v>29838.71192371503</c:v>
                </c:pt>
                <c:pt idx="369">
                  <c:v>29727.27725510897</c:v>
                </c:pt>
                <c:pt idx="370">
                  <c:v>29616.17980650386</c:v>
                </c:pt>
                <c:pt idx="371">
                  <c:v>29505.4187966419</c:v>
                </c:pt>
                <c:pt idx="372">
                  <c:v>29394.99344552023</c:v>
                </c:pt>
                <c:pt idx="373">
                  <c:v>29284.90297438985</c:v>
                </c:pt>
                <c:pt idx="374">
                  <c:v>29175.14660575448</c:v>
                </c:pt>
                <c:pt idx="375">
                  <c:v>29065.72356336945</c:v>
                </c:pt>
                <c:pt idx="376">
                  <c:v>28956.63307224057</c:v>
                </c:pt>
                <c:pt idx="377">
                  <c:v>28847.87435862294</c:v>
                </c:pt>
                <c:pt idx="378">
                  <c:v>28739.44665001997</c:v>
                </c:pt>
                <c:pt idx="379">
                  <c:v>28631.34917518214</c:v>
                </c:pt>
                <c:pt idx="380">
                  <c:v>28523.58116410593</c:v>
                </c:pt>
                <c:pt idx="381">
                  <c:v>28416.14184803271</c:v>
                </c:pt>
                <c:pt idx="382">
                  <c:v>28309.03045944752</c:v>
                </c:pt>
                <c:pt idx="383">
                  <c:v>28202.24623207809</c:v>
                </c:pt>
                <c:pt idx="384">
                  <c:v>28095.78840089367</c:v>
                </c:pt>
                <c:pt idx="385">
                  <c:v>27989.65620210379</c:v>
                </c:pt>
                <c:pt idx="386">
                  <c:v>27883.8488731574</c:v>
                </c:pt>
                <c:pt idx="387">
                  <c:v>27778.36565274142</c:v>
                </c:pt>
                <c:pt idx="388">
                  <c:v>27673.20578077993</c:v>
                </c:pt>
                <c:pt idx="389">
                  <c:v>27568.36849843285</c:v>
                </c:pt>
                <c:pt idx="390">
                  <c:v>27463.85304809488</c:v>
                </c:pt>
                <c:pt idx="391">
                  <c:v>27359.65867339439</c:v>
                </c:pt>
                <c:pt idx="392">
                  <c:v>27255.78461919231</c:v>
                </c:pt>
                <c:pt idx="393">
                  <c:v>27152.23013158098</c:v>
                </c:pt>
                <c:pt idx="394">
                  <c:v>27048.9944578831</c:v>
                </c:pt>
                <c:pt idx="395">
                  <c:v>26946.07684665041</c:v>
                </c:pt>
                <c:pt idx="396">
                  <c:v>26843.47654766289</c:v>
                </c:pt>
                <c:pt idx="397">
                  <c:v>26741.1928119274</c:v>
                </c:pt>
                <c:pt idx="398">
                  <c:v>26639.2248916766</c:v>
                </c:pt>
                <c:pt idx="399">
                  <c:v>26537.57204036794</c:v>
                </c:pt>
                <c:pt idx="400">
                  <c:v>26436.23351268239</c:v>
                </c:pt>
                <c:pt idx="401">
                  <c:v>26335.20856452345</c:v>
                </c:pt>
                <c:pt idx="402">
                  <c:v>26234.49645301601</c:v>
                </c:pt>
                <c:pt idx="403">
                  <c:v>26134.09643650513</c:v>
                </c:pt>
                <c:pt idx="404">
                  <c:v>26034.00777455504</c:v>
                </c:pt>
                <c:pt idx="405">
                  <c:v>25934.22972794801</c:v>
                </c:pt>
                <c:pt idx="406">
                  <c:v>25834.76155868316</c:v>
                </c:pt>
                <c:pt idx="407">
                  <c:v>25735.60252997545</c:v>
                </c:pt>
                <c:pt idx="408">
                  <c:v>25636.75190625444</c:v>
                </c:pt>
                <c:pt idx="409">
                  <c:v>25538.20895316327</c:v>
                </c:pt>
                <c:pt idx="410">
                  <c:v>25439.97293755752</c:v>
                </c:pt>
                <c:pt idx="411">
                  <c:v>25342.0431275041</c:v>
                </c:pt>
                <c:pt idx="412">
                  <c:v>25244.41879228012</c:v>
                </c:pt>
                <c:pt idx="413">
                  <c:v>25147.09920237171</c:v>
                </c:pt>
                <c:pt idx="414">
                  <c:v>25050.08362947308</c:v>
                </c:pt>
                <c:pt idx="415">
                  <c:v>24953.37134648527</c:v>
                </c:pt>
                <c:pt idx="416">
                  <c:v>24856.96162751501</c:v>
                </c:pt>
                <c:pt idx="417">
                  <c:v>24760.85374787372</c:v>
                </c:pt>
                <c:pt idx="418">
                  <c:v>24665.04698407633</c:v>
                </c:pt>
                <c:pt idx="419">
                  <c:v>24569.54061384017</c:v>
                </c:pt>
                <c:pt idx="420">
                  <c:v>24474.33391608387</c:v>
                </c:pt>
                <c:pt idx="421">
                  <c:v>24379.4261709262</c:v>
                </c:pt>
                <c:pt idx="422">
                  <c:v>24284.81665968502</c:v>
                </c:pt>
                <c:pt idx="423">
                  <c:v>24190.5046648762</c:v>
                </c:pt>
                <c:pt idx="424">
                  <c:v>24096.48947021236</c:v>
                </c:pt>
                <c:pt idx="425">
                  <c:v>24002.7703606019</c:v>
                </c:pt>
                <c:pt idx="426">
                  <c:v>23909.34662214782</c:v>
                </c:pt>
                <c:pt idx="427">
                  <c:v>23816.21754214662</c:v>
                </c:pt>
                <c:pt idx="428">
                  <c:v>23723.38240908724</c:v>
                </c:pt>
                <c:pt idx="429">
                  <c:v>23630.84051264979</c:v>
                </c:pt>
                <c:pt idx="430">
                  <c:v>23538.59114370471</c:v>
                </c:pt>
                <c:pt idx="431">
                  <c:v>23446.63359431136</c:v>
                </c:pt>
                <c:pt idx="432">
                  <c:v>23354.9671577171</c:v>
                </c:pt>
                <c:pt idx="433">
                  <c:v>23263.59112835617</c:v>
                </c:pt>
                <c:pt idx="434">
                  <c:v>23172.50480184845</c:v>
                </c:pt>
                <c:pt idx="435">
                  <c:v>23081.7074749985</c:v>
                </c:pt>
                <c:pt idx="436">
                  <c:v>22991.19844579438</c:v>
                </c:pt>
                <c:pt idx="437">
                  <c:v>22900.97701340653</c:v>
                </c:pt>
                <c:pt idx="438">
                  <c:v>22811.04247818671</c:v>
                </c:pt>
                <c:pt idx="439">
                  <c:v>22721.3941416668</c:v>
                </c:pt>
                <c:pt idx="440">
                  <c:v>22632.0313065578</c:v>
                </c:pt>
                <c:pt idx="441">
                  <c:v>22542.95327674865</c:v>
                </c:pt>
                <c:pt idx="442">
                  <c:v>22454.15935730517</c:v>
                </c:pt>
                <c:pt idx="443">
                  <c:v>22365.6488544689</c:v>
                </c:pt>
                <c:pt idx="444">
                  <c:v>22277.42107565598</c:v>
                </c:pt>
                <c:pt idx="445">
                  <c:v>22189.47532945615</c:v>
                </c:pt>
                <c:pt idx="446">
                  <c:v>22101.81092563153</c:v>
                </c:pt>
                <c:pt idx="447">
                  <c:v>22014.42717511553</c:v>
                </c:pt>
                <c:pt idx="448">
                  <c:v>21927.32339001184</c:v>
                </c:pt>
                <c:pt idx="449">
                  <c:v>21840.49888359315</c:v>
                </c:pt>
                <c:pt idx="450">
                  <c:v>21753.9529703002</c:v>
                </c:pt>
                <c:pt idx="451">
                  <c:v>21667.68496574064</c:v>
                </c:pt>
                <c:pt idx="452">
                  <c:v>21581.6941866878</c:v>
                </c:pt>
                <c:pt idx="453">
                  <c:v>21495.97995107976</c:v>
                </c:pt>
                <c:pt idx="454">
                  <c:v>21410.54157801817</c:v>
                </c:pt>
                <c:pt idx="455">
                  <c:v>21325.37838776706</c:v>
                </c:pt>
                <c:pt idx="456">
                  <c:v>21240.48970175194</c:v>
                </c:pt>
                <c:pt idx="457">
                  <c:v>21155.87484255842</c:v>
                </c:pt>
                <c:pt idx="458">
                  <c:v>21071.53313393136</c:v>
                </c:pt>
                <c:pt idx="459">
                  <c:v>20987.46390077363</c:v>
                </c:pt>
                <c:pt idx="460">
                  <c:v>20903.66646914498</c:v>
                </c:pt>
                <c:pt idx="461">
                  <c:v>20820.1401662611</c:v>
                </c:pt>
                <c:pt idx="462">
                  <c:v>20736.88432049228</c:v>
                </c:pt>
                <c:pt idx="463">
                  <c:v>20653.89826136251</c:v>
                </c:pt>
                <c:pt idx="464">
                  <c:v>20571.18131954828</c:v>
                </c:pt>
                <c:pt idx="465">
                  <c:v>20488.73282687744</c:v>
                </c:pt>
                <c:pt idx="466">
                  <c:v>20406.55211632822</c:v>
                </c:pt>
                <c:pt idx="467">
                  <c:v>20324.63852202804</c:v>
                </c:pt>
                <c:pt idx="468">
                  <c:v>20242.99137925234</c:v>
                </c:pt>
                <c:pt idx="469">
                  <c:v>20161.61002442371</c:v>
                </c:pt>
                <c:pt idx="470">
                  <c:v>20080.49379511048</c:v>
                </c:pt>
                <c:pt idx="471">
                  <c:v>19999.64203002588</c:v>
                </c:pt>
                <c:pt idx="472">
                  <c:v>19919.0540690268</c:v>
                </c:pt>
                <c:pt idx="473">
                  <c:v>19838.72925311265</c:v>
                </c:pt>
                <c:pt idx="474">
                  <c:v>19758.66692442448</c:v>
                </c:pt>
                <c:pt idx="475">
                  <c:v>19678.86642624358</c:v>
                </c:pt>
                <c:pt idx="476">
                  <c:v>19599.32710299059</c:v>
                </c:pt>
                <c:pt idx="477">
                  <c:v>19520.04830022433</c:v>
                </c:pt>
                <c:pt idx="478">
                  <c:v>19441.02936464069</c:v>
                </c:pt>
                <c:pt idx="479">
                  <c:v>19362.26964407155</c:v>
                </c:pt>
                <c:pt idx="480">
                  <c:v>19283.76848748366</c:v>
                </c:pt>
                <c:pt idx="481">
                  <c:v>19205.52524497757</c:v>
                </c:pt>
                <c:pt idx="482">
                  <c:v>19127.53926778651</c:v>
                </c:pt>
                <c:pt idx="483">
                  <c:v>19049.80990827526</c:v>
                </c:pt>
                <c:pt idx="484">
                  <c:v>18972.3365199391</c:v>
                </c:pt>
                <c:pt idx="485">
                  <c:v>18895.11845740272</c:v>
                </c:pt>
                <c:pt idx="486">
                  <c:v>18818.15507641901</c:v>
                </c:pt>
                <c:pt idx="487">
                  <c:v>18741.44573386818</c:v>
                </c:pt>
                <c:pt idx="488">
                  <c:v>18664.98978775637</c:v>
                </c:pt>
                <c:pt idx="489">
                  <c:v>18588.78659721481</c:v>
                </c:pt>
                <c:pt idx="490">
                  <c:v>18512.83552249862</c:v>
                </c:pt>
                <c:pt idx="491">
                  <c:v>18437.1359249856</c:v>
                </c:pt>
                <c:pt idx="492">
                  <c:v>18361.68716717539</c:v>
                </c:pt>
                <c:pt idx="493">
                  <c:v>18286.48861268812</c:v>
                </c:pt>
                <c:pt idx="494">
                  <c:v>18211.53962626346</c:v>
                </c:pt>
                <c:pt idx="495">
                  <c:v>18136.83957375948</c:v>
                </c:pt>
                <c:pt idx="496">
                  <c:v>18062.38782215152</c:v>
                </c:pt>
                <c:pt idx="497">
                  <c:v>17988.18373953115</c:v>
                </c:pt>
                <c:pt idx="498">
                  <c:v>17914.22669510508</c:v>
                </c:pt>
                <c:pt idx="499">
                  <c:v>17840.51605919394</c:v>
                </c:pt>
                <c:pt idx="500">
                  <c:v>17767.0512032314</c:v>
                </c:pt>
                <c:pt idx="501">
                  <c:v>17693.83149976284</c:v>
                </c:pt>
                <c:pt idx="502">
                  <c:v>17620.85632244443</c:v>
                </c:pt>
                <c:pt idx="503">
                  <c:v>17548.12504604197</c:v>
                </c:pt>
                <c:pt idx="504">
                  <c:v>17475.63704642972</c:v>
                </c:pt>
                <c:pt idx="505">
                  <c:v>17403.39170058951</c:v>
                </c:pt>
                <c:pt idx="506">
                  <c:v>17331.38838660938</c:v>
                </c:pt>
                <c:pt idx="507">
                  <c:v>17259.6264836827</c:v>
                </c:pt>
                <c:pt idx="508">
                  <c:v>17188.10537210699</c:v>
                </c:pt>
                <c:pt idx="509">
                  <c:v>17116.82443328279</c:v>
                </c:pt>
                <c:pt idx="510">
                  <c:v>17045.78304971263</c:v>
                </c:pt>
                <c:pt idx="511">
                  <c:v>16974.98060499995</c:v>
                </c:pt>
                <c:pt idx="512">
                  <c:v>16904.41648384789</c:v>
                </c:pt>
                <c:pt idx="513">
                  <c:v>16834.09007205837</c:v>
                </c:pt>
                <c:pt idx="514">
                  <c:v>16764.00075653082</c:v>
                </c:pt>
                <c:pt idx="515">
                  <c:v>16694.14792526123</c:v>
                </c:pt>
                <c:pt idx="516">
                  <c:v>16624.53096734098</c:v>
                </c:pt>
                <c:pt idx="517">
                  <c:v>16555.14927295572</c:v>
                </c:pt>
                <c:pt idx="518">
                  <c:v>16486.00223338444</c:v>
                </c:pt>
                <c:pt idx="519">
                  <c:v>16417.08924099812</c:v>
                </c:pt>
                <c:pt idx="520">
                  <c:v>16348.40968925889</c:v>
                </c:pt>
                <c:pt idx="521">
                  <c:v>16279.96297271878</c:v>
                </c:pt>
                <c:pt idx="522">
                  <c:v>16211.74848701866</c:v>
                </c:pt>
                <c:pt idx="523">
                  <c:v>16143.76562888721</c:v>
                </c:pt>
                <c:pt idx="524">
                  <c:v>16076.01379613976</c:v>
                </c:pt>
                <c:pt idx="525">
                  <c:v>16008.49238767724</c:v>
                </c:pt>
                <c:pt idx="526">
                  <c:v>15941.20080348508</c:v>
                </c:pt>
                <c:pt idx="527">
                  <c:v>15874.13844463206</c:v>
                </c:pt>
                <c:pt idx="528">
                  <c:v>15807.30471326934</c:v>
                </c:pt>
                <c:pt idx="529">
                  <c:v>15740.69901262928</c:v>
                </c:pt>
                <c:pt idx="530">
                  <c:v>15674.32074702435</c:v>
                </c:pt>
                <c:pt idx="531">
                  <c:v>15608.16932184613</c:v>
                </c:pt>
                <c:pt idx="532">
                  <c:v>15542.24414356409</c:v>
                </c:pt>
                <c:pt idx="533">
                  <c:v>15476.5446197246</c:v>
                </c:pt>
                <c:pt idx="534">
                  <c:v>15411.07015894983</c:v>
                </c:pt>
                <c:pt idx="535">
                  <c:v>15345.82017093655</c:v>
                </c:pt>
                <c:pt idx="536">
                  <c:v>15280.79406645529</c:v>
                </c:pt>
                <c:pt idx="537">
                  <c:v>15215.99125734893</c:v>
                </c:pt>
                <c:pt idx="538">
                  <c:v>15151.41115653189</c:v>
                </c:pt>
                <c:pt idx="539">
                  <c:v>15087.05317798889</c:v>
                </c:pt>
                <c:pt idx="540">
                  <c:v>15022.91673677389</c:v>
                </c:pt>
                <c:pt idx="541">
                  <c:v>14959.00124900903</c:v>
                </c:pt>
                <c:pt idx="542">
                  <c:v>14895.30613188356</c:v>
                </c:pt>
                <c:pt idx="543">
                  <c:v>14831.83080365264</c:v>
                </c:pt>
                <c:pt idx="544">
                  <c:v>14768.57468363644</c:v>
                </c:pt>
                <c:pt idx="545">
                  <c:v>14705.53719221887</c:v>
                </c:pt>
                <c:pt idx="546">
                  <c:v>14642.7177508466</c:v>
                </c:pt>
                <c:pt idx="547">
                  <c:v>14580.11578202797</c:v>
                </c:pt>
                <c:pt idx="548">
                  <c:v>14517.73070933183</c:v>
                </c:pt>
                <c:pt idx="549">
                  <c:v>14455.56195738658</c:v>
                </c:pt>
                <c:pt idx="550">
                  <c:v>14393.60895187894</c:v>
                </c:pt>
                <c:pt idx="551">
                  <c:v>14331.871119553</c:v>
                </c:pt>
                <c:pt idx="552">
                  <c:v>14270.34788820903</c:v>
                </c:pt>
                <c:pt idx="553">
                  <c:v>14209.03868670246</c:v>
                </c:pt>
                <c:pt idx="554">
                  <c:v>14147.94294494274</c:v>
                </c:pt>
                <c:pt idx="555">
                  <c:v>14087.06009389237</c:v>
                </c:pt>
                <c:pt idx="556">
                  <c:v>14026.38956556565</c:v>
                </c:pt>
                <c:pt idx="557">
                  <c:v>13965.93079302775</c:v>
                </c:pt>
                <c:pt idx="558">
                  <c:v>13905.68321039351</c:v>
                </c:pt>
                <c:pt idx="559">
                  <c:v>13845.64625282644</c:v>
                </c:pt>
                <c:pt idx="560">
                  <c:v>13785.81935653762</c:v>
                </c:pt>
                <c:pt idx="561">
                  <c:v>13726.20195878453</c:v>
                </c:pt>
                <c:pt idx="562">
                  <c:v>13666.79349787013</c:v>
                </c:pt>
                <c:pt idx="563">
                  <c:v>13607.59341314165</c:v>
                </c:pt>
                <c:pt idx="564">
                  <c:v>13548.60114498952</c:v>
                </c:pt>
                <c:pt idx="565">
                  <c:v>13489.81613484637</c:v>
                </c:pt>
                <c:pt idx="566">
                  <c:v>13431.23782518584</c:v>
                </c:pt>
                <c:pt idx="567">
                  <c:v>13372.86565952159</c:v>
                </c:pt>
                <c:pt idx="568">
                  <c:v>13314.69908240617</c:v>
                </c:pt>
                <c:pt idx="569">
                  <c:v>13256.73753942996</c:v>
                </c:pt>
                <c:pt idx="570">
                  <c:v>13198.98047722007</c:v>
                </c:pt>
                <c:pt idx="571">
                  <c:v>13141.42734343926</c:v>
                </c:pt>
                <c:pt idx="572">
                  <c:v>13084.07758678488</c:v>
                </c:pt>
                <c:pt idx="573">
                  <c:v>13026.93065698782</c:v>
                </c:pt>
                <c:pt idx="574">
                  <c:v>12969.9860048113</c:v>
                </c:pt>
                <c:pt idx="575">
                  <c:v>12913.24308204999</c:v>
                </c:pt>
                <c:pt idx="576">
                  <c:v>12856.70134152876</c:v>
                </c:pt>
                <c:pt idx="577">
                  <c:v>12800.36023710166</c:v>
                </c:pt>
                <c:pt idx="578">
                  <c:v>12744.21922365087</c:v>
                </c:pt>
                <c:pt idx="579">
                  <c:v>12688.27775708558</c:v>
                </c:pt>
                <c:pt idx="580">
                  <c:v>12632.53529434097</c:v>
                </c:pt>
                <c:pt idx="581">
                  <c:v>12576.99129337701</c:v>
                </c:pt>
                <c:pt idx="582">
                  <c:v>12521.64521317755</c:v>
                </c:pt>
                <c:pt idx="583">
                  <c:v>12466.49651374913</c:v>
                </c:pt>
                <c:pt idx="584">
                  <c:v>12411.54465611987</c:v>
                </c:pt>
                <c:pt idx="585">
                  <c:v>12356.78910233855</c:v>
                </c:pt>
                <c:pt idx="586">
                  <c:v>12302.22931547336</c:v>
                </c:pt>
                <c:pt idx="587">
                  <c:v>12247.86475961092</c:v>
                </c:pt>
                <c:pt idx="588">
                  <c:v>12193.69489985522</c:v>
                </c:pt>
                <c:pt idx="589">
                  <c:v>12139.71920232644</c:v>
                </c:pt>
                <c:pt idx="590">
                  <c:v>12085.93713415999</c:v>
                </c:pt>
                <c:pt idx="591">
                  <c:v>12032.34816350538</c:v>
                </c:pt>
                <c:pt idx="592">
                  <c:v>11978.9517595251</c:v>
                </c:pt>
                <c:pt idx="593">
                  <c:v>11925.7473923937</c:v>
                </c:pt>
                <c:pt idx="594">
                  <c:v>11872.73453329649</c:v>
                </c:pt>
                <c:pt idx="595">
                  <c:v>11819.91265442865</c:v>
                </c:pt>
                <c:pt idx="596">
                  <c:v>11767.28122899411</c:v>
                </c:pt>
                <c:pt idx="597">
                  <c:v>11714.83973120439</c:v>
                </c:pt>
                <c:pt idx="598">
                  <c:v>11662.58763627765</c:v>
                </c:pt>
                <c:pt idx="599">
                  <c:v>11610.52442043754</c:v>
                </c:pt>
                <c:pt idx="600">
                  <c:v>11558.64956091211</c:v>
                </c:pt>
                <c:pt idx="601">
                  <c:v>11506.96253593287</c:v>
                </c:pt>
                <c:pt idx="602">
                  <c:v>11455.4628247335</c:v>
                </c:pt>
                <c:pt idx="603">
                  <c:v>11404.14990754898</c:v>
                </c:pt>
                <c:pt idx="604">
                  <c:v>11353.0232656144</c:v>
                </c:pt>
                <c:pt idx="605">
                  <c:v>11302.08238116391</c:v>
                </c:pt>
                <c:pt idx="606">
                  <c:v>11251.32673742971</c:v>
                </c:pt>
                <c:pt idx="607">
                  <c:v>11200.75581864086</c:v>
                </c:pt>
                <c:pt idx="608">
                  <c:v>11150.36911002234</c:v>
                </c:pt>
                <c:pt idx="609">
                  <c:v>11100.16609779387</c:v>
                </c:pt>
                <c:pt idx="610">
                  <c:v>11050.14626916889</c:v>
                </c:pt>
                <c:pt idx="611">
                  <c:v>11000.30911235351</c:v>
                </c:pt>
                <c:pt idx="612">
                  <c:v>10950.65411654539</c:v>
                </c:pt>
                <c:pt idx="613">
                  <c:v>10901.18077193267</c:v>
                </c:pt>
                <c:pt idx="614">
                  <c:v>10851.88856969298</c:v>
                </c:pt>
                <c:pt idx="615">
                  <c:v>10802.77700199226</c:v>
                </c:pt>
                <c:pt idx="616">
                  <c:v>10753.84556198376</c:v>
                </c:pt>
                <c:pt idx="617">
                  <c:v>10705.09374380696</c:v>
                </c:pt>
                <c:pt idx="618">
                  <c:v>10656.52104258645</c:v>
                </c:pt>
                <c:pt idx="619">
                  <c:v>10608.12695443099</c:v>
                </c:pt>
                <c:pt idx="620">
                  <c:v>10559.91097643227</c:v>
                </c:pt>
                <c:pt idx="621">
                  <c:v>10511.87260666396</c:v>
                </c:pt>
                <c:pt idx="622">
                  <c:v>10464.01134418063</c:v>
                </c:pt>
                <c:pt idx="623">
                  <c:v>10416.32668901661</c:v>
                </c:pt>
                <c:pt idx="624">
                  <c:v>10368.81814218502</c:v>
                </c:pt>
                <c:pt idx="625">
                  <c:v>10321.48520567662</c:v>
                </c:pt>
                <c:pt idx="626">
                  <c:v>10274.3273824588</c:v>
                </c:pt>
                <c:pt idx="627">
                  <c:v>10227.34417647449</c:v>
                </c:pt>
                <c:pt idx="628">
                  <c:v>10180.53509264107</c:v>
                </c:pt>
                <c:pt idx="629">
                  <c:v>10133.89963684936</c:v>
                </c:pt>
                <c:pt idx="630">
                  <c:v>10087.43731596249</c:v>
                </c:pt>
                <c:pt idx="631">
                  <c:v>10041.14763781487</c:v>
                </c:pt>
                <c:pt idx="632">
                  <c:v>9995.030111211157</c:v>
                </c:pt>
                <c:pt idx="633">
                  <c:v>9949.08424592509</c:v>
                </c:pt>
                <c:pt idx="634">
                  <c:v>9903.309552698523</c:v>
                </c:pt>
                <c:pt idx="635">
                  <c:v>9857.705543240327</c:v>
                </c:pt>
                <c:pt idx="636">
                  <c:v>9812.271730225273</c:v>
                </c:pt>
                <c:pt idx="637">
                  <c:v>9767.007627293089</c:v>
                </c:pt>
                <c:pt idx="638">
                  <c:v>9721.912749047247</c:v>
                </c:pt>
                <c:pt idx="639">
                  <c:v>9676.986611054015</c:v>
                </c:pt>
                <c:pt idx="640">
                  <c:v>9632.228729841348</c:v>
                </c:pt>
                <c:pt idx="641">
                  <c:v>9587.638622897806</c:v>
                </c:pt>
                <c:pt idx="642">
                  <c:v>9543.21580867153</c:v>
                </c:pt>
                <c:pt idx="643">
                  <c:v>9498.959806569164</c:v>
                </c:pt>
                <c:pt idx="644">
                  <c:v>9454.870136954742</c:v>
                </c:pt>
                <c:pt idx="645">
                  <c:v>9410.946321148745</c:v>
                </c:pt>
                <c:pt idx="646">
                  <c:v>9367.187881426915</c:v>
                </c:pt>
                <c:pt idx="647">
                  <c:v>9323.59434101924</c:v>
                </c:pt>
                <c:pt idx="648">
                  <c:v>9280.165224108921</c:v>
                </c:pt>
                <c:pt idx="649">
                  <c:v>9236.900055831254</c:v>
                </c:pt>
                <c:pt idx="650">
                  <c:v>9193.798362272633</c:v>
                </c:pt>
                <c:pt idx="651">
                  <c:v>9150.859670469419</c:v>
                </c:pt>
                <c:pt idx="652">
                  <c:v>9108.083508406924</c:v>
                </c:pt>
                <c:pt idx="653">
                  <c:v>9065.469405018359</c:v>
                </c:pt>
                <c:pt idx="654">
                  <c:v>9023.016890183711</c:v>
                </c:pt>
                <c:pt idx="655">
                  <c:v>8980.725494728765</c:v>
                </c:pt>
                <c:pt idx="656">
                  <c:v>8938.594750423992</c:v>
                </c:pt>
                <c:pt idx="657">
                  <c:v>8896.624189983475</c:v>
                </c:pt>
                <c:pt idx="658">
                  <c:v>8854.813347063933</c:v>
                </c:pt>
                <c:pt idx="659">
                  <c:v>8813.161756263543</c:v>
                </c:pt>
                <c:pt idx="660">
                  <c:v>8771.668953120983</c:v>
                </c:pt>
                <c:pt idx="661">
                  <c:v>8730.334474114315</c:v>
                </c:pt>
                <c:pt idx="662">
                  <c:v>8689.157856659923</c:v>
                </c:pt>
                <c:pt idx="663">
                  <c:v>8648.138639111528</c:v>
                </c:pt>
                <c:pt idx="664">
                  <c:v>8607.276360759025</c:v>
                </c:pt>
                <c:pt idx="665">
                  <c:v>8566.570561827502</c:v>
                </c:pt>
                <c:pt idx="666">
                  <c:v>8526.020783476157</c:v>
                </c:pt>
                <c:pt idx="667">
                  <c:v>8485.626567797219</c:v>
                </c:pt>
                <c:pt idx="668">
                  <c:v>8445.387457814937</c:v>
                </c:pt>
                <c:pt idx="669">
                  <c:v>8405.302997484485</c:v>
                </c:pt>
                <c:pt idx="670">
                  <c:v>8365.372731690923</c:v>
                </c:pt>
                <c:pt idx="671">
                  <c:v>8325.596206248138</c:v>
                </c:pt>
                <c:pt idx="672">
                  <c:v>8285.972967897767</c:v>
                </c:pt>
                <c:pt idx="673">
                  <c:v>8246.502564308184</c:v>
                </c:pt>
                <c:pt idx="674">
                  <c:v>8207.184544073415</c:v>
                </c:pt>
                <c:pt idx="675">
                  <c:v>8168.018456712061</c:v>
                </c:pt>
                <c:pt idx="676">
                  <c:v>8129.003852666317</c:v>
                </c:pt>
                <c:pt idx="677">
                  <c:v>8090.140283300817</c:v>
                </c:pt>
                <c:pt idx="678">
                  <c:v>8051.427300901663</c:v>
                </c:pt>
                <c:pt idx="679">
                  <c:v>8012.864458675341</c:v>
                </c:pt>
                <c:pt idx="680">
                  <c:v>7974.451310747631</c:v>
                </c:pt>
                <c:pt idx="681">
                  <c:v>7936.187412162636</c:v>
                </c:pt>
                <c:pt idx="682">
                  <c:v>7898.072318881625</c:v>
                </c:pt>
                <c:pt idx="683">
                  <c:v>7860.105587782072</c:v>
                </c:pt>
                <c:pt idx="684">
                  <c:v>7822.286776656557</c:v>
                </c:pt>
                <c:pt idx="685">
                  <c:v>7784.615444211698</c:v>
                </c:pt>
                <c:pt idx="686">
                  <c:v>7747.09115006714</c:v>
                </c:pt>
                <c:pt idx="687">
                  <c:v>7709.713454754487</c:v>
                </c:pt>
                <c:pt idx="688">
                  <c:v>7672.481919716203</c:v>
                </c:pt>
                <c:pt idx="689">
                  <c:v>7635.396107304671</c:v>
                </c:pt>
                <c:pt idx="690">
                  <c:v>7598.455580781006</c:v>
                </c:pt>
                <c:pt idx="691">
                  <c:v>7561.659904314106</c:v>
                </c:pt>
                <c:pt idx="692">
                  <c:v>7525.00864297956</c:v>
                </c:pt>
                <c:pt idx="693">
                  <c:v>7488.50136275857</c:v>
                </c:pt>
                <c:pt idx="694">
                  <c:v>7452.137630536991</c:v>
                </c:pt>
                <c:pt idx="695">
                  <c:v>7415.917014104164</c:v>
                </c:pt>
                <c:pt idx="696">
                  <c:v>7379.839082151942</c:v>
                </c:pt>
                <c:pt idx="697">
                  <c:v>7343.903404273636</c:v>
                </c:pt>
                <c:pt idx="698">
                  <c:v>7308.109550962915</c:v>
                </c:pt>
                <c:pt idx="699">
                  <c:v>7272.457093612819</c:v>
                </c:pt>
                <c:pt idx="700">
                  <c:v>7236.945604514682</c:v>
                </c:pt>
                <c:pt idx="701">
                  <c:v>7201.574656857045</c:v>
                </c:pt>
                <c:pt idx="702">
                  <c:v>7166.343824724697</c:v>
                </c:pt>
                <c:pt idx="703">
                  <c:v>7131.252683097533</c:v>
                </c:pt>
                <c:pt idx="704">
                  <c:v>7096.300807849574</c:v>
                </c:pt>
                <c:pt idx="705">
                  <c:v>7061.487775747872</c:v>
                </c:pt>
                <c:pt idx="706">
                  <c:v>7026.813164451468</c:v>
                </c:pt>
                <c:pt idx="707">
                  <c:v>6992.276552510409</c:v>
                </c:pt>
                <c:pt idx="708">
                  <c:v>6957.877519364602</c:v>
                </c:pt>
                <c:pt idx="709">
                  <c:v>6923.615645342827</c:v>
                </c:pt>
                <c:pt idx="710">
                  <c:v>6889.490511661696</c:v>
                </c:pt>
                <c:pt idx="711">
                  <c:v>6855.501700424553</c:v>
                </c:pt>
                <c:pt idx="712">
                  <c:v>6821.64879462049</c:v>
                </c:pt>
                <c:pt idx="713">
                  <c:v>6787.931378123265</c:v>
                </c:pt>
                <c:pt idx="714">
                  <c:v>6754.349035690267</c:v>
                </c:pt>
                <c:pt idx="715">
                  <c:v>6720.901352961473</c:v>
                </c:pt>
                <c:pt idx="716">
                  <c:v>6687.587916458374</c:v>
                </c:pt>
                <c:pt idx="717">
                  <c:v>6654.408313582989</c:v>
                </c:pt>
                <c:pt idx="718">
                  <c:v>6621.362132616755</c:v>
                </c:pt>
                <c:pt idx="719">
                  <c:v>6588.448962719519</c:v>
                </c:pt>
                <c:pt idx="720">
                  <c:v>6555.668393928514</c:v>
                </c:pt>
                <c:pt idx="721">
                  <c:v>6523.020017157245</c:v>
                </c:pt>
                <c:pt idx="722">
                  <c:v>6490.503424194514</c:v>
                </c:pt>
                <c:pt idx="723">
                  <c:v>6458.118207703353</c:v>
                </c:pt>
                <c:pt idx="724">
                  <c:v>6425.863961219957</c:v>
                </c:pt>
                <c:pt idx="725">
                  <c:v>6393.740279152697</c:v>
                </c:pt>
                <c:pt idx="726">
                  <c:v>6361.746756781002</c:v>
                </c:pt>
                <c:pt idx="727">
                  <c:v>6329.882990254387</c:v>
                </c:pt>
                <c:pt idx="728">
                  <c:v>6298.148576591373</c:v>
                </c:pt>
                <c:pt idx="729">
                  <c:v>6266.543113678437</c:v>
                </c:pt>
                <c:pt idx="730">
                  <c:v>6235.066200269008</c:v>
                </c:pt>
                <c:pt idx="731">
                  <c:v>6203.717435982395</c:v>
                </c:pt>
                <c:pt idx="732">
                  <c:v>6172.49642130274</c:v>
                </c:pt>
                <c:pt idx="733">
                  <c:v>6141.40275757803</c:v>
                </c:pt>
                <c:pt idx="734">
                  <c:v>6110.436047018966</c:v>
                </c:pt>
                <c:pt idx="735">
                  <c:v>6079.595892698011</c:v>
                </c:pt>
                <c:pt idx="736">
                  <c:v>6048.8818985483</c:v>
                </c:pt>
                <c:pt idx="737">
                  <c:v>6018.293669362606</c:v>
                </c:pt>
                <c:pt idx="738">
                  <c:v>5987.830810792328</c:v>
                </c:pt>
                <c:pt idx="739">
                  <c:v>5957.492929346404</c:v>
                </c:pt>
                <c:pt idx="740">
                  <c:v>5927.279632390311</c:v>
                </c:pt>
                <c:pt idx="741">
                  <c:v>5897.190528145028</c:v>
                </c:pt>
                <c:pt idx="742">
                  <c:v>5867.225225685946</c:v>
                </c:pt>
                <c:pt idx="743">
                  <c:v>5837.3833349419</c:v>
                </c:pt>
                <c:pt idx="744">
                  <c:v>5807.66446669409</c:v>
                </c:pt>
                <c:pt idx="745">
                  <c:v>5778.068232575022</c:v>
                </c:pt>
                <c:pt idx="746">
                  <c:v>5748.594245067543</c:v>
                </c:pt>
                <c:pt idx="747">
                  <c:v>5719.242117503727</c:v>
                </c:pt>
                <c:pt idx="748">
                  <c:v>5690.011464063878</c:v>
                </c:pt>
                <c:pt idx="749">
                  <c:v>5660.901899775492</c:v>
                </c:pt>
                <c:pt idx="750">
                  <c:v>5631.913040512191</c:v>
                </c:pt>
                <c:pt idx="751">
                  <c:v>5603.044502992751</c:v>
                </c:pt>
                <c:pt idx="752">
                  <c:v>5574.295904779974</c:v>
                </c:pt>
                <c:pt idx="753">
                  <c:v>5545.666864279736</c:v>
                </c:pt>
                <c:pt idx="754">
                  <c:v>5517.157000739907</c:v>
                </c:pt>
                <c:pt idx="755">
                  <c:v>5488.765934249321</c:v>
                </c:pt>
                <c:pt idx="756">
                  <c:v>5460.49328573675</c:v>
                </c:pt>
                <c:pt idx="757">
                  <c:v>5432.338676969867</c:v>
                </c:pt>
                <c:pt idx="758">
                  <c:v>5404.301730554203</c:v>
                </c:pt>
                <c:pt idx="759">
                  <c:v>5376.382069932137</c:v>
                </c:pt>
                <c:pt idx="760">
                  <c:v>5348.579319381816</c:v>
                </c:pt>
                <c:pt idx="761">
                  <c:v>5320.893104016167</c:v>
                </c:pt>
                <c:pt idx="762">
                  <c:v>5293.32304978185</c:v>
                </c:pt>
                <c:pt idx="763">
                  <c:v>5265.868783458198</c:v>
                </c:pt>
                <c:pt idx="764">
                  <c:v>5238.52993265624</c:v>
                </c:pt>
                <c:pt idx="765">
                  <c:v>5211.3061258176</c:v>
                </c:pt>
                <c:pt idx="766">
                  <c:v>5184.196992213523</c:v>
                </c:pt>
                <c:pt idx="767">
                  <c:v>5157.202161943817</c:v>
                </c:pt>
                <c:pt idx="768">
                  <c:v>5130.321265935804</c:v>
                </c:pt>
                <c:pt idx="769">
                  <c:v>5103.553935943331</c:v>
                </c:pt>
                <c:pt idx="770">
                  <c:v>5076.899804545701</c:v>
                </c:pt>
                <c:pt idx="771">
                  <c:v>5050.358505146662</c:v>
                </c:pt>
                <c:pt idx="772">
                  <c:v>5023.929671973372</c:v>
                </c:pt>
                <c:pt idx="773">
                  <c:v>4997.61294007535</c:v>
                </c:pt>
                <c:pt idx="774">
                  <c:v>4971.407945323483</c:v>
                </c:pt>
                <c:pt idx="775">
                  <c:v>4945.314324408964</c:v>
                </c:pt>
                <c:pt idx="776">
                  <c:v>4919.331714842264</c:v>
                </c:pt>
                <c:pt idx="777">
                  <c:v>4893.459754952141</c:v>
                </c:pt>
                <c:pt idx="778">
                  <c:v>4867.698083884552</c:v>
                </c:pt>
                <c:pt idx="779">
                  <c:v>4842.04634160166</c:v>
                </c:pt>
                <c:pt idx="780">
                  <c:v>4816.50416888081</c:v>
                </c:pt>
                <c:pt idx="781">
                  <c:v>4791.071207313465</c:v>
                </c:pt>
                <c:pt idx="782">
                  <c:v>4765.747099304232</c:v>
                </c:pt>
                <c:pt idx="783">
                  <c:v>4740.531488069776</c:v>
                </c:pt>
                <c:pt idx="784">
                  <c:v>4715.424017637835</c:v>
                </c:pt>
                <c:pt idx="785">
                  <c:v>4690.424332846181</c:v>
                </c:pt>
                <c:pt idx="786">
                  <c:v>4665.532079341568</c:v>
                </c:pt>
                <c:pt idx="787">
                  <c:v>4640.746903578743</c:v>
                </c:pt>
                <c:pt idx="788">
                  <c:v>4616.068452819404</c:v>
                </c:pt>
                <c:pt idx="789">
                  <c:v>4591.496375131155</c:v>
                </c:pt>
                <c:pt idx="790">
                  <c:v>4567.030319386527</c:v>
                </c:pt>
                <c:pt idx="791">
                  <c:v>4542.669935261886</c:v>
                </c:pt>
                <c:pt idx="792">
                  <c:v>4518.414873236466</c:v>
                </c:pt>
                <c:pt idx="793">
                  <c:v>4494.264784591321</c:v>
                </c:pt>
                <c:pt idx="794">
                  <c:v>4470.21932140828</c:v>
                </c:pt>
                <c:pt idx="795">
                  <c:v>4446.278136568975</c:v>
                </c:pt>
                <c:pt idx="796">
                  <c:v>4422.440883753754</c:v>
                </c:pt>
                <c:pt idx="797">
                  <c:v>4398.707217440695</c:v>
                </c:pt>
                <c:pt idx="798">
                  <c:v>4375.076792904588</c:v>
                </c:pt>
                <c:pt idx="799">
                  <c:v>4351.549266215867</c:v>
                </c:pt>
                <c:pt idx="800">
                  <c:v>4328.124294239648</c:v>
                </c:pt>
                <c:pt idx="801">
                  <c:v>4304.801534634652</c:v>
                </c:pt>
                <c:pt idx="802">
                  <c:v>4281.580645852208</c:v>
                </c:pt>
                <c:pt idx="803">
                  <c:v>4258.461287135243</c:v>
                </c:pt>
                <c:pt idx="804">
                  <c:v>4235.443118517212</c:v>
                </c:pt>
                <c:pt idx="805">
                  <c:v>4212.525800821135</c:v>
                </c:pt>
                <c:pt idx="806">
                  <c:v>4189.708995658537</c:v>
                </c:pt>
                <c:pt idx="807">
                  <c:v>4166.99236542842</c:v>
                </c:pt>
                <c:pt idx="808">
                  <c:v>4144.375573316298</c:v>
                </c:pt>
                <c:pt idx="809">
                  <c:v>4121.85828329309</c:v>
                </c:pt>
                <c:pt idx="810">
                  <c:v>4099.440160114176</c:v>
                </c:pt>
                <c:pt idx="811">
                  <c:v>4077.120869318339</c:v>
                </c:pt>
                <c:pt idx="812">
                  <c:v>4054.900077226741</c:v>
                </c:pt>
                <c:pt idx="813">
                  <c:v>4032.777450941925</c:v>
                </c:pt>
                <c:pt idx="814">
                  <c:v>4010.752658346779</c:v>
                </c:pt>
                <c:pt idx="815">
                  <c:v>3988.825368103527</c:v>
                </c:pt>
                <c:pt idx="816">
                  <c:v>3966.995249652698</c:v>
                </c:pt>
                <c:pt idx="817">
                  <c:v>3945.26197321211</c:v>
                </c:pt>
                <c:pt idx="818">
                  <c:v>3923.625209775862</c:v>
                </c:pt>
                <c:pt idx="819">
                  <c:v>3902.084631113313</c:v>
                </c:pt>
                <c:pt idx="820">
                  <c:v>3880.63990976804</c:v>
                </c:pt>
                <c:pt idx="821">
                  <c:v>3859.29071905687</c:v>
                </c:pt>
                <c:pt idx="822">
                  <c:v>3838.036733068797</c:v>
                </c:pt>
                <c:pt idx="823">
                  <c:v>3816.877626664031</c:v>
                </c:pt>
                <c:pt idx="824">
                  <c:v>3795.81307547293</c:v>
                </c:pt>
                <c:pt idx="825">
                  <c:v>3774.842755895005</c:v>
                </c:pt>
                <c:pt idx="826">
                  <c:v>3753.96634509792</c:v>
                </c:pt>
                <c:pt idx="827">
                  <c:v>3733.183521016431</c:v>
                </c:pt>
                <c:pt idx="828">
                  <c:v>3712.493962351415</c:v>
                </c:pt>
                <c:pt idx="829">
                  <c:v>3691.897348568836</c:v>
                </c:pt>
                <c:pt idx="830">
                  <c:v>3671.393359898714</c:v>
                </c:pt>
                <c:pt idx="831">
                  <c:v>3650.981677334145</c:v>
                </c:pt>
                <c:pt idx="832">
                  <c:v>3630.661982630257</c:v>
                </c:pt>
                <c:pt idx="833">
                  <c:v>3610.4339583032</c:v>
                </c:pt>
                <c:pt idx="834">
                  <c:v>3590.297287629159</c:v>
                </c:pt>
                <c:pt idx="835">
                  <c:v>3570.251654643292</c:v>
                </c:pt>
                <c:pt idx="836">
                  <c:v>3550.296744138757</c:v>
                </c:pt>
                <c:pt idx="837">
                  <c:v>3530.43224166569</c:v>
                </c:pt>
                <c:pt idx="838">
                  <c:v>3510.657833530165</c:v>
                </c:pt>
                <c:pt idx="839">
                  <c:v>3490.973206793228</c:v>
                </c:pt>
                <c:pt idx="840">
                  <c:v>3471.378049269838</c:v>
                </c:pt>
                <c:pt idx="841">
                  <c:v>3451.872049527889</c:v>
                </c:pt>
                <c:pt idx="842">
                  <c:v>3432.45489688718</c:v>
                </c:pt>
                <c:pt idx="843">
                  <c:v>3413.1262814184</c:v>
                </c:pt>
                <c:pt idx="844">
                  <c:v>3393.885893942139</c:v>
                </c:pt>
                <c:pt idx="845">
                  <c:v>3374.733426027855</c:v>
                </c:pt>
                <c:pt idx="846">
                  <c:v>3355.66856999286</c:v>
                </c:pt>
                <c:pt idx="847">
                  <c:v>3336.691018901343</c:v>
                </c:pt>
                <c:pt idx="848">
                  <c:v>3317.800466563313</c:v>
                </c:pt>
                <c:pt idx="849">
                  <c:v>3298.996607533628</c:v>
                </c:pt>
                <c:pt idx="850">
                  <c:v>3280.279137110965</c:v>
                </c:pt>
                <c:pt idx="851">
                  <c:v>3261.647751336801</c:v>
                </c:pt>
                <c:pt idx="852">
                  <c:v>3243.102146994448</c:v>
                </c:pt>
                <c:pt idx="853">
                  <c:v>3224.642021607985</c:v>
                </c:pt>
                <c:pt idx="854">
                  <c:v>3206.267073441289</c:v>
                </c:pt>
                <c:pt idx="855">
                  <c:v>3187.977001497022</c:v>
                </c:pt>
                <c:pt idx="856">
                  <c:v>3169.771505515605</c:v>
                </c:pt>
                <c:pt idx="857">
                  <c:v>3151.650285974228</c:v>
                </c:pt>
                <c:pt idx="858">
                  <c:v>3133.613044085835</c:v>
                </c:pt>
                <c:pt idx="859">
                  <c:v>3115.659481798122</c:v>
                </c:pt>
                <c:pt idx="860">
                  <c:v>3097.789301792525</c:v>
                </c:pt>
                <c:pt idx="861">
                  <c:v>3080.002207483202</c:v>
                </c:pt>
                <c:pt idx="862">
                  <c:v>3062.297903016056</c:v>
                </c:pt>
                <c:pt idx="863">
                  <c:v>3044.676093267707</c:v>
                </c:pt>
                <c:pt idx="864">
                  <c:v>3027.136483844476</c:v>
                </c:pt>
                <c:pt idx="865">
                  <c:v>3009.678781081421</c:v>
                </c:pt>
                <c:pt idx="866">
                  <c:v>2992.302692041283</c:v>
                </c:pt>
                <c:pt idx="867">
                  <c:v>2975.007924513512</c:v>
                </c:pt>
                <c:pt idx="868">
                  <c:v>2957.794187013254</c:v>
                </c:pt>
                <c:pt idx="869">
                  <c:v>2940.661188780338</c:v>
                </c:pt>
                <c:pt idx="870">
                  <c:v>2923.608639778297</c:v>
                </c:pt>
                <c:pt idx="871">
                  <c:v>2906.636250693326</c:v>
                </c:pt>
                <c:pt idx="872">
                  <c:v>2889.743732933311</c:v>
                </c:pt>
                <c:pt idx="873">
                  <c:v>2872.930798626818</c:v>
                </c:pt>
                <c:pt idx="874">
                  <c:v>2856.197160622069</c:v>
                </c:pt>
                <c:pt idx="875">
                  <c:v>2839.542532485973</c:v>
                </c:pt>
                <c:pt idx="876">
                  <c:v>2822.966628503104</c:v>
                </c:pt>
                <c:pt idx="877">
                  <c:v>2806.46916367469</c:v>
                </c:pt>
                <c:pt idx="878">
                  <c:v>2790.04985371764</c:v>
                </c:pt>
                <c:pt idx="879">
                  <c:v>2773.708415063508</c:v>
                </c:pt>
                <c:pt idx="880">
                  <c:v>2757.444564857522</c:v>
                </c:pt>
                <c:pt idx="881">
                  <c:v>2741.258020957567</c:v>
                </c:pt>
                <c:pt idx="882">
                  <c:v>2725.148501933175</c:v>
                </c:pt>
                <c:pt idx="883">
                  <c:v>2709.115727064559</c:v>
                </c:pt>
                <c:pt idx="884">
                  <c:v>2693.159416341568</c:v>
                </c:pt>
                <c:pt idx="885">
                  <c:v>2677.279290462725</c:v>
                </c:pt>
                <c:pt idx="886">
                  <c:v>2661.475070834208</c:v>
                </c:pt>
                <c:pt idx="887">
                  <c:v>2645.746479568847</c:v>
                </c:pt>
                <c:pt idx="888">
                  <c:v>2630.093239485141</c:v>
                </c:pt>
                <c:pt idx="889">
                  <c:v>2614.51507410625</c:v>
                </c:pt>
                <c:pt idx="890">
                  <c:v>2599.011707659001</c:v>
                </c:pt>
                <c:pt idx="891">
                  <c:v>2583.582865072873</c:v>
                </c:pt>
                <c:pt idx="892">
                  <c:v>2568.228271979026</c:v>
                </c:pt>
                <c:pt idx="893">
                  <c:v>2552.947654709284</c:v>
                </c:pt>
                <c:pt idx="894">
                  <c:v>2537.740740295145</c:v>
                </c:pt>
                <c:pt idx="895">
                  <c:v>2522.607256466786</c:v>
                </c:pt>
                <c:pt idx="896">
                  <c:v>2507.546931652054</c:v>
                </c:pt>
                <c:pt idx="897">
                  <c:v>2492.559494975488</c:v>
                </c:pt>
                <c:pt idx="898">
                  <c:v>2477.644676257307</c:v>
                </c:pt>
                <c:pt idx="899">
                  <c:v>2462.802206012429</c:v>
                </c:pt>
                <c:pt idx="900">
                  <c:v>2448.031815449454</c:v>
                </c:pt>
                <c:pt idx="901">
                  <c:v>2433.333236469693</c:v>
                </c:pt>
                <c:pt idx="902">
                  <c:v>2418.706201666156</c:v>
                </c:pt>
                <c:pt idx="903">
                  <c:v>2404.150444322568</c:v>
                </c:pt>
                <c:pt idx="904">
                  <c:v>2389.66569841237</c:v>
                </c:pt>
                <c:pt idx="905">
                  <c:v>2375.251698597714</c:v>
                </c:pt>
                <c:pt idx="906">
                  <c:v>2360.908180228491</c:v>
                </c:pt>
                <c:pt idx="907">
                  <c:v>2346.634879341326</c:v>
                </c:pt>
                <c:pt idx="908">
                  <c:v>2332.431532658585</c:v>
                </c:pt>
                <c:pt idx="909">
                  <c:v>2318.297877587373</c:v>
                </c:pt>
                <c:pt idx="910">
                  <c:v>2304.233652218562</c:v>
                </c:pt>
                <c:pt idx="911">
                  <c:v>2290.23859532578</c:v>
                </c:pt>
                <c:pt idx="912">
                  <c:v>2276.312446364437</c:v>
                </c:pt>
                <c:pt idx="913">
                  <c:v>2262.454945470708</c:v>
                </c:pt>
                <c:pt idx="914">
                  <c:v>2248.665833460567</c:v>
                </c:pt>
                <c:pt idx="915">
                  <c:v>2234.94485182878</c:v>
                </c:pt>
                <c:pt idx="916">
                  <c:v>2221.291742747925</c:v>
                </c:pt>
                <c:pt idx="917">
                  <c:v>2207.706249067388</c:v>
                </c:pt>
                <c:pt idx="918">
                  <c:v>2194.188114312384</c:v>
                </c:pt>
                <c:pt idx="919">
                  <c:v>2180.737082682965</c:v>
                </c:pt>
                <c:pt idx="920">
                  <c:v>2167.352899053025</c:v>
                </c:pt>
                <c:pt idx="921">
                  <c:v>2154.035308969323</c:v>
                </c:pt>
                <c:pt idx="922">
                  <c:v>2140.784058650471</c:v>
                </c:pt>
                <c:pt idx="923">
                  <c:v>2127.598894985971</c:v>
                </c:pt>
                <c:pt idx="924">
                  <c:v>2114.479565535211</c:v>
                </c:pt>
                <c:pt idx="925">
                  <c:v>2101.425818526485</c:v>
                </c:pt>
                <c:pt idx="926">
                  <c:v>2088.437402855995</c:v>
                </c:pt>
                <c:pt idx="927">
                  <c:v>2075.514068086872</c:v>
                </c:pt>
                <c:pt idx="928">
                  <c:v>2062.655564448184</c:v>
                </c:pt>
                <c:pt idx="929">
                  <c:v>2049.861642833956</c:v>
                </c:pt>
                <c:pt idx="930">
                  <c:v>2037.132054802177</c:v>
                </c:pt>
                <c:pt idx="931">
                  <c:v>2024.466552573808</c:v>
                </c:pt>
                <c:pt idx="932">
                  <c:v>2011.864889031812</c:v>
                </c:pt>
                <c:pt idx="933">
                  <c:v>1999.326817720156</c:v>
                </c:pt>
                <c:pt idx="934">
                  <c:v>1986.852092842829</c:v>
                </c:pt>
                <c:pt idx="935">
                  <c:v>1974.440469262851</c:v>
                </c:pt>
                <c:pt idx="936">
                  <c:v>1962.091702501303</c:v>
                </c:pt>
                <c:pt idx="937">
                  <c:v>1949.805548736326</c:v>
                </c:pt>
                <c:pt idx="938">
                  <c:v>1937.581764802145</c:v>
                </c:pt>
                <c:pt idx="939">
                  <c:v>1925.420108188087</c:v>
                </c:pt>
                <c:pt idx="940">
                  <c:v>1913.320337037586</c:v>
                </c:pt>
                <c:pt idx="941">
                  <c:v>1901.282210147217</c:v>
                </c:pt>
                <c:pt idx="942">
                  <c:v>1889.305486965698</c:v>
                </c:pt>
                <c:pt idx="943">
                  <c:v>1877.389927592915</c:v>
                </c:pt>
                <c:pt idx="944">
                  <c:v>1865.535292778931</c:v>
                </c:pt>
                <c:pt idx="945">
                  <c:v>1853.741343923018</c:v>
                </c:pt>
                <c:pt idx="946">
                  <c:v>1842.007843072664</c:v>
                </c:pt>
                <c:pt idx="947">
                  <c:v>1830.334552922594</c:v>
                </c:pt>
                <c:pt idx="948">
                  <c:v>1818.721236813791</c:v>
                </c:pt>
                <c:pt idx="949">
                  <c:v>1807.167658732507</c:v>
                </c:pt>
                <c:pt idx="950">
                  <c:v>1795.673583309294</c:v>
                </c:pt>
                <c:pt idx="951">
                  <c:v>1784.238775818021</c:v>
                </c:pt>
                <c:pt idx="952">
                  <c:v>1772.863002174887</c:v>
                </c:pt>
                <c:pt idx="953">
                  <c:v>1761.546028937443</c:v>
                </c:pt>
                <c:pt idx="954">
                  <c:v>1750.287623303616</c:v>
                </c:pt>
                <c:pt idx="955">
                  <c:v>1739.087553110733</c:v>
                </c:pt>
                <c:pt idx="956">
                  <c:v>1727.945586834538</c:v>
                </c:pt>
                <c:pt idx="957">
                  <c:v>1716.861493588204</c:v>
                </c:pt>
                <c:pt idx="958">
                  <c:v>1705.835043121374</c:v>
                </c:pt>
                <c:pt idx="959">
                  <c:v>1694.86600581917</c:v>
                </c:pt>
                <c:pt idx="960">
                  <c:v>1683.954152701218</c:v>
                </c:pt>
                <c:pt idx="961">
                  <c:v>1673.099255420674</c:v>
                </c:pt>
                <c:pt idx="962">
                  <c:v>1662.301086263235</c:v>
                </c:pt>
                <c:pt idx="963">
                  <c:v>1651.559418146184</c:v>
                </c:pt>
                <c:pt idx="964">
                  <c:v>1640.874024617395</c:v>
                </c:pt>
                <c:pt idx="965">
                  <c:v>1630.244679854363</c:v>
                </c:pt>
                <c:pt idx="966">
                  <c:v>1619.671158663225</c:v>
                </c:pt>
                <c:pt idx="967">
                  <c:v>1609.153236477797</c:v>
                </c:pt>
                <c:pt idx="968">
                  <c:v>1598.690689358581</c:v>
                </c:pt>
                <c:pt idx="969">
                  <c:v>1588.283293991804</c:v>
                </c:pt>
                <c:pt idx="970">
                  <c:v>1577.930827688438</c:v>
                </c:pt>
                <c:pt idx="971">
                  <c:v>1567.633068383218</c:v>
                </c:pt>
                <c:pt idx="972">
                  <c:v>1557.389794633687</c:v>
                </c:pt>
                <c:pt idx="973">
                  <c:v>1547.200785619205</c:v>
                </c:pt>
                <c:pt idx="974">
                  <c:v>1537.06582113999</c:v>
                </c:pt>
                <c:pt idx="975">
                  <c:v>1526.984681616125</c:v>
                </c:pt>
                <c:pt idx="976">
                  <c:v>1516.957148086604</c:v>
                </c:pt>
                <c:pt idx="977">
                  <c:v>1506.983002208354</c:v>
                </c:pt>
                <c:pt idx="978">
                  <c:v>1497.062026255266</c:v>
                </c:pt>
                <c:pt idx="979">
                  <c:v>1487.194003117207</c:v>
                </c:pt>
                <c:pt idx="980">
                  <c:v>1477.378716299075</c:v>
                </c:pt>
                <c:pt idx="981">
                  <c:v>1467.615949919802</c:v>
                </c:pt>
                <c:pt idx="982">
                  <c:v>1457.905488711403</c:v>
                </c:pt>
                <c:pt idx="983">
                  <c:v>1448.247118017996</c:v>
                </c:pt>
                <c:pt idx="984">
                  <c:v>1438.64062379483</c:v>
                </c:pt>
                <c:pt idx="985">
                  <c:v>1429.08579260732</c:v>
                </c:pt>
                <c:pt idx="986">
                  <c:v>1419.582411630079</c:v>
                </c:pt>
                <c:pt idx="987">
                  <c:v>1410.130268645944</c:v>
                </c:pt>
                <c:pt idx="988">
                  <c:v>1400.729152045005</c:v>
                </c:pt>
                <c:pt idx="989">
                  <c:v>1391.378850823644</c:v>
                </c:pt>
                <c:pt idx="990">
                  <c:v>1382.079154583562</c:v>
                </c:pt>
                <c:pt idx="991">
                  <c:v>1372.829853530814</c:v>
                </c:pt>
                <c:pt idx="992">
                  <c:v>1363.630738474837</c:v>
                </c:pt>
                <c:pt idx="993">
                  <c:v>1354.481600827481</c:v>
                </c:pt>
                <c:pt idx="994">
                  <c:v>1345.382232602054</c:v>
                </c:pt>
                <c:pt idx="995">
                  <c:v>1336.332426412341</c:v>
                </c:pt>
                <c:pt idx="996">
                  <c:v>1327.331975471647</c:v>
                </c:pt>
                <c:pt idx="997">
                  <c:v>1318.380673591826</c:v>
                </c:pt>
                <c:pt idx="998">
                  <c:v>1309.478315182317</c:v>
                </c:pt>
                <c:pt idx="999">
                  <c:v>1300.624695249179</c:v>
                </c:pt>
                <c:pt idx="1000">
                  <c:v>1291.819609394126</c:v>
                </c:pt>
                <c:pt idx="1001">
                  <c:v>1283.06285381356</c:v>
                </c:pt>
                <c:pt idx="1002">
                  <c:v>1274.354225297606</c:v>
                </c:pt>
                <c:pt idx="1003">
                  <c:v>1265.693521229156</c:v>
                </c:pt>
                <c:pt idx="1004">
                  <c:v>1257.080539582896</c:v>
                </c:pt>
                <c:pt idx="1005">
                  <c:v>1248.515078924346</c:v>
                </c:pt>
                <c:pt idx="1006">
                  <c:v>1239.99693840889</c:v>
                </c:pt>
                <c:pt idx="1007">
                  <c:v>1231.52591778083</c:v>
                </c:pt>
                <c:pt idx="1008">
                  <c:v>1223.101817372405</c:v>
                </c:pt>
                <c:pt idx="1009">
                  <c:v>1214.724438102841</c:v>
                </c:pt>
                <c:pt idx="1010">
                  <c:v>1206.393581477381</c:v>
                </c:pt>
                <c:pt idx="1011">
                  <c:v>1198.10904958633</c:v>
                </c:pt>
                <c:pt idx="1012">
                  <c:v>1189.87064510409</c:v>
                </c:pt>
                <c:pt idx="1013">
                  <c:v>1181.6781712882</c:v>
                </c:pt>
                <c:pt idx="1014">
                  <c:v>1173.531431978374</c:v>
                </c:pt>
                <c:pt idx="1015">
                  <c:v>1165.430231595542</c:v>
                </c:pt>
                <c:pt idx="1016">
                  <c:v>1157.374375140892</c:v>
                </c:pt>
                <c:pt idx="1017">
                  <c:v>1149.363668194905</c:v>
                </c:pt>
                <c:pt idx="1018">
                  <c:v>1141.397916916403</c:v>
                </c:pt>
                <c:pt idx="1019">
                  <c:v>1133.476928041582</c:v>
                </c:pt>
                <c:pt idx="1020">
                  <c:v>1125.600508883058</c:v>
                </c:pt>
                <c:pt idx="1021">
                  <c:v>1117.768467328907</c:v>
                </c:pt>
                <c:pt idx="1022">
                  <c:v>1109.980611841714</c:v>
                </c:pt>
                <c:pt idx="1023">
                  <c:v>1102.236751457599</c:v>
                </c:pt>
                <c:pt idx="1024">
                  <c:v>1094.536695785277</c:v>
                </c:pt>
                <c:pt idx="1025">
                  <c:v>1086.880255005091</c:v>
                </c:pt>
                <c:pt idx="1026">
                  <c:v>1079.267239868059</c:v>
                </c:pt>
                <c:pt idx="1027">
                  <c:v>1071.697461694914</c:v>
                </c:pt>
                <c:pt idx="1028">
                  <c:v>1064.170732375153</c:v>
                </c:pt>
                <c:pt idx="1029">
                  <c:v>1056.686864366075</c:v>
                </c:pt>
                <c:pt idx="1030">
                  <c:v>1049.245670691834</c:v>
                </c:pt>
                <c:pt idx="1031">
                  <c:v>1041.846964942477</c:v>
                </c:pt>
                <c:pt idx="1032">
                  <c:v>1034.490561272989</c:v>
                </c:pt>
                <c:pt idx="1033">
                  <c:v>1027.176274402342</c:v>
                </c:pt>
                <c:pt idx="1034">
                  <c:v>1019.90391961254</c:v>
                </c:pt>
                <c:pt idx="1035">
                  <c:v>1012.673312747668</c:v>
                </c:pt>
                <c:pt idx="1036">
                  <c:v>1005.484270212929</c:v>
                </c:pt>
                <c:pt idx="1037">
                  <c:v>998.336608973702</c:v>
                </c:pt>
                <c:pt idx="1038">
                  <c:v>991.2301465545837</c:v>
                </c:pt>
                <c:pt idx="1039">
                  <c:v>984.1647010384353</c:v>
                </c:pt>
                <c:pt idx="1040">
                  <c:v>977.1400910654353</c:v>
                </c:pt>
                <c:pt idx="1041">
                  <c:v>970.1561358321172</c:v>
                </c:pt>
                <c:pt idx="1042">
                  <c:v>963.2126550904337</c:v>
                </c:pt>
                <c:pt idx="1043">
                  <c:v>956.3094691467923</c:v>
                </c:pt>
                <c:pt idx="1044">
                  <c:v>949.4463988611101</c:v>
                </c:pt>
                <c:pt idx="1045">
                  <c:v>942.62326564586</c:v>
                </c:pt>
                <c:pt idx="1046">
                  <c:v>935.839891465127</c:v>
                </c:pt>
                <c:pt idx="1047">
                  <c:v>929.0960988336509</c:v>
                </c:pt>
                <c:pt idx="1048">
                  <c:v>922.3917108158831</c:v>
                </c:pt>
                <c:pt idx="1049">
                  <c:v>915.7265510250342</c:v>
                </c:pt>
                <c:pt idx="1050">
                  <c:v>909.100443622121</c:v>
                </c:pt>
                <c:pt idx="1051">
                  <c:v>902.5132133150289</c:v>
                </c:pt>
                <c:pt idx="1052">
                  <c:v>895.9646853575527</c:v>
                </c:pt>
                <c:pt idx="1053">
                  <c:v>889.4546855484576</c:v>
                </c:pt>
                <c:pt idx="1054">
                  <c:v>882.983040230524</c:v>
                </c:pt>
                <c:pt idx="1055">
                  <c:v>876.5495762896061</c:v>
                </c:pt>
                <c:pt idx="1056">
                  <c:v>870.1541211536834</c:v>
                </c:pt>
                <c:pt idx="1057">
                  <c:v>863.796502791913</c:v>
                </c:pt>
                <c:pt idx="1058">
                  <c:v>857.4765497136825</c:v>
                </c:pt>
                <c:pt idx="1059">
                  <c:v>851.19409096767</c:v>
                </c:pt>
                <c:pt idx="1060">
                  <c:v>844.9489561408918</c:v>
                </c:pt>
                <c:pt idx="1061">
                  <c:v>838.740975357762</c:v>
                </c:pt>
                <c:pt idx="1062">
                  <c:v>832.569979279146</c:v>
                </c:pt>
                <c:pt idx="1063">
                  <c:v>826.4357991014137</c:v>
                </c:pt>
                <c:pt idx="1064">
                  <c:v>820.3382665554986</c:v>
                </c:pt>
                <c:pt idx="1065">
                  <c:v>814.2772139059558</c:v>
                </c:pt>
                <c:pt idx="1066">
                  <c:v>808.2524739500132</c:v>
                </c:pt>
                <c:pt idx="1067">
                  <c:v>802.2638800166316</c:v>
                </c:pt>
                <c:pt idx="1068">
                  <c:v>796.3112659655627</c:v>
                </c:pt>
                <c:pt idx="1069">
                  <c:v>790.394466186404</c:v>
                </c:pt>
                <c:pt idx="1070">
                  <c:v>784.5133155976598</c:v>
                </c:pt>
                <c:pt idx="1071">
                  <c:v>778.6676496457981</c:v>
                </c:pt>
                <c:pt idx="1072">
                  <c:v>772.8573043043069</c:v>
                </c:pt>
                <c:pt idx="1073">
                  <c:v>767.0821160727572</c:v>
                </c:pt>
                <c:pt idx="1074">
                  <c:v>761.3419219758614</c:v>
                </c:pt>
                <c:pt idx="1075">
                  <c:v>755.6365595625306</c:v>
                </c:pt>
                <c:pt idx="1076">
                  <c:v>749.9658669049359</c:v>
                </c:pt>
                <c:pt idx="1077">
                  <c:v>744.3296825975697</c:v>
                </c:pt>
                <c:pt idx="1078">
                  <c:v>738.7278457563068</c:v>
                </c:pt>
                <c:pt idx="1079">
                  <c:v>733.1601960174622</c:v>
                </c:pt>
                <c:pt idx="1080">
                  <c:v>727.6265735368552</c:v>
                </c:pt>
                <c:pt idx="1081">
                  <c:v>722.1268189888707</c:v>
                </c:pt>
                <c:pt idx="1082">
                  <c:v>716.6607735655218</c:v>
                </c:pt>
                <c:pt idx="1083">
                  <c:v>711.2282789755107</c:v>
                </c:pt>
                <c:pt idx="1084">
                  <c:v>705.8291774432938</c:v>
                </c:pt>
                <c:pt idx="1085">
                  <c:v>700.463311708139</c:v>
                </c:pt>
                <c:pt idx="1086">
                  <c:v>695.1305250231986</c:v>
                </c:pt>
                <c:pt idx="1087">
                  <c:v>689.8306611545648</c:v>
                </c:pt>
                <c:pt idx="1088">
                  <c:v>684.5635643803395</c:v>
                </c:pt>
                <c:pt idx="1089">
                  <c:v>679.3290794896928</c:v>
                </c:pt>
                <c:pt idx="1090">
                  <c:v>674.1270517819352</c:v>
                </c:pt>
                <c:pt idx="1091">
                  <c:v>668.9573270655758</c:v>
                </c:pt>
                <c:pt idx="1092">
                  <c:v>663.8197516573926</c:v>
                </c:pt>
                <c:pt idx="1093">
                  <c:v>658.7141723814984</c:v>
                </c:pt>
                <c:pt idx="1094">
                  <c:v>653.6404365684026</c:v>
                </c:pt>
                <c:pt idx="1095">
                  <c:v>648.5983920540815</c:v>
                </c:pt>
                <c:pt idx="1096">
                  <c:v>643.587887179045</c:v>
                </c:pt>
                <c:pt idx="1097">
                  <c:v>638.6087707874055</c:v>
                </c:pt>
                <c:pt idx="1098">
                  <c:v>633.6608922259376</c:v>
                </c:pt>
                <c:pt idx="1099">
                  <c:v>628.7441013431581</c:v>
                </c:pt>
                <c:pt idx="1100">
                  <c:v>623.8582484883841</c:v>
                </c:pt>
                <c:pt idx="1101">
                  <c:v>619.0031845108097</c:v>
                </c:pt>
                <c:pt idx="1102">
                  <c:v>614.1787607585657</c:v>
                </c:pt>
                <c:pt idx="1103">
                  <c:v>609.3848290777995</c:v>
                </c:pt>
                <c:pt idx="1104">
                  <c:v>604.6212418117377</c:v>
                </c:pt>
                <c:pt idx="1105">
                  <c:v>599.8878517997587</c:v>
                </c:pt>
                <c:pt idx="1106">
                  <c:v>595.184512376464</c:v>
                </c:pt>
                <c:pt idx="1107">
                  <c:v>590.5110773707453</c:v>
                </c:pt>
                <c:pt idx="1108">
                  <c:v>585.8674011048613</c:v>
                </c:pt>
                <c:pt idx="1109">
                  <c:v>581.2533383935037</c:v>
                </c:pt>
                <c:pt idx="1110">
                  <c:v>576.6687445428744</c:v>
                </c:pt>
                <c:pt idx="1111">
                  <c:v>572.1134753497527</c:v>
                </c:pt>
                <c:pt idx="1112">
                  <c:v>567.5873871005712</c:v>
                </c:pt>
                <c:pt idx="1113">
                  <c:v>563.090336570489</c:v>
                </c:pt>
                <c:pt idx="1114">
                  <c:v>558.6221810224622</c:v>
                </c:pt>
                <c:pt idx="1115">
                  <c:v>554.182778206321</c:v>
                </c:pt>
                <c:pt idx="1116">
                  <c:v>549.7719863578397</c:v>
                </c:pt>
                <c:pt idx="1117">
                  <c:v>545.3896641978159</c:v>
                </c:pt>
                <c:pt idx="1118">
                  <c:v>541.0356709311412</c:v>
                </c:pt>
                <c:pt idx="1119">
                  <c:v>536.7098662458803</c:v>
                </c:pt>
                <c:pt idx="1120">
                  <c:v>532.4121103123413</c:v>
                </c:pt>
                <c:pt idx="1121">
                  <c:v>528.1422637821564</c:v>
                </c:pt>
                <c:pt idx="1122">
                  <c:v>523.9001877873548</c:v>
                </c:pt>
                <c:pt idx="1123">
                  <c:v>519.685743939444</c:v>
                </c:pt>
                <c:pt idx="1124">
                  <c:v>515.4987943284785</c:v>
                </c:pt>
                <c:pt idx="1125">
                  <c:v>511.3392015221463</c:v>
                </c:pt>
                <c:pt idx="1126">
                  <c:v>507.2068285648386</c:v>
                </c:pt>
                <c:pt idx="1127">
                  <c:v>503.1015389767355</c:v>
                </c:pt>
                <c:pt idx="1128">
                  <c:v>499.0231967528782</c:v>
                </c:pt>
                <c:pt idx="1129">
                  <c:v>494.9716663622488</c:v>
                </c:pt>
                <c:pt idx="1130">
                  <c:v>490.9468127468532</c:v>
                </c:pt>
                <c:pt idx="1131">
                  <c:v>486.9485013207976</c:v>
                </c:pt>
                <c:pt idx="1132">
                  <c:v>482.9765979693671</c:v>
                </c:pt>
                <c:pt idx="1133">
                  <c:v>479.0309690481079</c:v>
                </c:pt>
                <c:pt idx="1134">
                  <c:v>475.1114813819093</c:v>
                </c:pt>
                <c:pt idx="1135">
                  <c:v>471.2180022640821</c:v>
                </c:pt>
                <c:pt idx="1136">
                  <c:v>467.3503994554399</c:v>
                </c:pt>
                <c:pt idx="1137">
                  <c:v>463.5085411833832</c:v>
                </c:pt>
                <c:pt idx="1138">
                  <c:v>459.6922961409782</c:v>
                </c:pt>
                <c:pt idx="1139">
                  <c:v>455.9015334860421</c:v>
                </c:pt>
                <c:pt idx="1140">
                  <c:v>452.1361228402247</c:v>
                </c:pt>
                <c:pt idx="1141">
                  <c:v>448.395934288092</c:v>
                </c:pt>
                <c:pt idx="1142">
                  <c:v>444.6808383762077</c:v>
                </c:pt>
                <c:pt idx="1143">
                  <c:v>440.9907061122194</c:v>
                </c:pt>
                <c:pt idx="1144">
                  <c:v>437.325408963944</c:v>
                </c:pt>
                <c:pt idx="1145">
                  <c:v>433.6848188584494</c:v>
                </c:pt>
                <c:pt idx="1146">
                  <c:v>430.0688081811389</c:v>
                </c:pt>
                <c:pt idx="1147">
                  <c:v>426.4772497748407</c:v>
                </c:pt>
                <c:pt idx="1148">
                  <c:v>422.9100169388907</c:v>
                </c:pt>
                <c:pt idx="1149">
                  <c:v>419.3669834282192</c:v>
                </c:pt>
                <c:pt idx="1150">
                  <c:v>415.8480234524388</c:v>
                </c:pt>
                <c:pt idx="1151">
                  <c:v>412.353011674927</c:v>
                </c:pt>
                <c:pt idx="1152">
                  <c:v>408.8818232119186</c:v>
                </c:pt>
                <c:pt idx="1153">
                  <c:v>405.4343336315916</c:v>
                </c:pt>
                <c:pt idx="1154">
                  <c:v>402.0104189531541</c:v>
                </c:pt>
                <c:pt idx="1155">
                  <c:v>398.6099556459315</c:v>
                </c:pt>
                <c:pt idx="1156">
                  <c:v>395.2328206284602</c:v>
                </c:pt>
                <c:pt idx="1157">
                  <c:v>391.878891267572</c:v>
                </c:pt>
                <c:pt idx="1158">
                  <c:v>388.5480453774859</c:v>
                </c:pt>
                <c:pt idx="1159">
                  <c:v>385.2401612188979</c:v>
                </c:pt>
                <c:pt idx="1160">
                  <c:v>381.9551174980681</c:v>
                </c:pt>
                <c:pt idx="1161">
                  <c:v>378.6927933659167</c:v>
                </c:pt>
                <c:pt idx="1162">
                  <c:v>375.4530684171111</c:v>
                </c:pt>
                <c:pt idx="1163">
                  <c:v>372.2358226891605</c:v>
                </c:pt>
                <c:pt idx="1164">
                  <c:v>369.0409366615021</c:v>
                </c:pt>
                <c:pt idx="1165">
                  <c:v>365.8682912545993</c:v>
                </c:pt>
                <c:pt idx="1166">
                  <c:v>362.7177678290315</c:v>
                </c:pt>
                <c:pt idx="1167">
                  <c:v>359.589248184588</c:v>
                </c:pt>
                <c:pt idx="1168">
                  <c:v>356.4826145593586</c:v>
                </c:pt>
                <c:pt idx="1169">
                  <c:v>353.3977496288311</c:v>
                </c:pt>
                <c:pt idx="1170">
                  <c:v>350.3345365049825</c:v>
                </c:pt>
                <c:pt idx="1171">
                  <c:v>347.2928587353759</c:v>
                </c:pt>
                <c:pt idx="1172">
                  <c:v>344.272600302254</c:v>
                </c:pt>
                <c:pt idx="1173">
                  <c:v>341.2736456216312</c:v>
                </c:pt>
                <c:pt idx="1174">
                  <c:v>338.2958795423964</c:v>
                </c:pt>
                <c:pt idx="1175">
                  <c:v>335.3391873454024</c:v>
                </c:pt>
                <c:pt idx="1176">
                  <c:v>332.4034547425672</c:v>
                </c:pt>
                <c:pt idx="1177">
                  <c:v>329.4885678759643</c:v>
                </c:pt>
                <c:pt idx="1178">
                  <c:v>326.594413316928</c:v>
                </c:pt>
                <c:pt idx="1179">
                  <c:v>323.7208780651447</c:v>
                </c:pt>
                <c:pt idx="1180">
                  <c:v>320.867849547753</c:v>
                </c:pt>
                <c:pt idx="1181">
                  <c:v>318.0352156184443</c:v>
                </c:pt>
                <c:pt idx="1182">
                  <c:v>315.2228645565554</c:v>
                </c:pt>
                <c:pt idx="1183">
                  <c:v>312.4306850661742</c:v>
                </c:pt>
                <c:pt idx="1184">
                  <c:v>309.6585662752348</c:v>
                </c:pt>
                <c:pt idx="1185">
                  <c:v>306.9063977346204</c:v>
                </c:pt>
                <c:pt idx="1186">
                  <c:v>304.1740694172603</c:v>
                </c:pt>
                <c:pt idx="1187">
                  <c:v>301.4614717172337</c:v>
                </c:pt>
                <c:pt idx="1188">
                  <c:v>298.768495448869</c:v>
                </c:pt>
                <c:pt idx="1189">
                  <c:v>296.0950318458454</c:v>
                </c:pt>
                <c:pt idx="1190">
                  <c:v>293.4409725602941</c:v>
                </c:pt>
                <c:pt idx="1191">
                  <c:v>290.8062096619034</c:v>
                </c:pt>
                <c:pt idx="1192">
                  <c:v>288.1906356370167</c:v>
                </c:pt>
                <c:pt idx="1193">
                  <c:v>285.5941433877402</c:v>
                </c:pt>
                <c:pt idx="1194">
                  <c:v>283.0166262310437</c:v>
                </c:pt>
                <c:pt idx="1195">
                  <c:v>280.457977897863</c:v>
                </c:pt>
                <c:pt idx="1196">
                  <c:v>277.9180925322078</c:v>
                </c:pt>
                <c:pt idx="1197">
                  <c:v>275.3968646902635</c:v>
                </c:pt>
                <c:pt idx="1198">
                  <c:v>272.894189339498</c:v>
                </c:pt>
                <c:pt idx="1199">
                  <c:v>270.4099618577646</c:v>
                </c:pt>
                <c:pt idx="1200">
                  <c:v>267.944078032411</c:v>
                </c:pt>
                <c:pt idx="1201">
                  <c:v>265.4964340593818</c:v>
                </c:pt>
                <c:pt idx="1202">
                  <c:v>263.0669265423296</c:v>
                </c:pt>
                <c:pt idx="1203">
                  <c:v>260.6554524917166</c:v>
                </c:pt>
                <c:pt idx="1204">
                  <c:v>258.2619093239268</c:v>
                </c:pt>
                <c:pt idx="1205">
                  <c:v>255.8861948603703</c:v>
                </c:pt>
                <c:pt idx="1206">
                  <c:v>253.5282073265944</c:v>
                </c:pt>
                <c:pt idx="1207">
                  <c:v>251.1878453513901</c:v>
                </c:pt>
                <c:pt idx="1208">
                  <c:v>248.8650079659006</c:v>
                </c:pt>
                <c:pt idx="1209">
                  <c:v>246.5595946027324</c:v>
                </c:pt>
                <c:pt idx="1210">
                  <c:v>244.2715050950647</c:v>
                </c:pt>
                <c:pt idx="1211">
                  <c:v>242.0006396757594</c:v>
                </c:pt>
                <c:pt idx="1212">
                  <c:v>239.7468989764704</c:v>
                </c:pt>
                <c:pt idx="1213">
                  <c:v>237.5101840267563</c:v>
                </c:pt>
                <c:pt idx="1214">
                  <c:v>235.2903962531917</c:v>
                </c:pt>
                <c:pt idx="1215">
                  <c:v>233.0874374784778</c:v>
                </c:pt>
                <c:pt idx="1216">
                  <c:v>230.901209920556</c:v>
                </c:pt>
                <c:pt idx="1217">
                  <c:v>228.7316161917181</c:v>
                </c:pt>
                <c:pt idx="1218">
                  <c:v>226.5785592977231</c:v>
                </c:pt>
                <c:pt idx="1219">
                  <c:v>224.4419426369068</c:v>
                </c:pt>
                <c:pt idx="1220">
                  <c:v>222.321669999299</c:v>
                </c:pt>
                <c:pt idx="1221">
                  <c:v>220.217645565734</c:v>
                </c:pt>
                <c:pt idx="1222">
                  <c:v>218.1297739069691</c:v>
                </c:pt>
                <c:pt idx="1223">
                  <c:v>216.0579599827966</c:v>
                </c:pt>
                <c:pt idx="1224">
                  <c:v>214.0021091411618</c:v>
                </c:pt>
                <c:pt idx="1225">
                  <c:v>211.962127117276</c:v>
                </c:pt>
                <c:pt idx="1226">
                  <c:v>209.9379200327351</c:v>
                </c:pt>
                <c:pt idx="1227">
                  <c:v>207.9293943946363</c:v>
                </c:pt>
                <c:pt idx="1228">
                  <c:v>205.9364570946933</c:v>
                </c:pt>
                <c:pt idx="1229">
                  <c:v>203.9590154083559</c:v>
                </c:pt>
                <c:pt idx="1230">
                  <c:v>201.9969769939261</c:v>
                </c:pt>
                <c:pt idx="1231">
                  <c:v>200.0502498916778</c:v>
                </c:pt>
                <c:pt idx="1232">
                  <c:v>198.1187425229752</c:v>
                </c:pt>
                <c:pt idx="1233">
                  <c:v>196.2023636893921</c:v>
                </c:pt>
                <c:pt idx="1234">
                  <c:v>194.3010225718307</c:v>
                </c:pt>
                <c:pt idx="1235">
                  <c:v>192.4146287296424</c:v>
                </c:pt>
                <c:pt idx="1236">
                  <c:v>190.5430920997482</c:v>
                </c:pt>
                <c:pt idx="1237">
                  <c:v>188.6863229957596</c:v>
                </c:pt>
                <c:pt idx="1238">
                  <c:v>186.844232107099</c:v>
                </c:pt>
                <c:pt idx="1239">
                  <c:v>185.0167304981221</c:v>
                </c:pt>
                <c:pt idx="1240">
                  <c:v>183.20372960724</c:v>
                </c:pt>
                <c:pt idx="1241">
                  <c:v>181.4051412460421</c:v>
                </c:pt>
                <c:pt idx="1242">
                  <c:v>179.6208775984182</c:v>
                </c:pt>
                <c:pt idx="1243">
                  <c:v>177.8508512196813</c:v>
                </c:pt>
                <c:pt idx="1244">
                  <c:v>176.0949750356935</c:v>
                </c:pt>
                <c:pt idx="1245">
                  <c:v>174.3531623419887</c:v>
                </c:pt>
                <c:pt idx="1246">
                  <c:v>172.6253268028974</c:v>
                </c:pt>
                <c:pt idx="1247">
                  <c:v>170.9113824506713</c:v>
                </c:pt>
                <c:pt idx="1248">
                  <c:v>169.2112436846101</c:v>
                </c:pt>
                <c:pt idx="1249">
                  <c:v>167.5248252701861</c:v>
                </c:pt>
                <c:pt idx="1250">
                  <c:v>165.8520423381718</c:v>
                </c:pt>
                <c:pt idx="1251">
                  <c:v>164.192810383765</c:v>
                </c:pt>
                <c:pt idx="1252">
                  <c:v>162.5470452657169</c:v>
                </c:pt>
                <c:pt idx="1253">
                  <c:v>160.9146632054601</c:v>
                </c:pt>
                <c:pt idx="1254">
                  <c:v>159.2955807862362</c:v>
                </c:pt>
                <c:pt idx="1255">
                  <c:v>157.6897149522238</c:v>
                </c:pt>
                <c:pt idx="1256">
                  <c:v>156.0969830076677</c:v>
                </c:pt>
                <c:pt idx="1257">
                  <c:v>154.5173026160089</c:v>
                </c:pt>
                <c:pt idx="1258">
                  <c:v>152.9505917990134</c:v>
                </c:pt>
                <c:pt idx="1259">
                  <c:v>151.3967689359028</c:v>
                </c:pt>
                <c:pt idx="1260">
                  <c:v>149.8557527624849</c:v>
                </c:pt>
                <c:pt idx="1261">
                  <c:v>148.3274623702841</c:v>
                </c:pt>
                <c:pt idx="1262">
                  <c:v>146.8118172056743</c:v>
                </c:pt>
                <c:pt idx="1263">
                  <c:v>145.3087370690093</c:v>
                </c:pt>
                <c:pt idx="1264">
                  <c:v>143.8181421137564</c:v>
                </c:pt>
                <c:pt idx="1265">
                  <c:v>142.3399528456272</c:v>
                </c:pt>
                <c:pt idx="1266">
                  <c:v>140.8740901217137</c:v>
                </c:pt>
                <c:pt idx="1267">
                  <c:v>139.4204751496194</c:v>
                </c:pt>
                <c:pt idx="1268">
                  <c:v>137.9790294865948</c:v>
                </c:pt>
                <c:pt idx="1269">
                  <c:v>136.5496750386706</c:v>
                </c:pt>
                <c:pt idx="1270">
                  <c:v>135.1323340597949</c:v>
                </c:pt>
                <c:pt idx="1271">
                  <c:v>133.7269291509656</c:v>
                </c:pt>
                <c:pt idx="1272">
                  <c:v>132.3333832593692</c:v>
                </c:pt>
                <c:pt idx="1273">
                  <c:v>130.9516196775151</c:v>
                </c:pt>
                <c:pt idx="1274">
                  <c:v>129.5815620423722</c:v>
                </c:pt>
                <c:pt idx="1275">
                  <c:v>128.2231343345076</c:v>
                </c:pt>
                <c:pt idx="1276">
                  <c:v>126.8762608772231</c:v>
                </c:pt>
                <c:pt idx="1277">
                  <c:v>125.5408663356934</c:v>
                </c:pt>
                <c:pt idx="1278">
                  <c:v>124.216875716104</c:v>
                </c:pt>
                <c:pt idx="1279">
                  <c:v>122.9042143647915</c:v>
                </c:pt>
                <c:pt idx="1280">
                  <c:v>121.602807967382</c:v>
                </c:pt>
                <c:pt idx="1281">
                  <c:v>120.3125825479306</c:v>
                </c:pt>
                <c:pt idx="1282">
                  <c:v>119.0334644680628</c:v>
                </c:pt>
                <c:pt idx="1283">
                  <c:v>117.7653804261135</c:v>
                </c:pt>
                <c:pt idx="1284">
                  <c:v>116.50825745627</c:v>
                </c:pt>
                <c:pt idx="1285">
                  <c:v>115.2620229277126</c:v>
                </c:pt>
                <c:pt idx="1286">
                  <c:v>114.0266045437567</c:v>
                </c:pt>
                <c:pt idx="1287">
                  <c:v>112.8019303409946</c:v>
                </c:pt>
                <c:pt idx="1288">
                  <c:v>111.5879286884402</c:v>
                </c:pt>
                <c:pt idx="1289">
                  <c:v>110.384528286671</c:v>
                </c:pt>
                <c:pt idx="1290">
                  <c:v>109.1916581669722</c:v>
                </c:pt>
                <c:pt idx="1291">
                  <c:v>108.0092476904808</c:v>
                </c:pt>
                <c:pt idx="1292">
                  <c:v>106.8372265473311</c:v>
                </c:pt>
                <c:pt idx="1293">
                  <c:v>105.675524755799</c:v>
                </c:pt>
                <c:pt idx="1294">
                  <c:v>104.5240726614484</c:v>
                </c:pt>
                <c:pt idx="1295">
                  <c:v>103.3828009362767</c:v>
                </c:pt>
                <c:pt idx="1296">
                  <c:v>102.2516405778612</c:v>
                </c:pt>
                <c:pt idx="1297">
                  <c:v>101.1305229085073</c:v>
                </c:pt>
                <c:pt idx="1298">
                  <c:v>100.0193795743946</c:v>
                </c:pt>
                <c:pt idx="1299">
                  <c:v>98.91814254472554</c:v>
                </c:pt>
                <c:pt idx="1300">
                  <c:v>97.82674411087345</c:v>
                </c:pt>
                <c:pt idx="1301">
                  <c:v>96.7451168855315</c:v>
                </c:pt>
                <c:pt idx="1302">
                  <c:v>95.6731938018623</c:v>
                </c:pt>
                <c:pt idx="1303">
                  <c:v>94.61090811264719</c:v>
                </c:pt>
                <c:pt idx="1304">
                  <c:v>93.55819338943706</c:v>
                </c:pt>
                <c:pt idx="1305">
                  <c:v>92.51498352170182</c:v>
                </c:pt>
                <c:pt idx="1306">
                  <c:v>91.481212715983</c:v>
                </c:pt>
                <c:pt idx="1307">
                  <c:v>90.45681549504456</c:v>
                </c:pt>
                <c:pt idx="1308">
                  <c:v>89.44172669702497</c:v>
                </c:pt>
                <c:pt idx="1309">
                  <c:v>88.43588147458979</c:v>
                </c:pt>
                <c:pt idx="1310">
                  <c:v>87.43921529408504</c:v>
                </c:pt>
                <c:pt idx="1311">
                  <c:v>86.45166393468997</c:v>
                </c:pt>
                <c:pt idx="1312">
                  <c:v>85.47316348757183</c:v>
                </c:pt>
                <c:pt idx="1313">
                  <c:v>84.50365035503923</c:v>
                </c:pt>
                <c:pt idx="1314">
                  <c:v>83.54306124969804</c:v>
                </c:pt>
                <c:pt idx="1315">
                  <c:v>82.59133319360605</c:v>
                </c:pt>
                <c:pt idx="1316">
                  <c:v>81.64840351742902</c:v>
                </c:pt>
                <c:pt idx="1317">
                  <c:v>80.71420985959716</c:v>
                </c:pt>
                <c:pt idx="1318">
                  <c:v>79.78869016546076</c:v>
                </c:pt>
                <c:pt idx="1319">
                  <c:v>78.87178268644932</c:v>
                </c:pt>
                <c:pt idx="1320">
                  <c:v>77.9634259792276</c:v>
                </c:pt>
                <c:pt idx="1321">
                  <c:v>77.06355890485462</c:v>
                </c:pt>
                <c:pt idx="1322">
                  <c:v>76.17212062794157</c:v>
                </c:pt>
                <c:pt idx="1323">
                  <c:v>75.28905061581176</c:v>
                </c:pt>
                <c:pt idx="1324">
                  <c:v>74.41428863765982</c:v>
                </c:pt>
                <c:pt idx="1325">
                  <c:v>73.54777476371173</c:v>
                </c:pt>
                <c:pt idx="1326">
                  <c:v>72.68944936438537</c:v>
                </c:pt>
                <c:pt idx="1327">
                  <c:v>71.83925310945115</c:v>
                </c:pt>
                <c:pt idx="1328">
                  <c:v>70.9971269671947</c:v>
                </c:pt>
                <c:pt idx="1329">
                  <c:v>70.16301220357738</c:v>
                </c:pt>
                <c:pt idx="1330">
                  <c:v>69.33685038139984</c:v>
                </c:pt>
                <c:pt idx="1331">
                  <c:v>68.51858335946413</c:v>
                </c:pt>
                <c:pt idx="1332">
                  <c:v>67.70815329173763</c:v>
                </c:pt>
                <c:pt idx="1333">
                  <c:v>66.90550262651717</c:v>
                </c:pt>
                <c:pt idx="1334">
                  <c:v>66.11057410559273</c:v>
                </c:pt>
                <c:pt idx="1335">
                  <c:v>65.32331076341249</c:v>
                </c:pt>
                <c:pt idx="1336">
                  <c:v>64.54365592624876</c:v>
                </c:pt>
                <c:pt idx="1337">
                  <c:v>63.77155321136324</c:v>
                </c:pt>
                <c:pt idx="1338">
                  <c:v>63.00694652617337</c:v>
                </c:pt>
                <c:pt idx="1339">
                  <c:v>62.24978006741958</c:v>
                </c:pt>
                <c:pt idx="1340">
                  <c:v>61.4999983203319</c:v>
                </c:pt>
                <c:pt idx="1341">
                  <c:v>60.75754605779839</c:v>
                </c:pt>
                <c:pt idx="1342">
                  <c:v>60.02236833953321</c:v>
                </c:pt>
                <c:pt idx="1343">
                  <c:v>59.29441051124542</c:v>
                </c:pt>
                <c:pt idx="1344">
                  <c:v>58.5736182038078</c:v>
                </c:pt>
                <c:pt idx="1345">
                  <c:v>57.85993733242753</c:v>
                </c:pt>
                <c:pt idx="1346">
                  <c:v>57.15331409581545</c:v>
                </c:pt>
                <c:pt idx="1347">
                  <c:v>56.45369497535762</c:v>
                </c:pt>
                <c:pt idx="1348">
                  <c:v>55.76102673428621</c:v>
                </c:pt>
                <c:pt idx="1349">
                  <c:v>55.0752564168507</c:v>
                </c:pt>
                <c:pt idx="1350">
                  <c:v>54.39633134749124</c:v>
                </c:pt>
                <c:pt idx="1351">
                  <c:v>53.72419913001066</c:v>
                </c:pt>
                <c:pt idx="1352">
                  <c:v>53.0588076467478</c:v>
                </c:pt>
                <c:pt idx="1353">
                  <c:v>52.4001050577511</c:v>
                </c:pt>
                <c:pt idx="1354">
                  <c:v>51.7480397999533</c:v>
                </c:pt>
                <c:pt idx="1355">
                  <c:v>51.1025605863457</c:v>
                </c:pt>
                <c:pt idx="1356">
                  <c:v>50.46361640515374</c:v>
                </c:pt>
                <c:pt idx="1357">
                  <c:v>49.83115651901229</c:v>
                </c:pt>
                <c:pt idx="1358">
                  <c:v>49.2051304641425</c:v>
                </c:pt>
                <c:pt idx="1359">
                  <c:v>48.5854880495281</c:v>
                </c:pt>
                <c:pt idx="1360">
                  <c:v>47.97217935609279</c:v>
                </c:pt>
                <c:pt idx="1361">
                  <c:v>47.36515473587805</c:v>
                </c:pt>
                <c:pt idx="1362">
                  <c:v>46.76436481122125</c:v>
                </c:pt>
                <c:pt idx="1363">
                  <c:v>46.16976047393459</c:v>
                </c:pt>
                <c:pt idx="1364">
                  <c:v>45.58129288448438</c:v>
                </c:pt>
                <c:pt idx="1365">
                  <c:v>44.99891347117084</c:v>
                </c:pt>
                <c:pt idx="1366">
                  <c:v>44.42257392930811</c:v>
                </c:pt>
                <c:pt idx="1367">
                  <c:v>43.8522262204056</c:v>
                </c:pt>
                <c:pt idx="1368">
                  <c:v>43.28782257134888</c:v>
                </c:pt>
                <c:pt idx="1369">
                  <c:v>42.7293154735819</c:v>
                </c:pt>
                <c:pt idx="1370">
                  <c:v>42.17665768228878</c:v>
                </c:pt>
                <c:pt idx="1371">
                  <c:v>41.62980221557743</c:v>
                </c:pt>
                <c:pt idx="1372">
                  <c:v>41.08870235366241</c:v>
                </c:pt>
                <c:pt idx="1373">
                  <c:v>40.55331163804897</c:v>
                </c:pt>
                <c:pt idx="1374">
                  <c:v>40.02358387071783</c:v>
                </c:pt>
                <c:pt idx="1375">
                  <c:v>39.49947311330931</c:v>
                </c:pt>
                <c:pt idx="1376">
                  <c:v>38.98093368630983</c:v>
                </c:pt>
                <c:pt idx="1377">
                  <c:v>38.4679201682371</c:v>
                </c:pt>
                <c:pt idx="1378">
                  <c:v>37.96038739482717</c:v>
                </c:pt>
                <c:pt idx="1379">
                  <c:v>37.45829045822099</c:v>
                </c:pt>
                <c:pt idx="1380">
                  <c:v>36.96158470615241</c:v>
                </c:pt>
                <c:pt idx="1381">
                  <c:v>36.47022574113618</c:v>
                </c:pt>
                <c:pt idx="1382">
                  <c:v>35.98416941965628</c:v>
                </c:pt>
                <c:pt idx="1383">
                  <c:v>35.5033718513556</c:v>
                </c:pt>
                <c:pt idx="1384">
                  <c:v>35.02778939822484</c:v>
                </c:pt>
                <c:pt idx="1385">
                  <c:v>34.55737867379359</c:v>
                </c:pt>
                <c:pt idx="1386">
                  <c:v>34.09209654232052</c:v>
                </c:pt>
                <c:pt idx="1387">
                  <c:v>33.63190011798484</c:v>
                </c:pt>
                <c:pt idx="1388">
                  <c:v>33.1767467640779</c:v>
                </c:pt>
                <c:pt idx="1389">
                  <c:v>32.72659409219584</c:v>
                </c:pt>
                <c:pt idx="1390">
                  <c:v>32.28139996143224</c:v>
                </c:pt>
                <c:pt idx="1391">
                  <c:v>31.84112247757177</c:v>
                </c:pt>
                <c:pt idx="1392">
                  <c:v>31.4057199922836</c:v>
                </c:pt>
                <c:pt idx="1393">
                  <c:v>30.97515110231643</c:v>
                </c:pt>
                <c:pt idx="1394">
                  <c:v>30.5493746486935</c:v>
                </c:pt>
                <c:pt idx="1395">
                  <c:v>30.12834971590773</c:v>
                </c:pt>
                <c:pt idx="1396">
                  <c:v>29.7120356311182</c:v>
                </c:pt>
                <c:pt idx="1397">
                  <c:v>29.30039196334651</c:v>
                </c:pt>
                <c:pt idx="1398">
                  <c:v>28.89337852267435</c:v>
                </c:pt>
                <c:pt idx="1399">
                  <c:v>28.49095535944081</c:v>
                </c:pt>
                <c:pt idx="1400">
                  <c:v>28.09308276344108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529608"/>
        <c:axId val="2141851160"/>
      </c:scatterChart>
      <c:valAx>
        <c:axId val="2140529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1851160"/>
        <c:crosses val="autoZero"/>
        <c:crossBetween val="midCat"/>
      </c:valAx>
      <c:valAx>
        <c:axId val="2141851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</a:t>
                </a:r>
                <a:r>
                  <a:rPr lang="en-US" baseline="0"/>
                  <a:t> (Pa)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529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 (K) Vs Height (m)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Temperature (K)</c:v>
          </c:tx>
          <c:spPr>
            <a:ln w="28575">
              <a:noFill/>
            </a:ln>
          </c:spPr>
          <c:xVal>
            <c:numRef>
              <c:f>Equations!$C$3:$C$1403</c:f>
              <c:numCache>
                <c:formatCode>General</c:formatCode>
                <c:ptCount val="1401"/>
                <c:pt idx="0">
                  <c:v>0.0</c:v>
                </c:pt>
                <c:pt idx="1">
                  <c:v>25.0</c:v>
                </c:pt>
                <c:pt idx="2">
                  <c:v>50.0</c:v>
                </c:pt>
                <c:pt idx="3">
                  <c:v>75.0</c:v>
                </c:pt>
                <c:pt idx="4">
                  <c:v>100.0</c:v>
                </c:pt>
                <c:pt idx="5">
                  <c:v>125.0</c:v>
                </c:pt>
                <c:pt idx="6">
                  <c:v>150.0</c:v>
                </c:pt>
                <c:pt idx="7">
                  <c:v>175.0</c:v>
                </c:pt>
                <c:pt idx="8">
                  <c:v>200.0</c:v>
                </c:pt>
                <c:pt idx="9">
                  <c:v>225.0</c:v>
                </c:pt>
                <c:pt idx="10">
                  <c:v>250.0</c:v>
                </c:pt>
                <c:pt idx="11">
                  <c:v>275.0</c:v>
                </c:pt>
                <c:pt idx="12">
                  <c:v>300.0</c:v>
                </c:pt>
                <c:pt idx="13">
                  <c:v>325.0</c:v>
                </c:pt>
                <c:pt idx="14">
                  <c:v>350.0</c:v>
                </c:pt>
                <c:pt idx="15">
                  <c:v>375.0</c:v>
                </c:pt>
                <c:pt idx="16">
                  <c:v>400.0</c:v>
                </c:pt>
                <c:pt idx="17">
                  <c:v>425.0</c:v>
                </c:pt>
                <c:pt idx="18">
                  <c:v>450.0</c:v>
                </c:pt>
                <c:pt idx="19">
                  <c:v>475.0</c:v>
                </c:pt>
                <c:pt idx="20">
                  <c:v>500.0</c:v>
                </c:pt>
                <c:pt idx="21">
                  <c:v>525.0</c:v>
                </c:pt>
                <c:pt idx="22">
                  <c:v>550.0</c:v>
                </c:pt>
                <c:pt idx="23">
                  <c:v>575.0</c:v>
                </c:pt>
                <c:pt idx="24">
                  <c:v>600.0</c:v>
                </c:pt>
                <c:pt idx="25">
                  <c:v>625.0</c:v>
                </c:pt>
                <c:pt idx="26">
                  <c:v>650.0</c:v>
                </c:pt>
                <c:pt idx="27">
                  <c:v>675.0</c:v>
                </c:pt>
                <c:pt idx="28">
                  <c:v>700.0</c:v>
                </c:pt>
                <c:pt idx="29">
                  <c:v>725.0</c:v>
                </c:pt>
                <c:pt idx="30">
                  <c:v>750.0</c:v>
                </c:pt>
                <c:pt idx="31">
                  <c:v>775.0</c:v>
                </c:pt>
                <c:pt idx="32">
                  <c:v>800.0</c:v>
                </c:pt>
                <c:pt idx="33">
                  <c:v>825.0</c:v>
                </c:pt>
                <c:pt idx="34">
                  <c:v>850.0</c:v>
                </c:pt>
                <c:pt idx="35">
                  <c:v>875.0</c:v>
                </c:pt>
                <c:pt idx="36">
                  <c:v>900.0</c:v>
                </c:pt>
                <c:pt idx="37">
                  <c:v>925.0</c:v>
                </c:pt>
                <c:pt idx="38">
                  <c:v>950.0</c:v>
                </c:pt>
                <c:pt idx="39">
                  <c:v>975.0</c:v>
                </c:pt>
                <c:pt idx="40">
                  <c:v>1000.0</c:v>
                </c:pt>
                <c:pt idx="41">
                  <c:v>1025.0</c:v>
                </c:pt>
                <c:pt idx="42">
                  <c:v>1050.0</c:v>
                </c:pt>
                <c:pt idx="43">
                  <c:v>1075.0</c:v>
                </c:pt>
                <c:pt idx="44">
                  <c:v>1100.0</c:v>
                </c:pt>
                <c:pt idx="45">
                  <c:v>1125.0</c:v>
                </c:pt>
                <c:pt idx="46">
                  <c:v>1150.0</c:v>
                </c:pt>
                <c:pt idx="47">
                  <c:v>1175.0</c:v>
                </c:pt>
                <c:pt idx="48">
                  <c:v>1200.0</c:v>
                </c:pt>
                <c:pt idx="49">
                  <c:v>1225.0</c:v>
                </c:pt>
                <c:pt idx="50">
                  <c:v>1250.0</c:v>
                </c:pt>
                <c:pt idx="51">
                  <c:v>1275.0</c:v>
                </c:pt>
                <c:pt idx="52">
                  <c:v>1300.0</c:v>
                </c:pt>
                <c:pt idx="53">
                  <c:v>1325.0</c:v>
                </c:pt>
                <c:pt idx="54">
                  <c:v>1350.0</c:v>
                </c:pt>
                <c:pt idx="55">
                  <c:v>1375.0</c:v>
                </c:pt>
                <c:pt idx="56">
                  <c:v>1400.0</c:v>
                </c:pt>
                <c:pt idx="57">
                  <c:v>1425.0</c:v>
                </c:pt>
                <c:pt idx="58">
                  <c:v>1450.0</c:v>
                </c:pt>
                <c:pt idx="59">
                  <c:v>1475.0</c:v>
                </c:pt>
                <c:pt idx="60">
                  <c:v>1500.0</c:v>
                </c:pt>
                <c:pt idx="61">
                  <c:v>1525.0</c:v>
                </c:pt>
                <c:pt idx="62">
                  <c:v>1550.0</c:v>
                </c:pt>
                <c:pt idx="63">
                  <c:v>1575.0</c:v>
                </c:pt>
                <c:pt idx="64">
                  <c:v>1600.0</c:v>
                </c:pt>
                <c:pt idx="65">
                  <c:v>1625.0</c:v>
                </c:pt>
                <c:pt idx="66">
                  <c:v>1650.0</c:v>
                </c:pt>
                <c:pt idx="67">
                  <c:v>1675.0</c:v>
                </c:pt>
                <c:pt idx="68">
                  <c:v>1700.0</c:v>
                </c:pt>
                <c:pt idx="69">
                  <c:v>1725.0</c:v>
                </c:pt>
                <c:pt idx="70">
                  <c:v>1750.0</c:v>
                </c:pt>
                <c:pt idx="71">
                  <c:v>1775.0</c:v>
                </c:pt>
                <c:pt idx="72">
                  <c:v>1800.0</c:v>
                </c:pt>
                <c:pt idx="73">
                  <c:v>1825.0</c:v>
                </c:pt>
                <c:pt idx="74">
                  <c:v>1850.0</c:v>
                </c:pt>
                <c:pt idx="75">
                  <c:v>1875.0</c:v>
                </c:pt>
                <c:pt idx="76">
                  <c:v>1900.0</c:v>
                </c:pt>
                <c:pt idx="77">
                  <c:v>1925.0</c:v>
                </c:pt>
                <c:pt idx="78">
                  <c:v>1950.0</c:v>
                </c:pt>
                <c:pt idx="79">
                  <c:v>1975.0</c:v>
                </c:pt>
                <c:pt idx="80">
                  <c:v>2000.0</c:v>
                </c:pt>
                <c:pt idx="81">
                  <c:v>2025.0</c:v>
                </c:pt>
                <c:pt idx="82">
                  <c:v>2050.0</c:v>
                </c:pt>
                <c:pt idx="83">
                  <c:v>2075.0</c:v>
                </c:pt>
                <c:pt idx="84">
                  <c:v>2100.0</c:v>
                </c:pt>
                <c:pt idx="85">
                  <c:v>2125.0</c:v>
                </c:pt>
                <c:pt idx="86">
                  <c:v>2150.0</c:v>
                </c:pt>
                <c:pt idx="87">
                  <c:v>2175.0</c:v>
                </c:pt>
                <c:pt idx="88">
                  <c:v>2200.0</c:v>
                </c:pt>
                <c:pt idx="89">
                  <c:v>2225.0</c:v>
                </c:pt>
                <c:pt idx="90">
                  <c:v>2250.0</c:v>
                </c:pt>
                <c:pt idx="91">
                  <c:v>2275.0</c:v>
                </c:pt>
                <c:pt idx="92">
                  <c:v>2300.0</c:v>
                </c:pt>
                <c:pt idx="93">
                  <c:v>2325.0</c:v>
                </c:pt>
                <c:pt idx="94">
                  <c:v>2350.0</c:v>
                </c:pt>
                <c:pt idx="95">
                  <c:v>2375.0</c:v>
                </c:pt>
                <c:pt idx="96">
                  <c:v>2400.0</c:v>
                </c:pt>
                <c:pt idx="97">
                  <c:v>2425.0</c:v>
                </c:pt>
                <c:pt idx="98">
                  <c:v>2450.0</c:v>
                </c:pt>
                <c:pt idx="99">
                  <c:v>2475.0</c:v>
                </c:pt>
                <c:pt idx="100">
                  <c:v>2500.0</c:v>
                </c:pt>
                <c:pt idx="101">
                  <c:v>2525.0</c:v>
                </c:pt>
                <c:pt idx="102">
                  <c:v>2550.0</c:v>
                </c:pt>
                <c:pt idx="103">
                  <c:v>2575.0</c:v>
                </c:pt>
                <c:pt idx="104">
                  <c:v>2600.0</c:v>
                </c:pt>
                <c:pt idx="105">
                  <c:v>2625.0</c:v>
                </c:pt>
                <c:pt idx="106">
                  <c:v>2650.0</c:v>
                </c:pt>
                <c:pt idx="107">
                  <c:v>2675.0</c:v>
                </c:pt>
                <c:pt idx="108">
                  <c:v>2700.0</c:v>
                </c:pt>
                <c:pt idx="109">
                  <c:v>2725.0</c:v>
                </c:pt>
                <c:pt idx="110">
                  <c:v>2750.0</c:v>
                </c:pt>
                <c:pt idx="111">
                  <c:v>2775.0</c:v>
                </c:pt>
                <c:pt idx="112">
                  <c:v>2800.0</c:v>
                </c:pt>
                <c:pt idx="113">
                  <c:v>2825.0</c:v>
                </c:pt>
                <c:pt idx="114">
                  <c:v>2850.0</c:v>
                </c:pt>
                <c:pt idx="115">
                  <c:v>2875.0</c:v>
                </c:pt>
                <c:pt idx="116">
                  <c:v>2900.0</c:v>
                </c:pt>
                <c:pt idx="117">
                  <c:v>2925.0</c:v>
                </c:pt>
                <c:pt idx="118">
                  <c:v>2950.0</c:v>
                </c:pt>
                <c:pt idx="119">
                  <c:v>2975.0</c:v>
                </c:pt>
                <c:pt idx="120">
                  <c:v>3000.0</c:v>
                </c:pt>
                <c:pt idx="121">
                  <c:v>3025.0</c:v>
                </c:pt>
                <c:pt idx="122">
                  <c:v>3050.0</c:v>
                </c:pt>
                <c:pt idx="123">
                  <c:v>3075.0</c:v>
                </c:pt>
                <c:pt idx="124">
                  <c:v>3100.0</c:v>
                </c:pt>
                <c:pt idx="125">
                  <c:v>3125.0</c:v>
                </c:pt>
                <c:pt idx="126">
                  <c:v>3150.0</c:v>
                </c:pt>
                <c:pt idx="127">
                  <c:v>3175.0</c:v>
                </c:pt>
                <c:pt idx="128">
                  <c:v>3200.0</c:v>
                </c:pt>
                <c:pt idx="129">
                  <c:v>3225.0</c:v>
                </c:pt>
                <c:pt idx="130">
                  <c:v>3250.0</c:v>
                </c:pt>
                <c:pt idx="131">
                  <c:v>3275.0</c:v>
                </c:pt>
                <c:pt idx="132">
                  <c:v>3300.0</c:v>
                </c:pt>
                <c:pt idx="133">
                  <c:v>3325.0</c:v>
                </c:pt>
                <c:pt idx="134">
                  <c:v>3350.0</c:v>
                </c:pt>
                <c:pt idx="135">
                  <c:v>3375.0</c:v>
                </c:pt>
                <c:pt idx="136">
                  <c:v>3400.0</c:v>
                </c:pt>
                <c:pt idx="137">
                  <c:v>3425.0</c:v>
                </c:pt>
                <c:pt idx="138">
                  <c:v>3450.0</c:v>
                </c:pt>
                <c:pt idx="139">
                  <c:v>3475.0</c:v>
                </c:pt>
                <c:pt idx="140">
                  <c:v>3500.0</c:v>
                </c:pt>
                <c:pt idx="141">
                  <c:v>3525.0</c:v>
                </c:pt>
                <c:pt idx="142">
                  <c:v>3550.0</c:v>
                </c:pt>
                <c:pt idx="143">
                  <c:v>3575.0</c:v>
                </c:pt>
                <c:pt idx="144">
                  <c:v>3600.0</c:v>
                </c:pt>
                <c:pt idx="145">
                  <c:v>3625.0</c:v>
                </c:pt>
                <c:pt idx="146">
                  <c:v>3650.0</c:v>
                </c:pt>
                <c:pt idx="147">
                  <c:v>3675.0</c:v>
                </c:pt>
                <c:pt idx="148">
                  <c:v>3700.0</c:v>
                </c:pt>
                <c:pt idx="149">
                  <c:v>3725.0</c:v>
                </c:pt>
                <c:pt idx="150">
                  <c:v>3750.0</c:v>
                </c:pt>
                <c:pt idx="151">
                  <c:v>3775.0</c:v>
                </c:pt>
                <c:pt idx="152">
                  <c:v>3800.0</c:v>
                </c:pt>
                <c:pt idx="153">
                  <c:v>3825.0</c:v>
                </c:pt>
                <c:pt idx="154">
                  <c:v>3850.0</c:v>
                </c:pt>
                <c:pt idx="155">
                  <c:v>3875.0</c:v>
                </c:pt>
                <c:pt idx="156">
                  <c:v>3900.0</c:v>
                </c:pt>
                <c:pt idx="157">
                  <c:v>3925.0</c:v>
                </c:pt>
                <c:pt idx="158">
                  <c:v>3950.0</c:v>
                </c:pt>
                <c:pt idx="159">
                  <c:v>3975.0</c:v>
                </c:pt>
                <c:pt idx="160">
                  <c:v>4000.0</c:v>
                </c:pt>
                <c:pt idx="161">
                  <c:v>4025.0</c:v>
                </c:pt>
                <c:pt idx="162">
                  <c:v>4050.0</c:v>
                </c:pt>
                <c:pt idx="163">
                  <c:v>4075.0</c:v>
                </c:pt>
                <c:pt idx="164">
                  <c:v>4100.0</c:v>
                </c:pt>
                <c:pt idx="165">
                  <c:v>4125.0</c:v>
                </c:pt>
                <c:pt idx="166">
                  <c:v>4150.0</c:v>
                </c:pt>
                <c:pt idx="167">
                  <c:v>4175.0</c:v>
                </c:pt>
                <c:pt idx="168">
                  <c:v>4200.0</c:v>
                </c:pt>
                <c:pt idx="169">
                  <c:v>4225.0</c:v>
                </c:pt>
                <c:pt idx="170">
                  <c:v>4250.0</c:v>
                </c:pt>
                <c:pt idx="171">
                  <c:v>4275.0</c:v>
                </c:pt>
                <c:pt idx="172">
                  <c:v>4300.0</c:v>
                </c:pt>
                <c:pt idx="173">
                  <c:v>4325.0</c:v>
                </c:pt>
                <c:pt idx="174">
                  <c:v>4350.0</c:v>
                </c:pt>
                <c:pt idx="175">
                  <c:v>4375.0</c:v>
                </c:pt>
                <c:pt idx="176">
                  <c:v>4400.0</c:v>
                </c:pt>
                <c:pt idx="177">
                  <c:v>4425.0</c:v>
                </c:pt>
                <c:pt idx="178">
                  <c:v>4450.0</c:v>
                </c:pt>
                <c:pt idx="179">
                  <c:v>4475.0</c:v>
                </c:pt>
                <c:pt idx="180">
                  <c:v>4500.0</c:v>
                </c:pt>
                <c:pt idx="181">
                  <c:v>4525.0</c:v>
                </c:pt>
                <c:pt idx="182">
                  <c:v>4550.0</c:v>
                </c:pt>
                <c:pt idx="183">
                  <c:v>4575.0</c:v>
                </c:pt>
                <c:pt idx="184">
                  <c:v>4600.0</c:v>
                </c:pt>
                <c:pt idx="185">
                  <c:v>4625.0</c:v>
                </c:pt>
                <c:pt idx="186">
                  <c:v>4650.0</c:v>
                </c:pt>
                <c:pt idx="187">
                  <c:v>4675.0</c:v>
                </c:pt>
                <c:pt idx="188">
                  <c:v>4700.0</c:v>
                </c:pt>
                <c:pt idx="189">
                  <c:v>4725.0</c:v>
                </c:pt>
                <c:pt idx="190">
                  <c:v>4750.0</c:v>
                </c:pt>
                <c:pt idx="191">
                  <c:v>4775.0</c:v>
                </c:pt>
                <c:pt idx="192">
                  <c:v>4800.0</c:v>
                </c:pt>
                <c:pt idx="193">
                  <c:v>4825.0</c:v>
                </c:pt>
                <c:pt idx="194">
                  <c:v>4850.0</c:v>
                </c:pt>
                <c:pt idx="195">
                  <c:v>4875.0</c:v>
                </c:pt>
                <c:pt idx="196">
                  <c:v>4900.0</c:v>
                </c:pt>
                <c:pt idx="197">
                  <c:v>4925.0</c:v>
                </c:pt>
                <c:pt idx="198">
                  <c:v>4950.0</c:v>
                </c:pt>
                <c:pt idx="199">
                  <c:v>4975.0</c:v>
                </c:pt>
                <c:pt idx="200">
                  <c:v>5000.0</c:v>
                </c:pt>
                <c:pt idx="201">
                  <c:v>5025.0</c:v>
                </c:pt>
                <c:pt idx="202">
                  <c:v>5050.0</c:v>
                </c:pt>
                <c:pt idx="203">
                  <c:v>5075.0</c:v>
                </c:pt>
                <c:pt idx="204">
                  <c:v>5100.0</c:v>
                </c:pt>
                <c:pt idx="205">
                  <c:v>5125.0</c:v>
                </c:pt>
                <c:pt idx="206">
                  <c:v>5150.0</c:v>
                </c:pt>
                <c:pt idx="207">
                  <c:v>5175.0</c:v>
                </c:pt>
                <c:pt idx="208">
                  <c:v>5200.0</c:v>
                </c:pt>
                <c:pt idx="209">
                  <c:v>5225.0</c:v>
                </c:pt>
                <c:pt idx="210">
                  <c:v>5250.0</c:v>
                </c:pt>
                <c:pt idx="211">
                  <c:v>5275.0</c:v>
                </c:pt>
                <c:pt idx="212">
                  <c:v>5300.0</c:v>
                </c:pt>
                <c:pt idx="213">
                  <c:v>5325.0</c:v>
                </c:pt>
                <c:pt idx="214">
                  <c:v>5350.0</c:v>
                </c:pt>
                <c:pt idx="215">
                  <c:v>5375.0</c:v>
                </c:pt>
                <c:pt idx="216">
                  <c:v>5400.0</c:v>
                </c:pt>
                <c:pt idx="217">
                  <c:v>5425.0</c:v>
                </c:pt>
                <c:pt idx="218">
                  <c:v>5450.0</c:v>
                </c:pt>
                <c:pt idx="219">
                  <c:v>5475.0</c:v>
                </c:pt>
                <c:pt idx="220">
                  <c:v>5500.0</c:v>
                </c:pt>
                <c:pt idx="221">
                  <c:v>5525.0</c:v>
                </c:pt>
                <c:pt idx="222">
                  <c:v>5550.0</c:v>
                </c:pt>
                <c:pt idx="223">
                  <c:v>5575.0</c:v>
                </c:pt>
                <c:pt idx="224">
                  <c:v>5600.0</c:v>
                </c:pt>
                <c:pt idx="225">
                  <c:v>5625.0</c:v>
                </c:pt>
                <c:pt idx="226">
                  <c:v>5650.0</c:v>
                </c:pt>
                <c:pt idx="227">
                  <c:v>5675.0</c:v>
                </c:pt>
                <c:pt idx="228">
                  <c:v>5700.0</c:v>
                </c:pt>
                <c:pt idx="229">
                  <c:v>5725.0</c:v>
                </c:pt>
                <c:pt idx="230">
                  <c:v>5750.0</c:v>
                </c:pt>
                <c:pt idx="231">
                  <c:v>5775.0</c:v>
                </c:pt>
                <c:pt idx="232">
                  <c:v>5800.0</c:v>
                </c:pt>
                <c:pt idx="233">
                  <c:v>5825.0</c:v>
                </c:pt>
                <c:pt idx="234">
                  <c:v>5850.0</c:v>
                </c:pt>
                <c:pt idx="235">
                  <c:v>5875.0</c:v>
                </c:pt>
                <c:pt idx="236">
                  <c:v>5900.0</c:v>
                </c:pt>
                <c:pt idx="237">
                  <c:v>5925.0</c:v>
                </c:pt>
                <c:pt idx="238">
                  <c:v>5950.0</c:v>
                </c:pt>
                <c:pt idx="239">
                  <c:v>5975.0</c:v>
                </c:pt>
                <c:pt idx="240">
                  <c:v>6000.0</c:v>
                </c:pt>
                <c:pt idx="241">
                  <c:v>6025.0</c:v>
                </c:pt>
                <c:pt idx="242">
                  <c:v>6050.0</c:v>
                </c:pt>
                <c:pt idx="243">
                  <c:v>6075.0</c:v>
                </c:pt>
                <c:pt idx="244">
                  <c:v>6100.0</c:v>
                </c:pt>
                <c:pt idx="245">
                  <c:v>6125.0</c:v>
                </c:pt>
                <c:pt idx="246">
                  <c:v>6150.0</c:v>
                </c:pt>
                <c:pt idx="247">
                  <c:v>6175.0</c:v>
                </c:pt>
                <c:pt idx="248">
                  <c:v>6200.0</c:v>
                </c:pt>
                <c:pt idx="249">
                  <c:v>6225.0</c:v>
                </c:pt>
                <c:pt idx="250">
                  <c:v>6250.0</c:v>
                </c:pt>
                <c:pt idx="251">
                  <c:v>6275.0</c:v>
                </c:pt>
                <c:pt idx="252">
                  <c:v>6300.0</c:v>
                </c:pt>
                <c:pt idx="253">
                  <c:v>6325.0</c:v>
                </c:pt>
                <c:pt idx="254">
                  <c:v>6350.0</c:v>
                </c:pt>
                <c:pt idx="255">
                  <c:v>6375.0</c:v>
                </c:pt>
                <c:pt idx="256">
                  <c:v>6400.0</c:v>
                </c:pt>
                <c:pt idx="257">
                  <c:v>6425.0</c:v>
                </c:pt>
                <c:pt idx="258">
                  <c:v>6450.0</c:v>
                </c:pt>
                <c:pt idx="259">
                  <c:v>6475.0</c:v>
                </c:pt>
                <c:pt idx="260">
                  <c:v>6500.0</c:v>
                </c:pt>
                <c:pt idx="261">
                  <c:v>6525.0</c:v>
                </c:pt>
                <c:pt idx="262">
                  <c:v>6550.0</c:v>
                </c:pt>
                <c:pt idx="263">
                  <c:v>6575.0</c:v>
                </c:pt>
                <c:pt idx="264">
                  <c:v>6600.0</c:v>
                </c:pt>
                <c:pt idx="265">
                  <c:v>6625.0</c:v>
                </c:pt>
                <c:pt idx="266">
                  <c:v>6650.0</c:v>
                </c:pt>
                <c:pt idx="267">
                  <c:v>6675.0</c:v>
                </c:pt>
                <c:pt idx="268">
                  <c:v>6700.0</c:v>
                </c:pt>
                <c:pt idx="269">
                  <c:v>6725.0</c:v>
                </c:pt>
                <c:pt idx="270">
                  <c:v>6750.0</c:v>
                </c:pt>
                <c:pt idx="271">
                  <c:v>6775.0</c:v>
                </c:pt>
                <c:pt idx="272">
                  <c:v>6800.0</c:v>
                </c:pt>
                <c:pt idx="273">
                  <c:v>6825.0</c:v>
                </c:pt>
                <c:pt idx="274">
                  <c:v>6850.0</c:v>
                </c:pt>
                <c:pt idx="275">
                  <c:v>6875.0</c:v>
                </c:pt>
                <c:pt idx="276">
                  <c:v>6900.0</c:v>
                </c:pt>
                <c:pt idx="277">
                  <c:v>6925.0</c:v>
                </c:pt>
                <c:pt idx="278">
                  <c:v>6950.0</c:v>
                </c:pt>
                <c:pt idx="279">
                  <c:v>6975.0</c:v>
                </c:pt>
                <c:pt idx="280">
                  <c:v>7000.0</c:v>
                </c:pt>
                <c:pt idx="281">
                  <c:v>7025.0</c:v>
                </c:pt>
                <c:pt idx="282">
                  <c:v>7050.0</c:v>
                </c:pt>
                <c:pt idx="283">
                  <c:v>7075.0</c:v>
                </c:pt>
                <c:pt idx="284">
                  <c:v>7100.0</c:v>
                </c:pt>
                <c:pt idx="285">
                  <c:v>7125.0</c:v>
                </c:pt>
                <c:pt idx="286">
                  <c:v>7150.0</c:v>
                </c:pt>
                <c:pt idx="287">
                  <c:v>7175.0</c:v>
                </c:pt>
                <c:pt idx="288">
                  <c:v>7200.0</c:v>
                </c:pt>
                <c:pt idx="289">
                  <c:v>7225.0</c:v>
                </c:pt>
                <c:pt idx="290">
                  <c:v>7250.0</c:v>
                </c:pt>
                <c:pt idx="291">
                  <c:v>7275.0</c:v>
                </c:pt>
                <c:pt idx="292">
                  <c:v>7300.0</c:v>
                </c:pt>
                <c:pt idx="293">
                  <c:v>7325.0</c:v>
                </c:pt>
                <c:pt idx="294">
                  <c:v>7350.0</c:v>
                </c:pt>
                <c:pt idx="295">
                  <c:v>7375.0</c:v>
                </c:pt>
                <c:pt idx="296">
                  <c:v>7400.0</c:v>
                </c:pt>
                <c:pt idx="297">
                  <c:v>7425.0</c:v>
                </c:pt>
                <c:pt idx="298">
                  <c:v>7450.0</c:v>
                </c:pt>
                <c:pt idx="299">
                  <c:v>7475.0</c:v>
                </c:pt>
                <c:pt idx="300">
                  <c:v>7500.0</c:v>
                </c:pt>
                <c:pt idx="301">
                  <c:v>7525.0</c:v>
                </c:pt>
                <c:pt idx="302">
                  <c:v>7550.0</c:v>
                </c:pt>
                <c:pt idx="303">
                  <c:v>7575.0</c:v>
                </c:pt>
                <c:pt idx="304">
                  <c:v>7600.0</c:v>
                </c:pt>
                <c:pt idx="305">
                  <c:v>7625.0</c:v>
                </c:pt>
                <c:pt idx="306">
                  <c:v>7650.0</c:v>
                </c:pt>
                <c:pt idx="307">
                  <c:v>7675.0</c:v>
                </c:pt>
                <c:pt idx="308">
                  <c:v>7700.0</c:v>
                </c:pt>
                <c:pt idx="309">
                  <c:v>7725.0</c:v>
                </c:pt>
                <c:pt idx="310">
                  <c:v>7750.0</c:v>
                </c:pt>
                <c:pt idx="311">
                  <c:v>7775.0</c:v>
                </c:pt>
                <c:pt idx="312">
                  <c:v>7800.0</c:v>
                </c:pt>
                <c:pt idx="313">
                  <c:v>7825.0</c:v>
                </c:pt>
                <c:pt idx="314">
                  <c:v>7850.0</c:v>
                </c:pt>
                <c:pt idx="315">
                  <c:v>7875.0</c:v>
                </c:pt>
                <c:pt idx="316">
                  <c:v>7900.0</c:v>
                </c:pt>
                <c:pt idx="317">
                  <c:v>7925.0</c:v>
                </c:pt>
                <c:pt idx="318">
                  <c:v>7950.0</c:v>
                </c:pt>
                <c:pt idx="319">
                  <c:v>7975.0</c:v>
                </c:pt>
                <c:pt idx="320">
                  <c:v>8000.0</c:v>
                </c:pt>
                <c:pt idx="321">
                  <c:v>8025.0</c:v>
                </c:pt>
                <c:pt idx="322">
                  <c:v>8050.0</c:v>
                </c:pt>
                <c:pt idx="323">
                  <c:v>8075.0</c:v>
                </c:pt>
                <c:pt idx="324">
                  <c:v>8100.0</c:v>
                </c:pt>
                <c:pt idx="325">
                  <c:v>8125.0</c:v>
                </c:pt>
                <c:pt idx="326">
                  <c:v>8150.0</c:v>
                </c:pt>
                <c:pt idx="327">
                  <c:v>8175.0</c:v>
                </c:pt>
                <c:pt idx="328">
                  <c:v>8200.0</c:v>
                </c:pt>
                <c:pt idx="329">
                  <c:v>8225.0</c:v>
                </c:pt>
                <c:pt idx="330">
                  <c:v>8250.0</c:v>
                </c:pt>
                <c:pt idx="331">
                  <c:v>8275.0</c:v>
                </c:pt>
                <c:pt idx="332">
                  <c:v>8300.0</c:v>
                </c:pt>
                <c:pt idx="333">
                  <c:v>8325.0</c:v>
                </c:pt>
                <c:pt idx="334">
                  <c:v>8350.0</c:v>
                </c:pt>
                <c:pt idx="335">
                  <c:v>8375.0</c:v>
                </c:pt>
                <c:pt idx="336">
                  <c:v>8400.0</c:v>
                </c:pt>
                <c:pt idx="337">
                  <c:v>8425.0</c:v>
                </c:pt>
                <c:pt idx="338">
                  <c:v>8450.0</c:v>
                </c:pt>
                <c:pt idx="339">
                  <c:v>8475.0</c:v>
                </c:pt>
                <c:pt idx="340">
                  <c:v>8500.0</c:v>
                </c:pt>
                <c:pt idx="341">
                  <c:v>8525.0</c:v>
                </c:pt>
                <c:pt idx="342">
                  <c:v>8550.0</c:v>
                </c:pt>
                <c:pt idx="343">
                  <c:v>8575.0</c:v>
                </c:pt>
                <c:pt idx="344">
                  <c:v>8600.0</c:v>
                </c:pt>
                <c:pt idx="345">
                  <c:v>8625.0</c:v>
                </c:pt>
                <c:pt idx="346">
                  <c:v>8650.0</c:v>
                </c:pt>
                <c:pt idx="347">
                  <c:v>8675.0</c:v>
                </c:pt>
                <c:pt idx="348">
                  <c:v>8700.0</c:v>
                </c:pt>
                <c:pt idx="349">
                  <c:v>8725.0</c:v>
                </c:pt>
                <c:pt idx="350">
                  <c:v>8750.0</c:v>
                </c:pt>
                <c:pt idx="351">
                  <c:v>8775.0</c:v>
                </c:pt>
                <c:pt idx="352">
                  <c:v>8800.0</c:v>
                </c:pt>
                <c:pt idx="353">
                  <c:v>8825.0</c:v>
                </c:pt>
                <c:pt idx="354">
                  <c:v>8850.0</c:v>
                </c:pt>
                <c:pt idx="355">
                  <c:v>8875.0</c:v>
                </c:pt>
                <c:pt idx="356">
                  <c:v>8900.0</c:v>
                </c:pt>
                <c:pt idx="357">
                  <c:v>8925.0</c:v>
                </c:pt>
                <c:pt idx="358">
                  <c:v>8950.0</c:v>
                </c:pt>
                <c:pt idx="359">
                  <c:v>8975.0</c:v>
                </c:pt>
                <c:pt idx="360">
                  <c:v>9000.0</c:v>
                </c:pt>
                <c:pt idx="361">
                  <c:v>9025.0</c:v>
                </c:pt>
                <c:pt idx="362">
                  <c:v>9050.0</c:v>
                </c:pt>
                <c:pt idx="363">
                  <c:v>9075.0</c:v>
                </c:pt>
                <c:pt idx="364">
                  <c:v>9100.0</c:v>
                </c:pt>
                <c:pt idx="365">
                  <c:v>9125.0</c:v>
                </c:pt>
                <c:pt idx="366">
                  <c:v>9150.0</c:v>
                </c:pt>
                <c:pt idx="367">
                  <c:v>9175.0</c:v>
                </c:pt>
                <c:pt idx="368">
                  <c:v>9200.0</c:v>
                </c:pt>
                <c:pt idx="369">
                  <c:v>9225.0</c:v>
                </c:pt>
                <c:pt idx="370">
                  <c:v>9250.0</c:v>
                </c:pt>
                <c:pt idx="371">
                  <c:v>9275.0</c:v>
                </c:pt>
                <c:pt idx="372">
                  <c:v>9300.0</c:v>
                </c:pt>
                <c:pt idx="373">
                  <c:v>9325.0</c:v>
                </c:pt>
                <c:pt idx="374">
                  <c:v>9350.0</c:v>
                </c:pt>
                <c:pt idx="375">
                  <c:v>9375.0</c:v>
                </c:pt>
                <c:pt idx="376">
                  <c:v>9400.0</c:v>
                </c:pt>
                <c:pt idx="377">
                  <c:v>9425.0</c:v>
                </c:pt>
                <c:pt idx="378">
                  <c:v>9450.0</c:v>
                </c:pt>
                <c:pt idx="379">
                  <c:v>9475.0</c:v>
                </c:pt>
                <c:pt idx="380">
                  <c:v>9500.0</c:v>
                </c:pt>
                <c:pt idx="381">
                  <c:v>9525.0</c:v>
                </c:pt>
                <c:pt idx="382">
                  <c:v>9550.0</c:v>
                </c:pt>
                <c:pt idx="383">
                  <c:v>9575.0</c:v>
                </c:pt>
                <c:pt idx="384">
                  <c:v>9600.0</c:v>
                </c:pt>
                <c:pt idx="385">
                  <c:v>9625.0</c:v>
                </c:pt>
                <c:pt idx="386">
                  <c:v>9650.0</c:v>
                </c:pt>
                <c:pt idx="387">
                  <c:v>9675.0</c:v>
                </c:pt>
                <c:pt idx="388">
                  <c:v>9700.0</c:v>
                </c:pt>
                <c:pt idx="389">
                  <c:v>9725.0</c:v>
                </c:pt>
                <c:pt idx="390">
                  <c:v>9750.0</c:v>
                </c:pt>
                <c:pt idx="391">
                  <c:v>9775.0</c:v>
                </c:pt>
                <c:pt idx="392">
                  <c:v>9800.0</c:v>
                </c:pt>
                <c:pt idx="393">
                  <c:v>9825.0</c:v>
                </c:pt>
                <c:pt idx="394">
                  <c:v>9850.0</c:v>
                </c:pt>
                <c:pt idx="395">
                  <c:v>9875.0</c:v>
                </c:pt>
                <c:pt idx="396">
                  <c:v>9900.0</c:v>
                </c:pt>
                <c:pt idx="397">
                  <c:v>9925.0</c:v>
                </c:pt>
                <c:pt idx="398">
                  <c:v>9950.0</c:v>
                </c:pt>
                <c:pt idx="399">
                  <c:v>9975.0</c:v>
                </c:pt>
                <c:pt idx="400">
                  <c:v>10000.0</c:v>
                </c:pt>
                <c:pt idx="401">
                  <c:v>10025.0</c:v>
                </c:pt>
                <c:pt idx="402">
                  <c:v>10050.0</c:v>
                </c:pt>
                <c:pt idx="403">
                  <c:v>10075.0</c:v>
                </c:pt>
                <c:pt idx="404">
                  <c:v>10100.0</c:v>
                </c:pt>
                <c:pt idx="405">
                  <c:v>10125.0</c:v>
                </c:pt>
                <c:pt idx="406">
                  <c:v>10150.0</c:v>
                </c:pt>
                <c:pt idx="407">
                  <c:v>10175.0</c:v>
                </c:pt>
                <c:pt idx="408">
                  <c:v>10200.0</c:v>
                </c:pt>
                <c:pt idx="409">
                  <c:v>10225.0</c:v>
                </c:pt>
                <c:pt idx="410">
                  <c:v>10250.0</c:v>
                </c:pt>
                <c:pt idx="411">
                  <c:v>10275.0</c:v>
                </c:pt>
                <c:pt idx="412">
                  <c:v>10300.0</c:v>
                </c:pt>
                <c:pt idx="413">
                  <c:v>10325.0</c:v>
                </c:pt>
                <c:pt idx="414">
                  <c:v>10350.0</c:v>
                </c:pt>
                <c:pt idx="415">
                  <c:v>10375.0</c:v>
                </c:pt>
                <c:pt idx="416">
                  <c:v>10400.0</c:v>
                </c:pt>
                <c:pt idx="417">
                  <c:v>10425.0</c:v>
                </c:pt>
                <c:pt idx="418">
                  <c:v>10450.0</c:v>
                </c:pt>
                <c:pt idx="419">
                  <c:v>10475.0</c:v>
                </c:pt>
                <c:pt idx="420">
                  <c:v>10500.0</c:v>
                </c:pt>
                <c:pt idx="421">
                  <c:v>10525.0</c:v>
                </c:pt>
                <c:pt idx="422">
                  <c:v>10550.0</c:v>
                </c:pt>
                <c:pt idx="423">
                  <c:v>10575.0</c:v>
                </c:pt>
                <c:pt idx="424">
                  <c:v>10600.0</c:v>
                </c:pt>
                <c:pt idx="425">
                  <c:v>10625.0</c:v>
                </c:pt>
                <c:pt idx="426">
                  <c:v>10650.0</c:v>
                </c:pt>
                <c:pt idx="427">
                  <c:v>10675.0</c:v>
                </c:pt>
                <c:pt idx="428">
                  <c:v>10700.0</c:v>
                </c:pt>
                <c:pt idx="429">
                  <c:v>10725.0</c:v>
                </c:pt>
                <c:pt idx="430">
                  <c:v>10750.0</c:v>
                </c:pt>
                <c:pt idx="431">
                  <c:v>10775.0</c:v>
                </c:pt>
                <c:pt idx="432">
                  <c:v>10800.0</c:v>
                </c:pt>
                <c:pt idx="433">
                  <c:v>10825.0</c:v>
                </c:pt>
                <c:pt idx="434">
                  <c:v>10850.0</c:v>
                </c:pt>
                <c:pt idx="435">
                  <c:v>10875.0</c:v>
                </c:pt>
                <c:pt idx="436">
                  <c:v>10900.0</c:v>
                </c:pt>
                <c:pt idx="437">
                  <c:v>10925.0</c:v>
                </c:pt>
                <c:pt idx="438">
                  <c:v>10950.0</c:v>
                </c:pt>
                <c:pt idx="439">
                  <c:v>10975.0</c:v>
                </c:pt>
                <c:pt idx="440">
                  <c:v>11000.0</c:v>
                </c:pt>
                <c:pt idx="441">
                  <c:v>11025.0</c:v>
                </c:pt>
                <c:pt idx="442">
                  <c:v>11050.0</c:v>
                </c:pt>
                <c:pt idx="443">
                  <c:v>11075.0</c:v>
                </c:pt>
                <c:pt idx="444">
                  <c:v>11100.0</c:v>
                </c:pt>
                <c:pt idx="445">
                  <c:v>11125.0</c:v>
                </c:pt>
                <c:pt idx="446">
                  <c:v>11150.0</c:v>
                </c:pt>
                <c:pt idx="447">
                  <c:v>11175.0</c:v>
                </c:pt>
                <c:pt idx="448">
                  <c:v>11200.0</c:v>
                </c:pt>
                <c:pt idx="449">
                  <c:v>11225.0</c:v>
                </c:pt>
                <c:pt idx="450">
                  <c:v>11250.0</c:v>
                </c:pt>
                <c:pt idx="451">
                  <c:v>11275.0</c:v>
                </c:pt>
                <c:pt idx="452">
                  <c:v>11300.0</c:v>
                </c:pt>
                <c:pt idx="453">
                  <c:v>11325.0</c:v>
                </c:pt>
                <c:pt idx="454">
                  <c:v>11350.0</c:v>
                </c:pt>
                <c:pt idx="455">
                  <c:v>11375.0</c:v>
                </c:pt>
                <c:pt idx="456">
                  <c:v>11400.0</c:v>
                </c:pt>
                <c:pt idx="457">
                  <c:v>11425.0</c:v>
                </c:pt>
                <c:pt idx="458">
                  <c:v>11450.0</c:v>
                </c:pt>
                <c:pt idx="459">
                  <c:v>11475.0</c:v>
                </c:pt>
                <c:pt idx="460">
                  <c:v>11500.0</c:v>
                </c:pt>
                <c:pt idx="461">
                  <c:v>11525.0</c:v>
                </c:pt>
                <c:pt idx="462">
                  <c:v>11550.0</c:v>
                </c:pt>
                <c:pt idx="463">
                  <c:v>11575.0</c:v>
                </c:pt>
                <c:pt idx="464">
                  <c:v>11600.0</c:v>
                </c:pt>
                <c:pt idx="465">
                  <c:v>11625.0</c:v>
                </c:pt>
                <c:pt idx="466">
                  <c:v>11650.0</c:v>
                </c:pt>
                <c:pt idx="467">
                  <c:v>11675.0</c:v>
                </c:pt>
                <c:pt idx="468">
                  <c:v>11700.0</c:v>
                </c:pt>
                <c:pt idx="469">
                  <c:v>11725.0</c:v>
                </c:pt>
                <c:pt idx="470">
                  <c:v>11750.0</c:v>
                </c:pt>
                <c:pt idx="471">
                  <c:v>11775.0</c:v>
                </c:pt>
                <c:pt idx="472">
                  <c:v>11800.0</c:v>
                </c:pt>
                <c:pt idx="473">
                  <c:v>11825.0</c:v>
                </c:pt>
                <c:pt idx="474">
                  <c:v>11850.0</c:v>
                </c:pt>
                <c:pt idx="475">
                  <c:v>11875.0</c:v>
                </c:pt>
                <c:pt idx="476">
                  <c:v>11900.0</c:v>
                </c:pt>
                <c:pt idx="477">
                  <c:v>11925.0</c:v>
                </c:pt>
                <c:pt idx="478">
                  <c:v>11950.0</c:v>
                </c:pt>
                <c:pt idx="479">
                  <c:v>11975.0</c:v>
                </c:pt>
                <c:pt idx="480">
                  <c:v>12000.0</c:v>
                </c:pt>
                <c:pt idx="481">
                  <c:v>12025.0</c:v>
                </c:pt>
                <c:pt idx="482">
                  <c:v>12050.0</c:v>
                </c:pt>
                <c:pt idx="483">
                  <c:v>12075.0</c:v>
                </c:pt>
                <c:pt idx="484">
                  <c:v>12100.0</c:v>
                </c:pt>
                <c:pt idx="485">
                  <c:v>12125.0</c:v>
                </c:pt>
                <c:pt idx="486">
                  <c:v>12150.0</c:v>
                </c:pt>
                <c:pt idx="487">
                  <c:v>12175.0</c:v>
                </c:pt>
                <c:pt idx="488">
                  <c:v>12200.0</c:v>
                </c:pt>
                <c:pt idx="489">
                  <c:v>12225.0</c:v>
                </c:pt>
                <c:pt idx="490">
                  <c:v>12250.0</c:v>
                </c:pt>
                <c:pt idx="491">
                  <c:v>12275.0</c:v>
                </c:pt>
                <c:pt idx="492">
                  <c:v>12300.0</c:v>
                </c:pt>
                <c:pt idx="493">
                  <c:v>12325.0</c:v>
                </c:pt>
                <c:pt idx="494">
                  <c:v>12350.0</c:v>
                </c:pt>
                <c:pt idx="495">
                  <c:v>12375.0</c:v>
                </c:pt>
                <c:pt idx="496">
                  <c:v>12400.0</c:v>
                </c:pt>
                <c:pt idx="497">
                  <c:v>12425.0</c:v>
                </c:pt>
                <c:pt idx="498">
                  <c:v>12450.0</c:v>
                </c:pt>
                <c:pt idx="499">
                  <c:v>12475.0</c:v>
                </c:pt>
                <c:pt idx="500">
                  <c:v>12500.0</c:v>
                </c:pt>
                <c:pt idx="501">
                  <c:v>12525.0</c:v>
                </c:pt>
                <c:pt idx="502">
                  <c:v>12550.0</c:v>
                </c:pt>
                <c:pt idx="503">
                  <c:v>12575.0</c:v>
                </c:pt>
                <c:pt idx="504">
                  <c:v>12600.0</c:v>
                </c:pt>
                <c:pt idx="505">
                  <c:v>12625.0</c:v>
                </c:pt>
                <c:pt idx="506">
                  <c:v>12650.0</c:v>
                </c:pt>
                <c:pt idx="507">
                  <c:v>12675.0</c:v>
                </c:pt>
                <c:pt idx="508">
                  <c:v>12700.0</c:v>
                </c:pt>
                <c:pt idx="509">
                  <c:v>12725.0</c:v>
                </c:pt>
                <c:pt idx="510">
                  <c:v>12750.0</c:v>
                </c:pt>
                <c:pt idx="511">
                  <c:v>12775.0</c:v>
                </c:pt>
                <c:pt idx="512">
                  <c:v>12800.0</c:v>
                </c:pt>
                <c:pt idx="513">
                  <c:v>12825.0</c:v>
                </c:pt>
                <c:pt idx="514">
                  <c:v>12850.0</c:v>
                </c:pt>
                <c:pt idx="515">
                  <c:v>12875.0</c:v>
                </c:pt>
                <c:pt idx="516">
                  <c:v>12900.0</c:v>
                </c:pt>
                <c:pt idx="517">
                  <c:v>12925.0</c:v>
                </c:pt>
                <c:pt idx="518">
                  <c:v>12950.0</c:v>
                </c:pt>
                <c:pt idx="519">
                  <c:v>12975.0</c:v>
                </c:pt>
                <c:pt idx="520">
                  <c:v>13000.0</c:v>
                </c:pt>
                <c:pt idx="521">
                  <c:v>13025.0</c:v>
                </c:pt>
                <c:pt idx="522">
                  <c:v>13050.0</c:v>
                </c:pt>
                <c:pt idx="523">
                  <c:v>13075.0</c:v>
                </c:pt>
                <c:pt idx="524">
                  <c:v>13100.0</c:v>
                </c:pt>
                <c:pt idx="525">
                  <c:v>13125.0</c:v>
                </c:pt>
                <c:pt idx="526">
                  <c:v>13150.0</c:v>
                </c:pt>
                <c:pt idx="527">
                  <c:v>13175.0</c:v>
                </c:pt>
                <c:pt idx="528">
                  <c:v>13200.0</c:v>
                </c:pt>
                <c:pt idx="529">
                  <c:v>13225.0</c:v>
                </c:pt>
                <c:pt idx="530">
                  <c:v>13250.0</c:v>
                </c:pt>
                <c:pt idx="531">
                  <c:v>13275.0</c:v>
                </c:pt>
                <c:pt idx="532">
                  <c:v>13300.0</c:v>
                </c:pt>
                <c:pt idx="533">
                  <c:v>13325.0</c:v>
                </c:pt>
                <c:pt idx="534">
                  <c:v>13350.0</c:v>
                </c:pt>
                <c:pt idx="535">
                  <c:v>13375.0</c:v>
                </c:pt>
                <c:pt idx="536">
                  <c:v>13400.0</c:v>
                </c:pt>
                <c:pt idx="537">
                  <c:v>13425.0</c:v>
                </c:pt>
                <c:pt idx="538">
                  <c:v>13450.0</c:v>
                </c:pt>
                <c:pt idx="539">
                  <c:v>13475.0</c:v>
                </c:pt>
                <c:pt idx="540">
                  <c:v>13500.0</c:v>
                </c:pt>
                <c:pt idx="541">
                  <c:v>13525.0</c:v>
                </c:pt>
                <c:pt idx="542">
                  <c:v>13550.0</c:v>
                </c:pt>
                <c:pt idx="543">
                  <c:v>13575.0</c:v>
                </c:pt>
                <c:pt idx="544">
                  <c:v>13600.0</c:v>
                </c:pt>
                <c:pt idx="545">
                  <c:v>13625.0</c:v>
                </c:pt>
                <c:pt idx="546">
                  <c:v>13650.0</c:v>
                </c:pt>
                <c:pt idx="547">
                  <c:v>13675.0</c:v>
                </c:pt>
                <c:pt idx="548">
                  <c:v>13700.0</c:v>
                </c:pt>
                <c:pt idx="549">
                  <c:v>13725.0</c:v>
                </c:pt>
                <c:pt idx="550">
                  <c:v>13750.0</c:v>
                </c:pt>
                <c:pt idx="551">
                  <c:v>13775.0</c:v>
                </c:pt>
                <c:pt idx="552">
                  <c:v>13800.0</c:v>
                </c:pt>
                <c:pt idx="553">
                  <c:v>13825.0</c:v>
                </c:pt>
                <c:pt idx="554">
                  <c:v>13850.0</c:v>
                </c:pt>
                <c:pt idx="555">
                  <c:v>13875.0</c:v>
                </c:pt>
                <c:pt idx="556">
                  <c:v>13900.0</c:v>
                </c:pt>
                <c:pt idx="557">
                  <c:v>13925.0</c:v>
                </c:pt>
                <c:pt idx="558">
                  <c:v>13950.0</c:v>
                </c:pt>
                <c:pt idx="559">
                  <c:v>13975.0</c:v>
                </c:pt>
                <c:pt idx="560">
                  <c:v>14000.0</c:v>
                </c:pt>
                <c:pt idx="561">
                  <c:v>14025.0</c:v>
                </c:pt>
                <c:pt idx="562">
                  <c:v>14050.0</c:v>
                </c:pt>
                <c:pt idx="563">
                  <c:v>14075.0</c:v>
                </c:pt>
                <c:pt idx="564">
                  <c:v>14100.0</c:v>
                </c:pt>
                <c:pt idx="565">
                  <c:v>14125.0</c:v>
                </c:pt>
                <c:pt idx="566">
                  <c:v>14150.0</c:v>
                </c:pt>
                <c:pt idx="567">
                  <c:v>14175.0</c:v>
                </c:pt>
                <c:pt idx="568">
                  <c:v>14200.0</c:v>
                </c:pt>
                <c:pt idx="569">
                  <c:v>14225.0</c:v>
                </c:pt>
                <c:pt idx="570">
                  <c:v>14250.0</c:v>
                </c:pt>
                <c:pt idx="571">
                  <c:v>14275.0</c:v>
                </c:pt>
                <c:pt idx="572">
                  <c:v>14300.0</c:v>
                </c:pt>
                <c:pt idx="573">
                  <c:v>14325.0</c:v>
                </c:pt>
                <c:pt idx="574">
                  <c:v>14350.0</c:v>
                </c:pt>
                <c:pt idx="575">
                  <c:v>14375.0</c:v>
                </c:pt>
                <c:pt idx="576">
                  <c:v>14400.0</c:v>
                </c:pt>
                <c:pt idx="577">
                  <c:v>14425.0</c:v>
                </c:pt>
                <c:pt idx="578">
                  <c:v>14450.0</c:v>
                </c:pt>
                <c:pt idx="579">
                  <c:v>14475.0</c:v>
                </c:pt>
                <c:pt idx="580">
                  <c:v>14500.0</c:v>
                </c:pt>
                <c:pt idx="581">
                  <c:v>14525.0</c:v>
                </c:pt>
                <c:pt idx="582">
                  <c:v>14550.0</c:v>
                </c:pt>
                <c:pt idx="583">
                  <c:v>14575.0</c:v>
                </c:pt>
                <c:pt idx="584">
                  <c:v>14600.0</c:v>
                </c:pt>
                <c:pt idx="585">
                  <c:v>14625.0</c:v>
                </c:pt>
                <c:pt idx="586">
                  <c:v>14650.0</c:v>
                </c:pt>
                <c:pt idx="587">
                  <c:v>14675.0</c:v>
                </c:pt>
                <c:pt idx="588">
                  <c:v>14700.0</c:v>
                </c:pt>
                <c:pt idx="589">
                  <c:v>14725.0</c:v>
                </c:pt>
                <c:pt idx="590">
                  <c:v>14750.0</c:v>
                </c:pt>
                <c:pt idx="591">
                  <c:v>14775.0</c:v>
                </c:pt>
                <c:pt idx="592">
                  <c:v>14800.0</c:v>
                </c:pt>
                <c:pt idx="593">
                  <c:v>14825.0</c:v>
                </c:pt>
                <c:pt idx="594">
                  <c:v>14850.0</c:v>
                </c:pt>
                <c:pt idx="595">
                  <c:v>14875.0</c:v>
                </c:pt>
                <c:pt idx="596">
                  <c:v>14900.0</c:v>
                </c:pt>
                <c:pt idx="597">
                  <c:v>14925.0</c:v>
                </c:pt>
                <c:pt idx="598">
                  <c:v>14950.0</c:v>
                </c:pt>
                <c:pt idx="599">
                  <c:v>14975.0</c:v>
                </c:pt>
                <c:pt idx="600">
                  <c:v>15000.0</c:v>
                </c:pt>
                <c:pt idx="601">
                  <c:v>15025.0</c:v>
                </c:pt>
                <c:pt idx="602">
                  <c:v>15050.0</c:v>
                </c:pt>
                <c:pt idx="603">
                  <c:v>15075.0</c:v>
                </c:pt>
                <c:pt idx="604">
                  <c:v>15100.0</c:v>
                </c:pt>
                <c:pt idx="605">
                  <c:v>15125.0</c:v>
                </c:pt>
                <c:pt idx="606">
                  <c:v>15150.0</c:v>
                </c:pt>
                <c:pt idx="607">
                  <c:v>15175.0</c:v>
                </c:pt>
                <c:pt idx="608">
                  <c:v>15200.0</c:v>
                </c:pt>
                <c:pt idx="609">
                  <c:v>15225.0</c:v>
                </c:pt>
                <c:pt idx="610">
                  <c:v>15250.0</c:v>
                </c:pt>
                <c:pt idx="611">
                  <c:v>15275.0</c:v>
                </c:pt>
                <c:pt idx="612">
                  <c:v>15300.0</c:v>
                </c:pt>
                <c:pt idx="613">
                  <c:v>15325.0</c:v>
                </c:pt>
                <c:pt idx="614">
                  <c:v>15350.0</c:v>
                </c:pt>
                <c:pt idx="615">
                  <c:v>15375.0</c:v>
                </c:pt>
                <c:pt idx="616">
                  <c:v>15400.0</c:v>
                </c:pt>
                <c:pt idx="617">
                  <c:v>15425.0</c:v>
                </c:pt>
                <c:pt idx="618">
                  <c:v>15450.0</c:v>
                </c:pt>
                <c:pt idx="619">
                  <c:v>15475.0</c:v>
                </c:pt>
                <c:pt idx="620">
                  <c:v>15500.0</c:v>
                </c:pt>
                <c:pt idx="621">
                  <c:v>15525.0</c:v>
                </c:pt>
                <c:pt idx="622">
                  <c:v>15550.0</c:v>
                </c:pt>
                <c:pt idx="623">
                  <c:v>15575.0</c:v>
                </c:pt>
                <c:pt idx="624">
                  <c:v>15600.0</c:v>
                </c:pt>
                <c:pt idx="625">
                  <c:v>15625.0</c:v>
                </c:pt>
                <c:pt idx="626">
                  <c:v>15650.0</c:v>
                </c:pt>
                <c:pt idx="627">
                  <c:v>15675.0</c:v>
                </c:pt>
                <c:pt idx="628">
                  <c:v>15700.0</c:v>
                </c:pt>
                <c:pt idx="629">
                  <c:v>15725.0</c:v>
                </c:pt>
                <c:pt idx="630">
                  <c:v>15750.0</c:v>
                </c:pt>
                <c:pt idx="631">
                  <c:v>15775.0</c:v>
                </c:pt>
                <c:pt idx="632">
                  <c:v>15800.0</c:v>
                </c:pt>
                <c:pt idx="633">
                  <c:v>15825.0</c:v>
                </c:pt>
                <c:pt idx="634">
                  <c:v>15850.0</c:v>
                </c:pt>
                <c:pt idx="635">
                  <c:v>15875.0</c:v>
                </c:pt>
                <c:pt idx="636">
                  <c:v>15900.0</c:v>
                </c:pt>
                <c:pt idx="637">
                  <c:v>15925.0</c:v>
                </c:pt>
                <c:pt idx="638">
                  <c:v>15950.0</c:v>
                </c:pt>
                <c:pt idx="639">
                  <c:v>15975.0</c:v>
                </c:pt>
                <c:pt idx="640">
                  <c:v>16000.0</c:v>
                </c:pt>
                <c:pt idx="641">
                  <c:v>16025.0</c:v>
                </c:pt>
                <c:pt idx="642">
                  <c:v>16050.0</c:v>
                </c:pt>
                <c:pt idx="643">
                  <c:v>16075.0</c:v>
                </c:pt>
                <c:pt idx="644">
                  <c:v>16100.0</c:v>
                </c:pt>
                <c:pt idx="645">
                  <c:v>16125.0</c:v>
                </c:pt>
                <c:pt idx="646">
                  <c:v>16150.0</c:v>
                </c:pt>
                <c:pt idx="647">
                  <c:v>16175.0</c:v>
                </c:pt>
                <c:pt idx="648">
                  <c:v>16200.0</c:v>
                </c:pt>
                <c:pt idx="649">
                  <c:v>16225.0</c:v>
                </c:pt>
                <c:pt idx="650">
                  <c:v>16250.0</c:v>
                </c:pt>
                <c:pt idx="651">
                  <c:v>16275.0</c:v>
                </c:pt>
                <c:pt idx="652">
                  <c:v>16300.0</c:v>
                </c:pt>
                <c:pt idx="653">
                  <c:v>16325.0</c:v>
                </c:pt>
                <c:pt idx="654">
                  <c:v>16350.0</c:v>
                </c:pt>
                <c:pt idx="655">
                  <c:v>16375.0</c:v>
                </c:pt>
                <c:pt idx="656">
                  <c:v>16400.0</c:v>
                </c:pt>
                <c:pt idx="657">
                  <c:v>16425.0</c:v>
                </c:pt>
                <c:pt idx="658">
                  <c:v>16450.0</c:v>
                </c:pt>
                <c:pt idx="659">
                  <c:v>16475.0</c:v>
                </c:pt>
                <c:pt idx="660">
                  <c:v>16500.0</c:v>
                </c:pt>
                <c:pt idx="661">
                  <c:v>16525.0</c:v>
                </c:pt>
                <c:pt idx="662">
                  <c:v>16550.0</c:v>
                </c:pt>
                <c:pt idx="663">
                  <c:v>16575.0</c:v>
                </c:pt>
                <c:pt idx="664">
                  <c:v>16600.0</c:v>
                </c:pt>
                <c:pt idx="665">
                  <c:v>16625.0</c:v>
                </c:pt>
                <c:pt idx="666">
                  <c:v>16650.0</c:v>
                </c:pt>
                <c:pt idx="667">
                  <c:v>16675.0</c:v>
                </c:pt>
                <c:pt idx="668">
                  <c:v>16700.0</c:v>
                </c:pt>
                <c:pt idx="669">
                  <c:v>16725.0</c:v>
                </c:pt>
                <c:pt idx="670">
                  <c:v>16750.0</c:v>
                </c:pt>
                <c:pt idx="671">
                  <c:v>16775.0</c:v>
                </c:pt>
                <c:pt idx="672">
                  <c:v>16800.0</c:v>
                </c:pt>
                <c:pt idx="673">
                  <c:v>16825.0</c:v>
                </c:pt>
                <c:pt idx="674">
                  <c:v>16850.0</c:v>
                </c:pt>
                <c:pt idx="675">
                  <c:v>16875.0</c:v>
                </c:pt>
                <c:pt idx="676">
                  <c:v>16900.0</c:v>
                </c:pt>
                <c:pt idx="677">
                  <c:v>16925.0</c:v>
                </c:pt>
                <c:pt idx="678">
                  <c:v>16950.0</c:v>
                </c:pt>
                <c:pt idx="679">
                  <c:v>16975.0</c:v>
                </c:pt>
                <c:pt idx="680">
                  <c:v>17000.0</c:v>
                </c:pt>
                <c:pt idx="681">
                  <c:v>17025.0</c:v>
                </c:pt>
                <c:pt idx="682">
                  <c:v>17050.0</c:v>
                </c:pt>
                <c:pt idx="683">
                  <c:v>17075.0</c:v>
                </c:pt>
                <c:pt idx="684">
                  <c:v>17100.0</c:v>
                </c:pt>
                <c:pt idx="685">
                  <c:v>17125.0</c:v>
                </c:pt>
                <c:pt idx="686">
                  <c:v>17150.0</c:v>
                </c:pt>
                <c:pt idx="687">
                  <c:v>17175.0</c:v>
                </c:pt>
                <c:pt idx="688">
                  <c:v>17200.0</c:v>
                </c:pt>
                <c:pt idx="689">
                  <c:v>17225.0</c:v>
                </c:pt>
                <c:pt idx="690">
                  <c:v>17250.0</c:v>
                </c:pt>
                <c:pt idx="691">
                  <c:v>17275.0</c:v>
                </c:pt>
                <c:pt idx="692">
                  <c:v>17300.0</c:v>
                </c:pt>
                <c:pt idx="693">
                  <c:v>17325.0</c:v>
                </c:pt>
                <c:pt idx="694">
                  <c:v>17350.0</c:v>
                </c:pt>
                <c:pt idx="695">
                  <c:v>17375.0</c:v>
                </c:pt>
                <c:pt idx="696">
                  <c:v>17400.0</c:v>
                </c:pt>
                <c:pt idx="697">
                  <c:v>17425.0</c:v>
                </c:pt>
                <c:pt idx="698">
                  <c:v>17450.0</c:v>
                </c:pt>
                <c:pt idx="699">
                  <c:v>17475.0</c:v>
                </c:pt>
                <c:pt idx="700">
                  <c:v>17500.0</c:v>
                </c:pt>
                <c:pt idx="701">
                  <c:v>17525.0</c:v>
                </c:pt>
                <c:pt idx="702">
                  <c:v>17550.0</c:v>
                </c:pt>
                <c:pt idx="703">
                  <c:v>17575.0</c:v>
                </c:pt>
                <c:pt idx="704">
                  <c:v>17600.0</c:v>
                </c:pt>
                <c:pt idx="705">
                  <c:v>17625.0</c:v>
                </c:pt>
                <c:pt idx="706">
                  <c:v>17650.0</c:v>
                </c:pt>
                <c:pt idx="707">
                  <c:v>17675.0</c:v>
                </c:pt>
                <c:pt idx="708">
                  <c:v>17700.0</c:v>
                </c:pt>
                <c:pt idx="709">
                  <c:v>17725.0</c:v>
                </c:pt>
                <c:pt idx="710">
                  <c:v>17750.0</c:v>
                </c:pt>
                <c:pt idx="711">
                  <c:v>17775.0</c:v>
                </c:pt>
                <c:pt idx="712">
                  <c:v>17800.0</c:v>
                </c:pt>
                <c:pt idx="713">
                  <c:v>17825.0</c:v>
                </c:pt>
                <c:pt idx="714">
                  <c:v>17850.0</c:v>
                </c:pt>
                <c:pt idx="715">
                  <c:v>17875.0</c:v>
                </c:pt>
                <c:pt idx="716">
                  <c:v>17900.0</c:v>
                </c:pt>
                <c:pt idx="717">
                  <c:v>17925.0</c:v>
                </c:pt>
                <c:pt idx="718">
                  <c:v>17950.0</c:v>
                </c:pt>
                <c:pt idx="719">
                  <c:v>17975.0</c:v>
                </c:pt>
                <c:pt idx="720">
                  <c:v>18000.0</c:v>
                </c:pt>
                <c:pt idx="721">
                  <c:v>18025.0</c:v>
                </c:pt>
                <c:pt idx="722">
                  <c:v>18050.0</c:v>
                </c:pt>
                <c:pt idx="723">
                  <c:v>18075.0</c:v>
                </c:pt>
                <c:pt idx="724">
                  <c:v>18100.0</c:v>
                </c:pt>
                <c:pt idx="725">
                  <c:v>18125.0</c:v>
                </c:pt>
                <c:pt idx="726">
                  <c:v>18150.0</c:v>
                </c:pt>
                <c:pt idx="727">
                  <c:v>18175.0</c:v>
                </c:pt>
                <c:pt idx="728">
                  <c:v>18200.0</c:v>
                </c:pt>
                <c:pt idx="729">
                  <c:v>18225.0</c:v>
                </c:pt>
                <c:pt idx="730">
                  <c:v>18250.0</c:v>
                </c:pt>
                <c:pt idx="731">
                  <c:v>18275.0</c:v>
                </c:pt>
                <c:pt idx="732">
                  <c:v>18300.0</c:v>
                </c:pt>
                <c:pt idx="733">
                  <c:v>18325.0</c:v>
                </c:pt>
                <c:pt idx="734">
                  <c:v>18350.0</c:v>
                </c:pt>
                <c:pt idx="735">
                  <c:v>18375.0</c:v>
                </c:pt>
                <c:pt idx="736">
                  <c:v>18400.0</c:v>
                </c:pt>
                <c:pt idx="737">
                  <c:v>18425.0</c:v>
                </c:pt>
                <c:pt idx="738">
                  <c:v>18450.0</c:v>
                </c:pt>
                <c:pt idx="739">
                  <c:v>18475.0</c:v>
                </c:pt>
                <c:pt idx="740">
                  <c:v>18500.0</c:v>
                </c:pt>
                <c:pt idx="741">
                  <c:v>18525.0</c:v>
                </c:pt>
                <c:pt idx="742">
                  <c:v>18550.0</c:v>
                </c:pt>
                <c:pt idx="743">
                  <c:v>18575.0</c:v>
                </c:pt>
                <c:pt idx="744">
                  <c:v>18600.0</c:v>
                </c:pt>
                <c:pt idx="745">
                  <c:v>18625.0</c:v>
                </c:pt>
                <c:pt idx="746">
                  <c:v>18650.0</c:v>
                </c:pt>
                <c:pt idx="747">
                  <c:v>18675.0</c:v>
                </c:pt>
                <c:pt idx="748">
                  <c:v>18700.0</c:v>
                </c:pt>
                <c:pt idx="749">
                  <c:v>18725.0</c:v>
                </c:pt>
                <c:pt idx="750">
                  <c:v>18750.0</c:v>
                </c:pt>
                <c:pt idx="751">
                  <c:v>18775.0</c:v>
                </c:pt>
                <c:pt idx="752">
                  <c:v>18800.0</c:v>
                </c:pt>
                <c:pt idx="753">
                  <c:v>18825.0</c:v>
                </c:pt>
                <c:pt idx="754">
                  <c:v>18850.0</c:v>
                </c:pt>
                <c:pt idx="755">
                  <c:v>18875.0</c:v>
                </c:pt>
                <c:pt idx="756">
                  <c:v>18900.0</c:v>
                </c:pt>
                <c:pt idx="757">
                  <c:v>18925.0</c:v>
                </c:pt>
                <c:pt idx="758">
                  <c:v>18950.0</c:v>
                </c:pt>
                <c:pt idx="759">
                  <c:v>18975.0</c:v>
                </c:pt>
                <c:pt idx="760">
                  <c:v>19000.0</c:v>
                </c:pt>
                <c:pt idx="761">
                  <c:v>19025.0</c:v>
                </c:pt>
                <c:pt idx="762">
                  <c:v>19050.0</c:v>
                </c:pt>
                <c:pt idx="763">
                  <c:v>19075.0</c:v>
                </c:pt>
                <c:pt idx="764">
                  <c:v>19100.0</c:v>
                </c:pt>
                <c:pt idx="765">
                  <c:v>19125.0</c:v>
                </c:pt>
                <c:pt idx="766">
                  <c:v>19150.0</c:v>
                </c:pt>
                <c:pt idx="767">
                  <c:v>19175.0</c:v>
                </c:pt>
                <c:pt idx="768">
                  <c:v>19200.0</c:v>
                </c:pt>
                <c:pt idx="769">
                  <c:v>19225.0</c:v>
                </c:pt>
                <c:pt idx="770">
                  <c:v>19250.0</c:v>
                </c:pt>
                <c:pt idx="771">
                  <c:v>19275.0</c:v>
                </c:pt>
                <c:pt idx="772">
                  <c:v>19300.0</c:v>
                </c:pt>
                <c:pt idx="773">
                  <c:v>19325.0</c:v>
                </c:pt>
                <c:pt idx="774">
                  <c:v>19350.0</c:v>
                </c:pt>
                <c:pt idx="775">
                  <c:v>19375.0</c:v>
                </c:pt>
                <c:pt idx="776">
                  <c:v>19400.0</c:v>
                </c:pt>
                <c:pt idx="777">
                  <c:v>19425.0</c:v>
                </c:pt>
                <c:pt idx="778">
                  <c:v>19450.0</c:v>
                </c:pt>
                <c:pt idx="779">
                  <c:v>19475.0</c:v>
                </c:pt>
                <c:pt idx="780">
                  <c:v>19500.0</c:v>
                </c:pt>
                <c:pt idx="781">
                  <c:v>19525.0</c:v>
                </c:pt>
                <c:pt idx="782">
                  <c:v>19550.0</c:v>
                </c:pt>
                <c:pt idx="783">
                  <c:v>19575.0</c:v>
                </c:pt>
                <c:pt idx="784">
                  <c:v>19600.0</c:v>
                </c:pt>
                <c:pt idx="785">
                  <c:v>19625.0</c:v>
                </c:pt>
                <c:pt idx="786">
                  <c:v>19650.0</c:v>
                </c:pt>
                <c:pt idx="787">
                  <c:v>19675.0</c:v>
                </c:pt>
                <c:pt idx="788">
                  <c:v>19700.0</c:v>
                </c:pt>
                <c:pt idx="789">
                  <c:v>19725.0</c:v>
                </c:pt>
                <c:pt idx="790">
                  <c:v>19750.0</c:v>
                </c:pt>
                <c:pt idx="791">
                  <c:v>19775.0</c:v>
                </c:pt>
                <c:pt idx="792">
                  <c:v>19800.0</c:v>
                </c:pt>
                <c:pt idx="793">
                  <c:v>19825.0</c:v>
                </c:pt>
                <c:pt idx="794">
                  <c:v>19850.0</c:v>
                </c:pt>
                <c:pt idx="795">
                  <c:v>19875.0</c:v>
                </c:pt>
                <c:pt idx="796">
                  <c:v>19900.0</c:v>
                </c:pt>
                <c:pt idx="797">
                  <c:v>19925.0</c:v>
                </c:pt>
                <c:pt idx="798">
                  <c:v>19950.0</c:v>
                </c:pt>
                <c:pt idx="799">
                  <c:v>19975.0</c:v>
                </c:pt>
                <c:pt idx="800">
                  <c:v>20000.0</c:v>
                </c:pt>
                <c:pt idx="801">
                  <c:v>20025.0</c:v>
                </c:pt>
                <c:pt idx="802">
                  <c:v>20050.0</c:v>
                </c:pt>
                <c:pt idx="803">
                  <c:v>20075.0</c:v>
                </c:pt>
                <c:pt idx="804">
                  <c:v>20100.0</c:v>
                </c:pt>
                <c:pt idx="805">
                  <c:v>20125.0</c:v>
                </c:pt>
                <c:pt idx="806">
                  <c:v>20150.0</c:v>
                </c:pt>
                <c:pt idx="807">
                  <c:v>20175.0</c:v>
                </c:pt>
                <c:pt idx="808">
                  <c:v>20200.0</c:v>
                </c:pt>
                <c:pt idx="809">
                  <c:v>20225.0</c:v>
                </c:pt>
                <c:pt idx="810">
                  <c:v>20250.0</c:v>
                </c:pt>
                <c:pt idx="811">
                  <c:v>20275.0</c:v>
                </c:pt>
                <c:pt idx="812">
                  <c:v>20300.0</c:v>
                </c:pt>
                <c:pt idx="813">
                  <c:v>20325.0</c:v>
                </c:pt>
                <c:pt idx="814">
                  <c:v>20350.0</c:v>
                </c:pt>
                <c:pt idx="815">
                  <c:v>20375.0</c:v>
                </c:pt>
                <c:pt idx="816">
                  <c:v>20400.0</c:v>
                </c:pt>
                <c:pt idx="817">
                  <c:v>20425.0</c:v>
                </c:pt>
                <c:pt idx="818">
                  <c:v>20450.0</c:v>
                </c:pt>
                <c:pt idx="819">
                  <c:v>20475.0</c:v>
                </c:pt>
                <c:pt idx="820">
                  <c:v>20500.0</c:v>
                </c:pt>
                <c:pt idx="821">
                  <c:v>20525.0</c:v>
                </c:pt>
                <c:pt idx="822">
                  <c:v>20550.0</c:v>
                </c:pt>
                <c:pt idx="823">
                  <c:v>20575.0</c:v>
                </c:pt>
                <c:pt idx="824">
                  <c:v>20600.0</c:v>
                </c:pt>
                <c:pt idx="825">
                  <c:v>20625.0</c:v>
                </c:pt>
                <c:pt idx="826">
                  <c:v>20650.0</c:v>
                </c:pt>
                <c:pt idx="827">
                  <c:v>20675.0</c:v>
                </c:pt>
                <c:pt idx="828">
                  <c:v>20700.0</c:v>
                </c:pt>
                <c:pt idx="829">
                  <c:v>20725.0</c:v>
                </c:pt>
                <c:pt idx="830">
                  <c:v>20750.0</c:v>
                </c:pt>
                <c:pt idx="831">
                  <c:v>20775.0</c:v>
                </c:pt>
                <c:pt idx="832">
                  <c:v>20800.0</c:v>
                </c:pt>
                <c:pt idx="833">
                  <c:v>20825.0</c:v>
                </c:pt>
                <c:pt idx="834">
                  <c:v>20850.0</c:v>
                </c:pt>
                <c:pt idx="835">
                  <c:v>20875.0</c:v>
                </c:pt>
                <c:pt idx="836">
                  <c:v>20900.0</c:v>
                </c:pt>
                <c:pt idx="837">
                  <c:v>20925.0</c:v>
                </c:pt>
                <c:pt idx="838">
                  <c:v>20950.0</c:v>
                </c:pt>
                <c:pt idx="839">
                  <c:v>20975.0</c:v>
                </c:pt>
                <c:pt idx="840">
                  <c:v>21000.0</c:v>
                </c:pt>
                <c:pt idx="841">
                  <c:v>21025.0</c:v>
                </c:pt>
                <c:pt idx="842">
                  <c:v>21050.0</c:v>
                </c:pt>
                <c:pt idx="843">
                  <c:v>21075.0</c:v>
                </c:pt>
                <c:pt idx="844">
                  <c:v>21100.0</c:v>
                </c:pt>
                <c:pt idx="845">
                  <c:v>21125.0</c:v>
                </c:pt>
                <c:pt idx="846">
                  <c:v>21150.0</c:v>
                </c:pt>
                <c:pt idx="847">
                  <c:v>21175.0</c:v>
                </c:pt>
                <c:pt idx="848">
                  <c:v>21200.0</c:v>
                </c:pt>
                <c:pt idx="849">
                  <c:v>21225.0</c:v>
                </c:pt>
                <c:pt idx="850">
                  <c:v>21250.0</c:v>
                </c:pt>
                <c:pt idx="851">
                  <c:v>21275.0</c:v>
                </c:pt>
                <c:pt idx="852">
                  <c:v>21300.0</c:v>
                </c:pt>
                <c:pt idx="853">
                  <c:v>21325.0</c:v>
                </c:pt>
                <c:pt idx="854">
                  <c:v>21350.0</c:v>
                </c:pt>
                <c:pt idx="855">
                  <c:v>21375.0</c:v>
                </c:pt>
                <c:pt idx="856">
                  <c:v>21400.0</c:v>
                </c:pt>
                <c:pt idx="857">
                  <c:v>21425.0</c:v>
                </c:pt>
                <c:pt idx="858">
                  <c:v>21450.0</c:v>
                </c:pt>
                <c:pt idx="859">
                  <c:v>21475.0</c:v>
                </c:pt>
                <c:pt idx="860">
                  <c:v>21500.0</c:v>
                </c:pt>
                <c:pt idx="861">
                  <c:v>21525.0</c:v>
                </c:pt>
                <c:pt idx="862">
                  <c:v>21550.0</c:v>
                </c:pt>
                <c:pt idx="863">
                  <c:v>21575.0</c:v>
                </c:pt>
                <c:pt idx="864">
                  <c:v>21600.0</c:v>
                </c:pt>
                <c:pt idx="865">
                  <c:v>21625.0</c:v>
                </c:pt>
                <c:pt idx="866">
                  <c:v>21650.0</c:v>
                </c:pt>
                <c:pt idx="867">
                  <c:v>21675.0</c:v>
                </c:pt>
                <c:pt idx="868">
                  <c:v>21700.0</c:v>
                </c:pt>
                <c:pt idx="869">
                  <c:v>21725.0</c:v>
                </c:pt>
                <c:pt idx="870">
                  <c:v>21750.0</c:v>
                </c:pt>
                <c:pt idx="871">
                  <c:v>21775.0</c:v>
                </c:pt>
                <c:pt idx="872">
                  <c:v>21800.0</c:v>
                </c:pt>
                <c:pt idx="873">
                  <c:v>21825.0</c:v>
                </c:pt>
                <c:pt idx="874">
                  <c:v>21850.0</c:v>
                </c:pt>
                <c:pt idx="875">
                  <c:v>21875.0</c:v>
                </c:pt>
                <c:pt idx="876">
                  <c:v>21900.0</c:v>
                </c:pt>
                <c:pt idx="877">
                  <c:v>21925.0</c:v>
                </c:pt>
                <c:pt idx="878">
                  <c:v>21950.0</c:v>
                </c:pt>
                <c:pt idx="879">
                  <c:v>21975.0</c:v>
                </c:pt>
                <c:pt idx="880">
                  <c:v>22000.0</c:v>
                </c:pt>
                <c:pt idx="881">
                  <c:v>22025.0</c:v>
                </c:pt>
                <c:pt idx="882">
                  <c:v>22050.0</c:v>
                </c:pt>
                <c:pt idx="883">
                  <c:v>22075.0</c:v>
                </c:pt>
                <c:pt idx="884">
                  <c:v>22100.0</c:v>
                </c:pt>
                <c:pt idx="885">
                  <c:v>22125.0</c:v>
                </c:pt>
                <c:pt idx="886">
                  <c:v>22150.0</c:v>
                </c:pt>
                <c:pt idx="887">
                  <c:v>22175.0</c:v>
                </c:pt>
                <c:pt idx="888">
                  <c:v>22200.0</c:v>
                </c:pt>
                <c:pt idx="889">
                  <c:v>22225.0</c:v>
                </c:pt>
                <c:pt idx="890">
                  <c:v>22250.0</c:v>
                </c:pt>
                <c:pt idx="891">
                  <c:v>22275.0</c:v>
                </c:pt>
                <c:pt idx="892">
                  <c:v>22300.0</c:v>
                </c:pt>
                <c:pt idx="893">
                  <c:v>22325.0</c:v>
                </c:pt>
                <c:pt idx="894">
                  <c:v>22350.0</c:v>
                </c:pt>
                <c:pt idx="895">
                  <c:v>22375.0</c:v>
                </c:pt>
                <c:pt idx="896">
                  <c:v>22400.0</c:v>
                </c:pt>
                <c:pt idx="897">
                  <c:v>22425.0</c:v>
                </c:pt>
                <c:pt idx="898">
                  <c:v>22450.0</c:v>
                </c:pt>
                <c:pt idx="899">
                  <c:v>22475.0</c:v>
                </c:pt>
                <c:pt idx="900">
                  <c:v>22500.0</c:v>
                </c:pt>
                <c:pt idx="901">
                  <c:v>22525.0</c:v>
                </c:pt>
                <c:pt idx="902">
                  <c:v>22550.0</c:v>
                </c:pt>
                <c:pt idx="903">
                  <c:v>22575.0</c:v>
                </c:pt>
                <c:pt idx="904">
                  <c:v>22600.0</c:v>
                </c:pt>
                <c:pt idx="905">
                  <c:v>22625.0</c:v>
                </c:pt>
                <c:pt idx="906">
                  <c:v>22650.0</c:v>
                </c:pt>
                <c:pt idx="907">
                  <c:v>22675.0</c:v>
                </c:pt>
                <c:pt idx="908">
                  <c:v>22700.0</c:v>
                </c:pt>
                <c:pt idx="909">
                  <c:v>22725.0</c:v>
                </c:pt>
                <c:pt idx="910">
                  <c:v>22750.0</c:v>
                </c:pt>
                <c:pt idx="911">
                  <c:v>22775.0</c:v>
                </c:pt>
                <c:pt idx="912">
                  <c:v>22800.0</c:v>
                </c:pt>
                <c:pt idx="913">
                  <c:v>22825.0</c:v>
                </c:pt>
                <c:pt idx="914">
                  <c:v>22850.0</c:v>
                </c:pt>
                <c:pt idx="915">
                  <c:v>22875.0</c:v>
                </c:pt>
                <c:pt idx="916">
                  <c:v>22900.0</c:v>
                </c:pt>
                <c:pt idx="917">
                  <c:v>22925.0</c:v>
                </c:pt>
                <c:pt idx="918">
                  <c:v>22950.0</c:v>
                </c:pt>
                <c:pt idx="919">
                  <c:v>22975.0</c:v>
                </c:pt>
                <c:pt idx="920">
                  <c:v>23000.0</c:v>
                </c:pt>
                <c:pt idx="921">
                  <c:v>23025.0</c:v>
                </c:pt>
                <c:pt idx="922">
                  <c:v>23050.0</c:v>
                </c:pt>
                <c:pt idx="923">
                  <c:v>23075.0</c:v>
                </c:pt>
                <c:pt idx="924">
                  <c:v>23100.0</c:v>
                </c:pt>
                <c:pt idx="925">
                  <c:v>23125.0</c:v>
                </c:pt>
                <c:pt idx="926">
                  <c:v>23150.0</c:v>
                </c:pt>
                <c:pt idx="927">
                  <c:v>23175.0</c:v>
                </c:pt>
                <c:pt idx="928">
                  <c:v>23200.0</c:v>
                </c:pt>
                <c:pt idx="929">
                  <c:v>23225.0</c:v>
                </c:pt>
                <c:pt idx="930">
                  <c:v>23250.0</c:v>
                </c:pt>
                <c:pt idx="931">
                  <c:v>23275.0</c:v>
                </c:pt>
                <c:pt idx="932">
                  <c:v>23300.0</c:v>
                </c:pt>
                <c:pt idx="933">
                  <c:v>23325.0</c:v>
                </c:pt>
                <c:pt idx="934">
                  <c:v>23350.0</c:v>
                </c:pt>
                <c:pt idx="935">
                  <c:v>23375.0</c:v>
                </c:pt>
                <c:pt idx="936">
                  <c:v>23400.0</c:v>
                </c:pt>
                <c:pt idx="937">
                  <c:v>23425.0</c:v>
                </c:pt>
                <c:pt idx="938">
                  <c:v>23450.0</c:v>
                </c:pt>
                <c:pt idx="939">
                  <c:v>23475.0</c:v>
                </c:pt>
                <c:pt idx="940">
                  <c:v>23500.0</c:v>
                </c:pt>
                <c:pt idx="941">
                  <c:v>23525.0</c:v>
                </c:pt>
                <c:pt idx="942">
                  <c:v>23550.0</c:v>
                </c:pt>
                <c:pt idx="943">
                  <c:v>23575.0</c:v>
                </c:pt>
                <c:pt idx="944">
                  <c:v>23600.0</c:v>
                </c:pt>
                <c:pt idx="945">
                  <c:v>23625.0</c:v>
                </c:pt>
                <c:pt idx="946">
                  <c:v>23650.0</c:v>
                </c:pt>
                <c:pt idx="947">
                  <c:v>23675.0</c:v>
                </c:pt>
                <c:pt idx="948">
                  <c:v>23700.0</c:v>
                </c:pt>
                <c:pt idx="949">
                  <c:v>23725.0</c:v>
                </c:pt>
                <c:pt idx="950">
                  <c:v>23750.0</c:v>
                </c:pt>
                <c:pt idx="951">
                  <c:v>23775.0</c:v>
                </c:pt>
                <c:pt idx="952">
                  <c:v>23800.0</c:v>
                </c:pt>
                <c:pt idx="953">
                  <c:v>23825.0</c:v>
                </c:pt>
                <c:pt idx="954">
                  <c:v>23850.0</c:v>
                </c:pt>
                <c:pt idx="955">
                  <c:v>23875.0</c:v>
                </c:pt>
                <c:pt idx="956">
                  <c:v>23900.0</c:v>
                </c:pt>
                <c:pt idx="957">
                  <c:v>23925.0</c:v>
                </c:pt>
                <c:pt idx="958">
                  <c:v>23950.0</c:v>
                </c:pt>
                <c:pt idx="959">
                  <c:v>23975.0</c:v>
                </c:pt>
                <c:pt idx="960">
                  <c:v>24000.0</c:v>
                </c:pt>
                <c:pt idx="961">
                  <c:v>24025.0</c:v>
                </c:pt>
                <c:pt idx="962">
                  <c:v>24050.0</c:v>
                </c:pt>
                <c:pt idx="963">
                  <c:v>24075.0</c:v>
                </c:pt>
                <c:pt idx="964">
                  <c:v>24100.0</c:v>
                </c:pt>
                <c:pt idx="965">
                  <c:v>24125.0</c:v>
                </c:pt>
                <c:pt idx="966">
                  <c:v>24150.0</c:v>
                </c:pt>
                <c:pt idx="967">
                  <c:v>24175.0</c:v>
                </c:pt>
                <c:pt idx="968">
                  <c:v>24200.0</c:v>
                </c:pt>
                <c:pt idx="969">
                  <c:v>24225.0</c:v>
                </c:pt>
                <c:pt idx="970">
                  <c:v>24250.0</c:v>
                </c:pt>
                <c:pt idx="971">
                  <c:v>24275.0</c:v>
                </c:pt>
                <c:pt idx="972">
                  <c:v>24300.0</c:v>
                </c:pt>
                <c:pt idx="973">
                  <c:v>24325.0</c:v>
                </c:pt>
                <c:pt idx="974">
                  <c:v>24350.0</c:v>
                </c:pt>
                <c:pt idx="975">
                  <c:v>24375.0</c:v>
                </c:pt>
                <c:pt idx="976">
                  <c:v>24400.0</c:v>
                </c:pt>
                <c:pt idx="977">
                  <c:v>24425.0</c:v>
                </c:pt>
                <c:pt idx="978">
                  <c:v>24450.0</c:v>
                </c:pt>
                <c:pt idx="979">
                  <c:v>24475.0</c:v>
                </c:pt>
                <c:pt idx="980">
                  <c:v>24500.0</c:v>
                </c:pt>
                <c:pt idx="981">
                  <c:v>24525.0</c:v>
                </c:pt>
                <c:pt idx="982">
                  <c:v>24550.0</c:v>
                </c:pt>
                <c:pt idx="983">
                  <c:v>24575.0</c:v>
                </c:pt>
                <c:pt idx="984">
                  <c:v>24600.0</c:v>
                </c:pt>
                <c:pt idx="985">
                  <c:v>24625.0</c:v>
                </c:pt>
                <c:pt idx="986">
                  <c:v>24650.0</c:v>
                </c:pt>
                <c:pt idx="987">
                  <c:v>24675.0</c:v>
                </c:pt>
                <c:pt idx="988">
                  <c:v>24700.0</c:v>
                </c:pt>
                <c:pt idx="989">
                  <c:v>24725.0</c:v>
                </c:pt>
                <c:pt idx="990">
                  <c:v>24750.0</c:v>
                </c:pt>
                <c:pt idx="991">
                  <c:v>24775.0</c:v>
                </c:pt>
                <c:pt idx="992">
                  <c:v>24800.0</c:v>
                </c:pt>
                <c:pt idx="993">
                  <c:v>24825.0</c:v>
                </c:pt>
                <c:pt idx="994">
                  <c:v>24850.0</c:v>
                </c:pt>
                <c:pt idx="995">
                  <c:v>24875.0</c:v>
                </c:pt>
                <c:pt idx="996">
                  <c:v>24900.0</c:v>
                </c:pt>
                <c:pt idx="997">
                  <c:v>24925.0</c:v>
                </c:pt>
                <c:pt idx="998">
                  <c:v>24950.0</c:v>
                </c:pt>
                <c:pt idx="999">
                  <c:v>24975.0</c:v>
                </c:pt>
                <c:pt idx="1000">
                  <c:v>25000.0</c:v>
                </c:pt>
                <c:pt idx="1001">
                  <c:v>25025.0</c:v>
                </c:pt>
                <c:pt idx="1002">
                  <c:v>25050.0</c:v>
                </c:pt>
                <c:pt idx="1003">
                  <c:v>25075.0</c:v>
                </c:pt>
                <c:pt idx="1004">
                  <c:v>25100.0</c:v>
                </c:pt>
                <c:pt idx="1005">
                  <c:v>25125.0</c:v>
                </c:pt>
                <c:pt idx="1006">
                  <c:v>25150.0</c:v>
                </c:pt>
                <c:pt idx="1007">
                  <c:v>25175.0</c:v>
                </c:pt>
                <c:pt idx="1008">
                  <c:v>25200.0</c:v>
                </c:pt>
                <c:pt idx="1009">
                  <c:v>25225.0</c:v>
                </c:pt>
                <c:pt idx="1010">
                  <c:v>25250.0</c:v>
                </c:pt>
                <c:pt idx="1011">
                  <c:v>25275.0</c:v>
                </c:pt>
                <c:pt idx="1012">
                  <c:v>25300.0</c:v>
                </c:pt>
                <c:pt idx="1013">
                  <c:v>25325.0</c:v>
                </c:pt>
                <c:pt idx="1014">
                  <c:v>25350.0</c:v>
                </c:pt>
                <c:pt idx="1015">
                  <c:v>25375.0</c:v>
                </c:pt>
                <c:pt idx="1016">
                  <c:v>25400.0</c:v>
                </c:pt>
                <c:pt idx="1017">
                  <c:v>25425.0</c:v>
                </c:pt>
                <c:pt idx="1018">
                  <c:v>25450.0</c:v>
                </c:pt>
                <c:pt idx="1019">
                  <c:v>25475.0</c:v>
                </c:pt>
                <c:pt idx="1020">
                  <c:v>25500.0</c:v>
                </c:pt>
                <c:pt idx="1021">
                  <c:v>25525.0</c:v>
                </c:pt>
                <c:pt idx="1022">
                  <c:v>25550.0</c:v>
                </c:pt>
                <c:pt idx="1023">
                  <c:v>25575.0</c:v>
                </c:pt>
                <c:pt idx="1024">
                  <c:v>25600.0</c:v>
                </c:pt>
                <c:pt idx="1025">
                  <c:v>25625.0</c:v>
                </c:pt>
                <c:pt idx="1026">
                  <c:v>25650.0</c:v>
                </c:pt>
                <c:pt idx="1027">
                  <c:v>25675.0</c:v>
                </c:pt>
                <c:pt idx="1028">
                  <c:v>25700.0</c:v>
                </c:pt>
                <c:pt idx="1029">
                  <c:v>25725.0</c:v>
                </c:pt>
                <c:pt idx="1030">
                  <c:v>25750.0</c:v>
                </c:pt>
                <c:pt idx="1031">
                  <c:v>25775.0</c:v>
                </c:pt>
                <c:pt idx="1032">
                  <c:v>25800.0</c:v>
                </c:pt>
                <c:pt idx="1033">
                  <c:v>25825.0</c:v>
                </c:pt>
                <c:pt idx="1034">
                  <c:v>25850.0</c:v>
                </c:pt>
                <c:pt idx="1035">
                  <c:v>25875.0</c:v>
                </c:pt>
                <c:pt idx="1036">
                  <c:v>25900.0</c:v>
                </c:pt>
                <c:pt idx="1037">
                  <c:v>25925.0</c:v>
                </c:pt>
                <c:pt idx="1038">
                  <c:v>25950.0</c:v>
                </c:pt>
                <c:pt idx="1039">
                  <c:v>25975.0</c:v>
                </c:pt>
                <c:pt idx="1040">
                  <c:v>26000.0</c:v>
                </c:pt>
                <c:pt idx="1041">
                  <c:v>26025.0</c:v>
                </c:pt>
                <c:pt idx="1042">
                  <c:v>26050.0</c:v>
                </c:pt>
                <c:pt idx="1043">
                  <c:v>26075.0</c:v>
                </c:pt>
                <c:pt idx="1044">
                  <c:v>26100.0</c:v>
                </c:pt>
                <c:pt idx="1045">
                  <c:v>26125.0</c:v>
                </c:pt>
                <c:pt idx="1046">
                  <c:v>26150.0</c:v>
                </c:pt>
                <c:pt idx="1047">
                  <c:v>26175.0</c:v>
                </c:pt>
                <c:pt idx="1048">
                  <c:v>26200.0</c:v>
                </c:pt>
                <c:pt idx="1049">
                  <c:v>26225.0</c:v>
                </c:pt>
                <c:pt idx="1050">
                  <c:v>26250.0</c:v>
                </c:pt>
                <c:pt idx="1051">
                  <c:v>26275.0</c:v>
                </c:pt>
                <c:pt idx="1052">
                  <c:v>26300.0</c:v>
                </c:pt>
                <c:pt idx="1053">
                  <c:v>26325.0</c:v>
                </c:pt>
                <c:pt idx="1054">
                  <c:v>26350.0</c:v>
                </c:pt>
                <c:pt idx="1055">
                  <c:v>26375.0</c:v>
                </c:pt>
                <c:pt idx="1056">
                  <c:v>26400.0</c:v>
                </c:pt>
                <c:pt idx="1057">
                  <c:v>26425.0</c:v>
                </c:pt>
                <c:pt idx="1058">
                  <c:v>26450.0</c:v>
                </c:pt>
                <c:pt idx="1059">
                  <c:v>26475.0</c:v>
                </c:pt>
                <c:pt idx="1060">
                  <c:v>26500.0</c:v>
                </c:pt>
                <c:pt idx="1061">
                  <c:v>26525.0</c:v>
                </c:pt>
                <c:pt idx="1062">
                  <c:v>26550.0</c:v>
                </c:pt>
                <c:pt idx="1063">
                  <c:v>26575.0</c:v>
                </c:pt>
                <c:pt idx="1064">
                  <c:v>26600.0</c:v>
                </c:pt>
                <c:pt idx="1065">
                  <c:v>26625.0</c:v>
                </c:pt>
                <c:pt idx="1066">
                  <c:v>26650.0</c:v>
                </c:pt>
                <c:pt idx="1067">
                  <c:v>26675.0</c:v>
                </c:pt>
                <c:pt idx="1068">
                  <c:v>26700.0</c:v>
                </c:pt>
                <c:pt idx="1069">
                  <c:v>26725.0</c:v>
                </c:pt>
                <c:pt idx="1070">
                  <c:v>26750.0</c:v>
                </c:pt>
                <c:pt idx="1071">
                  <c:v>26775.0</c:v>
                </c:pt>
                <c:pt idx="1072">
                  <c:v>26800.0</c:v>
                </c:pt>
                <c:pt idx="1073">
                  <c:v>26825.0</c:v>
                </c:pt>
                <c:pt idx="1074">
                  <c:v>26850.0</c:v>
                </c:pt>
                <c:pt idx="1075">
                  <c:v>26875.0</c:v>
                </c:pt>
                <c:pt idx="1076">
                  <c:v>26900.0</c:v>
                </c:pt>
                <c:pt idx="1077">
                  <c:v>26925.0</c:v>
                </c:pt>
                <c:pt idx="1078">
                  <c:v>26950.0</c:v>
                </c:pt>
                <c:pt idx="1079">
                  <c:v>26975.0</c:v>
                </c:pt>
                <c:pt idx="1080">
                  <c:v>27000.0</c:v>
                </c:pt>
                <c:pt idx="1081">
                  <c:v>27025.0</c:v>
                </c:pt>
                <c:pt idx="1082">
                  <c:v>27050.0</c:v>
                </c:pt>
                <c:pt idx="1083">
                  <c:v>27075.0</c:v>
                </c:pt>
                <c:pt idx="1084">
                  <c:v>27100.0</c:v>
                </c:pt>
                <c:pt idx="1085">
                  <c:v>27125.0</c:v>
                </c:pt>
                <c:pt idx="1086">
                  <c:v>27150.0</c:v>
                </c:pt>
                <c:pt idx="1087">
                  <c:v>27175.0</c:v>
                </c:pt>
                <c:pt idx="1088">
                  <c:v>27200.0</c:v>
                </c:pt>
                <c:pt idx="1089">
                  <c:v>27225.0</c:v>
                </c:pt>
                <c:pt idx="1090">
                  <c:v>27250.0</c:v>
                </c:pt>
                <c:pt idx="1091">
                  <c:v>27275.0</c:v>
                </c:pt>
                <c:pt idx="1092">
                  <c:v>27300.0</c:v>
                </c:pt>
                <c:pt idx="1093">
                  <c:v>27325.0</c:v>
                </c:pt>
                <c:pt idx="1094">
                  <c:v>27350.0</c:v>
                </c:pt>
                <c:pt idx="1095">
                  <c:v>27375.0</c:v>
                </c:pt>
                <c:pt idx="1096">
                  <c:v>27400.0</c:v>
                </c:pt>
                <c:pt idx="1097">
                  <c:v>27425.0</c:v>
                </c:pt>
                <c:pt idx="1098">
                  <c:v>27450.0</c:v>
                </c:pt>
                <c:pt idx="1099">
                  <c:v>27475.0</c:v>
                </c:pt>
                <c:pt idx="1100">
                  <c:v>27500.0</c:v>
                </c:pt>
                <c:pt idx="1101">
                  <c:v>27525.0</c:v>
                </c:pt>
                <c:pt idx="1102">
                  <c:v>27550.0</c:v>
                </c:pt>
                <c:pt idx="1103">
                  <c:v>27575.0</c:v>
                </c:pt>
                <c:pt idx="1104">
                  <c:v>27600.0</c:v>
                </c:pt>
                <c:pt idx="1105">
                  <c:v>27625.0</c:v>
                </c:pt>
                <c:pt idx="1106">
                  <c:v>27650.0</c:v>
                </c:pt>
                <c:pt idx="1107">
                  <c:v>27675.0</c:v>
                </c:pt>
                <c:pt idx="1108">
                  <c:v>27700.0</c:v>
                </c:pt>
                <c:pt idx="1109">
                  <c:v>27725.0</c:v>
                </c:pt>
                <c:pt idx="1110">
                  <c:v>27750.0</c:v>
                </c:pt>
                <c:pt idx="1111">
                  <c:v>27775.0</c:v>
                </c:pt>
                <c:pt idx="1112">
                  <c:v>27800.0</c:v>
                </c:pt>
                <c:pt idx="1113">
                  <c:v>27825.0</c:v>
                </c:pt>
                <c:pt idx="1114">
                  <c:v>27850.0</c:v>
                </c:pt>
                <c:pt idx="1115">
                  <c:v>27875.0</c:v>
                </c:pt>
                <c:pt idx="1116">
                  <c:v>27900.0</c:v>
                </c:pt>
                <c:pt idx="1117">
                  <c:v>27925.0</c:v>
                </c:pt>
                <c:pt idx="1118">
                  <c:v>27950.0</c:v>
                </c:pt>
                <c:pt idx="1119">
                  <c:v>27975.0</c:v>
                </c:pt>
                <c:pt idx="1120">
                  <c:v>28000.0</c:v>
                </c:pt>
                <c:pt idx="1121">
                  <c:v>28025.0</c:v>
                </c:pt>
                <c:pt idx="1122">
                  <c:v>28050.0</c:v>
                </c:pt>
                <c:pt idx="1123">
                  <c:v>28075.0</c:v>
                </c:pt>
                <c:pt idx="1124">
                  <c:v>28100.0</c:v>
                </c:pt>
                <c:pt idx="1125">
                  <c:v>28125.0</c:v>
                </c:pt>
                <c:pt idx="1126">
                  <c:v>28150.0</c:v>
                </c:pt>
                <c:pt idx="1127">
                  <c:v>28175.0</c:v>
                </c:pt>
                <c:pt idx="1128">
                  <c:v>28200.0</c:v>
                </c:pt>
                <c:pt idx="1129">
                  <c:v>28225.0</c:v>
                </c:pt>
                <c:pt idx="1130">
                  <c:v>28250.0</c:v>
                </c:pt>
                <c:pt idx="1131">
                  <c:v>28275.0</c:v>
                </c:pt>
                <c:pt idx="1132">
                  <c:v>28300.0</c:v>
                </c:pt>
                <c:pt idx="1133">
                  <c:v>28325.0</c:v>
                </c:pt>
                <c:pt idx="1134">
                  <c:v>28350.0</c:v>
                </c:pt>
                <c:pt idx="1135">
                  <c:v>28375.0</c:v>
                </c:pt>
                <c:pt idx="1136">
                  <c:v>28400.0</c:v>
                </c:pt>
                <c:pt idx="1137">
                  <c:v>28425.0</c:v>
                </c:pt>
                <c:pt idx="1138">
                  <c:v>28450.0</c:v>
                </c:pt>
                <c:pt idx="1139">
                  <c:v>28475.0</c:v>
                </c:pt>
                <c:pt idx="1140">
                  <c:v>28500.0</c:v>
                </c:pt>
                <c:pt idx="1141">
                  <c:v>28525.0</c:v>
                </c:pt>
                <c:pt idx="1142">
                  <c:v>28550.0</c:v>
                </c:pt>
                <c:pt idx="1143">
                  <c:v>28575.0</c:v>
                </c:pt>
                <c:pt idx="1144">
                  <c:v>28600.0</c:v>
                </c:pt>
                <c:pt idx="1145">
                  <c:v>28625.0</c:v>
                </c:pt>
                <c:pt idx="1146">
                  <c:v>28650.0</c:v>
                </c:pt>
                <c:pt idx="1147">
                  <c:v>28675.0</c:v>
                </c:pt>
                <c:pt idx="1148">
                  <c:v>28700.0</c:v>
                </c:pt>
                <c:pt idx="1149">
                  <c:v>28725.0</c:v>
                </c:pt>
                <c:pt idx="1150">
                  <c:v>28750.0</c:v>
                </c:pt>
                <c:pt idx="1151">
                  <c:v>28775.0</c:v>
                </c:pt>
                <c:pt idx="1152">
                  <c:v>28800.0</c:v>
                </c:pt>
                <c:pt idx="1153">
                  <c:v>28825.0</c:v>
                </c:pt>
                <c:pt idx="1154">
                  <c:v>28850.0</c:v>
                </c:pt>
                <c:pt idx="1155">
                  <c:v>28875.0</c:v>
                </c:pt>
                <c:pt idx="1156">
                  <c:v>28900.0</c:v>
                </c:pt>
                <c:pt idx="1157">
                  <c:v>28925.0</c:v>
                </c:pt>
                <c:pt idx="1158">
                  <c:v>28950.0</c:v>
                </c:pt>
                <c:pt idx="1159">
                  <c:v>28975.0</c:v>
                </c:pt>
                <c:pt idx="1160">
                  <c:v>29000.0</c:v>
                </c:pt>
                <c:pt idx="1161">
                  <c:v>29025.0</c:v>
                </c:pt>
                <c:pt idx="1162">
                  <c:v>29050.0</c:v>
                </c:pt>
                <c:pt idx="1163">
                  <c:v>29075.0</c:v>
                </c:pt>
                <c:pt idx="1164">
                  <c:v>29100.0</c:v>
                </c:pt>
                <c:pt idx="1165">
                  <c:v>29125.0</c:v>
                </c:pt>
                <c:pt idx="1166">
                  <c:v>29150.0</c:v>
                </c:pt>
                <c:pt idx="1167">
                  <c:v>29175.0</c:v>
                </c:pt>
                <c:pt idx="1168">
                  <c:v>29200.0</c:v>
                </c:pt>
                <c:pt idx="1169">
                  <c:v>29225.0</c:v>
                </c:pt>
                <c:pt idx="1170">
                  <c:v>29250.0</c:v>
                </c:pt>
                <c:pt idx="1171">
                  <c:v>29275.0</c:v>
                </c:pt>
                <c:pt idx="1172">
                  <c:v>29300.0</c:v>
                </c:pt>
                <c:pt idx="1173">
                  <c:v>29325.0</c:v>
                </c:pt>
                <c:pt idx="1174">
                  <c:v>29350.0</c:v>
                </c:pt>
                <c:pt idx="1175">
                  <c:v>29375.0</c:v>
                </c:pt>
                <c:pt idx="1176">
                  <c:v>29400.0</c:v>
                </c:pt>
                <c:pt idx="1177">
                  <c:v>29425.0</c:v>
                </c:pt>
                <c:pt idx="1178">
                  <c:v>29450.0</c:v>
                </c:pt>
                <c:pt idx="1179">
                  <c:v>29475.0</c:v>
                </c:pt>
                <c:pt idx="1180">
                  <c:v>29500.0</c:v>
                </c:pt>
                <c:pt idx="1181">
                  <c:v>29525.0</c:v>
                </c:pt>
                <c:pt idx="1182">
                  <c:v>29550.0</c:v>
                </c:pt>
                <c:pt idx="1183">
                  <c:v>29575.0</c:v>
                </c:pt>
                <c:pt idx="1184">
                  <c:v>29600.0</c:v>
                </c:pt>
                <c:pt idx="1185">
                  <c:v>29625.0</c:v>
                </c:pt>
                <c:pt idx="1186">
                  <c:v>29650.0</c:v>
                </c:pt>
                <c:pt idx="1187">
                  <c:v>29675.0</c:v>
                </c:pt>
                <c:pt idx="1188">
                  <c:v>29700.0</c:v>
                </c:pt>
                <c:pt idx="1189">
                  <c:v>29725.0</c:v>
                </c:pt>
                <c:pt idx="1190">
                  <c:v>29750.0</c:v>
                </c:pt>
                <c:pt idx="1191">
                  <c:v>29775.0</c:v>
                </c:pt>
                <c:pt idx="1192">
                  <c:v>29800.0</c:v>
                </c:pt>
                <c:pt idx="1193">
                  <c:v>29825.0</c:v>
                </c:pt>
                <c:pt idx="1194">
                  <c:v>29850.0</c:v>
                </c:pt>
                <c:pt idx="1195">
                  <c:v>29875.0</c:v>
                </c:pt>
                <c:pt idx="1196">
                  <c:v>29900.0</c:v>
                </c:pt>
                <c:pt idx="1197">
                  <c:v>29925.0</c:v>
                </c:pt>
                <c:pt idx="1198">
                  <c:v>29950.0</c:v>
                </c:pt>
                <c:pt idx="1199">
                  <c:v>29975.0</c:v>
                </c:pt>
                <c:pt idx="1200">
                  <c:v>30000.0</c:v>
                </c:pt>
                <c:pt idx="1201">
                  <c:v>30025.0</c:v>
                </c:pt>
                <c:pt idx="1202">
                  <c:v>30050.0</c:v>
                </c:pt>
                <c:pt idx="1203">
                  <c:v>30075.0</c:v>
                </c:pt>
                <c:pt idx="1204">
                  <c:v>30100.0</c:v>
                </c:pt>
                <c:pt idx="1205">
                  <c:v>30125.0</c:v>
                </c:pt>
                <c:pt idx="1206">
                  <c:v>30150.0</c:v>
                </c:pt>
                <c:pt idx="1207">
                  <c:v>30175.0</c:v>
                </c:pt>
                <c:pt idx="1208">
                  <c:v>30200.0</c:v>
                </c:pt>
                <c:pt idx="1209">
                  <c:v>30225.0</c:v>
                </c:pt>
                <c:pt idx="1210">
                  <c:v>30250.0</c:v>
                </c:pt>
                <c:pt idx="1211">
                  <c:v>30275.0</c:v>
                </c:pt>
                <c:pt idx="1212">
                  <c:v>30300.0</c:v>
                </c:pt>
                <c:pt idx="1213">
                  <c:v>30325.0</c:v>
                </c:pt>
                <c:pt idx="1214">
                  <c:v>30350.0</c:v>
                </c:pt>
                <c:pt idx="1215">
                  <c:v>30375.0</c:v>
                </c:pt>
                <c:pt idx="1216">
                  <c:v>30400.0</c:v>
                </c:pt>
                <c:pt idx="1217">
                  <c:v>30425.0</c:v>
                </c:pt>
                <c:pt idx="1218">
                  <c:v>30450.0</c:v>
                </c:pt>
                <c:pt idx="1219">
                  <c:v>30475.0</c:v>
                </c:pt>
                <c:pt idx="1220">
                  <c:v>30500.0</c:v>
                </c:pt>
                <c:pt idx="1221">
                  <c:v>30525.0</c:v>
                </c:pt>
                <c:pt idx="1222">
                  <c:v>30550.0</c:v>
                </c:pt>
                <c:pt idx="1223">
                  <c:v>30575.0</c:v>
                </c:pt>
                <c:pt idx="1224">
                  <c:v>30600.0</c:v>
                </c:pt>
                <c:pt idx="1225">
                  <c:v>30625.0</c:v>
                </c:pt>
                <c:pt idx="1226">
                  <c:v>30650.0</c:v>
                </c:pt>
                <c:pt idx="1227">
                  <c:v>30675.0</c:v>
                </c:pt>
                <c:pt idx="1228">
                  <c:v>30700.0</c:v>
                </c:pt>
                <c:pt idx="1229">
                  <c:v>30725.0</c:v>
                </c:pt>
                <c:pt idx="1230">
                  <c:v>30750.0</c:v>
                </c:pt>
                <c:pt idx="1231">
                  <c:v>30775.0</c:v>
                </c:pt>
                <c:pt idx="1232">
                  <c:v>30800.0</c:v>
                </c:pt>
                <c:pt idx="1233">
                  <c:v>30825.0</c:v>
                </c:pt>
                <c:pt idx="1234">
                  <c:v>30850.0</c:v>
                </c:pt>
                <c:pt idx="1235">
                  <c:v>30875.0</c:v>
                </c:pt>
                <c:pt idx="1236">
                  <c:v>30900.0</c:v>
                </c:pt>
                <c:pt idx="1237">
                  <c:v>30925.0</c:v>
                </c:pt>
                <c:pt idx="1238">
                  <c:v>30950.0</c:v>
                </c:pt>
                <c:pt idx="1239">
                  <c:v>30975.0</c:v>
                </c:pt>
                <c:pt idx="1240">
                  <c:v>31000.0</c:v>
                </c:pt>
                <c:pt idx="1241">
                  <c:v>31025.0</c:v>
                </c:pt>
                <c:pt idx="1242">
                  <c:v>31050.0</c:v>
                </c:pt>
                <c:pt idx="1243">
                  <c:v>31075.0</c:v>
                </c:pt>
                <c:pt idx="1244">
                  <c:v>31100.0</c:v>
                </c:pt>
                <c:pt idx="1245">
                  <c:v>31125.0</c:v>
                </c:pt>
                <c:pt idx="1246">
                  <c:v>31150.0</c:v>
                </c:pt>
                <c:pt idx="1247">
                  <c:v>31175.0</c:v>
                </c:pt>
                <c:pt idx="1248">
                  <c:v>31200.0</c:v>
                </c:pt>
                <c:pt idx="1249">
                  <c:v>31225.0</c:v>
                </c:pt>
                <c:pt idx="1250">
                  <c:v>31250.0</c:v>
                </c:pt>
                <c:pt idx="1251">
                  <c:v>31275.0</c:v>
                </c:pt>
                <c:pt idx="1252">
                  <c:v>31300.0</c:v>
                </c:pt>
                <c:pt idx="1253">
                  <c:v>31325.0</c:v>
                </c:pt>
                <c:pt idx="1254">
                  <c:v>31350.0</c:v>
                </c:pt>
                <c:pt idx="1255">
                  <c:v>31375.0</c:v>
                </c:pt>
                <c:pt idx="1256">
                  <c:v>31400.0</c:v>
                </c:pt>
                <c:pt idx="1257">
                  <c:v>31425.0</c:v>
                </c:pt>
                <c:pt idx="1258">
                  <c:v>31450.0</c:v>
                </c:pt>
                <c:pt idx="1259">
                  <c:v>31475.0</c:v>
                </c:pt>
                <c:pt idx="1260">
                  <c:v>31500.0</c:v>
                </c:pt>
                <c:pt idx="1261">
                  <c:v>31525.0</c:v>
                </c:pt>
                <c:pt idx="1262">
                  <c:v>31550.0</c:v>
                </c:pt>
                <c:pt idx="1263">
                  <c:v>31575.0</c:v>
                </c:pt>
                <c:pt idx="1264">
                  <c:v>31600.0</c:v>
                </c:pt>
                <c:pt idx="1265">
                  <c:v>31625.0</c:v>
                </c:pt>
                <c:pt idx="1266">
                  <c:v>31650.0</c:v>
                </c:pt>
                <c:pt idx="1267">
                  <c:v>31675.0</c:v>
                </c:pt>
                <c:pt idx="1268">
                  <c:v>31700.0</c:v>
                </c:pt>
                <c:pt idx="1269">
                  <c:v>31725.0</c:v>
                </c:pt>
                <c:pt idx="1270">
                  <c:v>31750.0</c:v>
                </c:pt>
                <c:pt idx="1271">
                  <c:v>31775.0</c:v>
                </c:pt>
                <c:pt idx="1272">
                  <c:v>31800.0</c:v>
                </c:pt>
                <c:pt idx="1273">
                  <c:v>31825.0</c:v>
                </c:pt>
                <c:pt idx="1274">
                  <c:v>31850.0</c:v>
                </c:pt>
                <c:pt idx="1275">
                  <c:v>31875.0</c:v>
                </c:pt>
                <c:pt idx="1276">
                  <c:v>31900.0</c:v>
                </c:pt>
                <c:pt idx="1277">
                  <c:v>31925.0</c:v>
                </c:pt>
                <c:pt idx="1278">
                  <c:v>31950.0</c:v>
                </c:pt>
                <c:pt idx="1279">
                  <c:v>31975.0</c:v>
                </c:pt>
                <c:pt idx="1280">
                  <c:v>32000.0</c:v>
                </c:pt>
                <c:pt idx="1281">
                  <c:v>32025.0</c:v>
                </c:pt>
                <c:pt idx="1282">
                  <c:v>32050.0</c:v>
                </c:pt>
                <c:pt idx="1283">
                  <c:v>32075.0</c:v>
                </c:pt>
                <c:pt idx="1284">
                  <c:v>32100.0</c:v>
                </c:pt>
                <c:pt idx="1285">
                  <c:v>32125.0</c:v>
                </c:pt>
                <c:pt idx="1286">
                  <c:v>32150.0</c:v>
                </c:pt>
                <c:pt idx="1287">
                  <c:v>32175.0</c:v>
                </c:pt>
                <c:pt idx="1288">
                  <c:v>32200.0</c:v>
                </c:pt>
                <c:pt idx="1289">
                  <c:v>32225.0</c:v>
                </c:pt>
                <c:pt idx="1290">
                  <c:v>32250.0</c:v>
                </c:pt>
                <c:pt idx="1291">
                  <c:v>32275.0</c:v>
                </c:pt>
                <c:pt idx="1292">
                  <c:v>32300.0</c:v>
                </c:pt>
                <c:pt idx="1293">
                  <c:v>32325.0</c:v>
                </c:pt>
                <c:pt idx="1294">
                  <c:v>32350.0</c:v>
                </c:pt>
                <c:pt idx="1295">
                  <c:v>32375.0</c:v>
                </c:pt>
                <c:pt idx="1296">
                  <c:v>32400.0</c:v>
                </c:pt>
                <c:pt idx="1297">
                  <c:v>32425.0</c:v>
                </c:pt>
                <c:pt idx="1298">
                  <c:v>32450.0</c:v>
                </c:pt>
                <c:pt idx="1299">
                  <c:v>32475.0</c:v>
                </c:pt>
                <c:pt idx="1300">
                  <c:v>32500.0</c:v>
                </c:pt>
                <c:pt idx="1301">
                  <c:v>32525.0</c:v>
                </c:pt>
                <c:pt idx="1302">
                  <c:v>32550.0</c:v>
                </c:pt>
                <c:pt idx="1303">
                  <c:v>32575.0</c:v>
                </c:pt>
                <c:pt idx="1304">
                  <c:v>32600.0</c:v>
                </c:pt>
                <c:pt idx="1305">
                  <c:v>32625.0</c:v>
                </c:pt>
                <c:pt idx="1306">
                  <c:v>32650.0</c:v>
                </c:pt>
                <c:pt idx="1307">
                  <c:v>32675.0</c:v>
                </c:pt>
                <c:pt idx="1308">
                  <c:v>32700.0</c:v>
                </c:pt>
                <c:pt idx="1309">
                  <c:v>32725.0</c:v>
                </c:pt>
                <c:pt idx="1310">
                  <c:v>32750.0</c:v>
                </c:pt>
                <c:pt idx="1311">
                  <c:v>32775.0</c:v>
                </c:pt>
                <c:pt idx="1312">
                  <c:v>32800.0</c:v>
                </c:pt>
                <c:pt idx="1313">
                  <c:v>32825.0</c:v>
                </c:pt>
                <c:pt idx="1314">
                  <c:v>32850.0</c:v>
                </c:pt>
                <c:pt idx="1315">
                  <c:v>32875.0</c:v>
                </c:pt>
                <c:pt idx="1316">
                  <c:v>32900.0</c:v>
                </c:pt>
                <c:pt idx="1317">
                  <c:v>32925.0</c:v>
                </c:pt>
                <c:pt idx="1318">
                  <c:v>32950.0</c:v>
                </c:pt>
                <c:pt idx="1319">
                  <c:v>32975.0</c:v>
                </c:pt>
                <c:pt idx="1320">
                  <c:v>33000.0</c:v>
                </c:pt>
                <c:pt idx="1321">
                  <c:v>33025.0</c:v>
                </c:pt>
                <c:pt idx="1322">
                  <c:v>33050.0</c:v>
                </c:pt>
                <c:pt idx="1323">
                  <c:v>33075.0</c:v>
                </c:pt>
                <c:pt idx="1324">
                  <c:v>33100.0</c:v>
                </c:pt>
                <c:pt idx="1325">
                  <c:v>33125.0</c:v>
                </c:pt>
                <c:pt idx="1326">
                  <c:v>33150.0</c:v>
                </c:pt>
                <c:pt idx="1327">
                  <c:v>33175.0</c:v>
                </c:pt>
                <c:pt idx="1328">
                  <c:v>33200.0</c:v>
                </c:pt>
                <c:pt idx="1329">
                  <c:v>33225.0</c:v>
                </c:pt>
                <c:pt idx="1330">
                  <c:v>33250.0</c:v>
                </c:pt>
                <c:pt idx="1331">
                  <c:v>33275.0</c:v>
                </c:pt>
                <c:pt idx="1332">
                  <c:v>33300.0</c:v>
                </c:pt>
                <c:pt idx="1333">
                  <c:v>33325.0</c:v>
                </c:pt>
                <c:pt idx="1334">
                  <c:v>33350.0</c:v>
                </c:pt>
                <c:pt idx="1335">
                  <c:v>33375.0</c:v>
                </c:pt>
                <c:pt idx="1336">
                  <c:v>33400.0</c:v>
                </c:pt>
                <c:pt idx="1337">
                  <c:v>33425.0</c:v>
                </c:pt>
                <c:pt idx="1338">
                  <c:v>33450.0</c:v>
                </c:pt>
                <c:pt idx="1339">
                  <c:v>33475.0</c:v>
                </c:pt>
                <c:pt idx="1340">
                  <c:v>33500.0</c:v>
                </c:pt>
                <c:pt idx="1341">
                  <c:v>33525.0</c:v>
                </c:pt>
                <c:pt idx="1342">
                  <c:v>33550.0</c:v>
                </c:pt>
                <c:pt idx="1343">
                  <c:v>33575.0</c:v>
                </c:pt>
                <c:pt idx="1344">
                  <c:v>33600.0</c:v>
                </c:pt>
                <c:pt idx="1345">
                  <c:v>33625.0</c:v>
                </c:pt>
                <c:pt idx="1346">
                  <c:v>33650.0</c:v>
                </c:pt>
                <c:pt idx="1347">
                  <c:v>33675.0</c:v>
                </c:pt>
                <c:pt idx="1348">
                  <c:v>33700.0</c:v>
                </c:pt>
                <c:pt idx="1349">
                  <c:v>33725.0</c:v>
                </c:pt>
                <c:pt idx="1350">
                  <c:v>33750.0</c:v>
                </c:pt>
                <c:pt idx="1351">
                  <c:v>33775.0</c:v>
                </c:pt>
                <c:pt idx="1352">
                  <c:v>33800.0</c:v>
                </c:pt>
                <c:pt idx="1353">
                  <c:v>33825.0</c:v>
                </c:pt>
                <c:pt idx="1354">
                  <c:v>33850.0</c:v>
                </c:pt>
                <c:pt idx="1355">
                  <c:v>33875.0</c:v>
                </c:pt>
                <c:pt idx="1356">
                  <c:v>33900.0</c:v>
                </c:pt>
                <c:pt idx="1357">
                  <c:v>33925.0</c:v>
                </c:pt>
                <c:pt idx="1358">
                  <c:v>33950.0</c:v>
                </c:pt>
                <c:pt idx="1359">
                  <c:v>33975.0</c:v>
                </c:pt>
                <c:pt idx="1360">
                  <c:v>34000.0</c:v>
                </c:pt>
                <c:pt idx="1361">
                  <c:v>34025.0</c:v>
                </c:pt>
                <c:pt idx="1362">
                  <c:v>34050.0</c:v>
                </c:pt>
                <c:pt idx="1363">
                  <c:v>34075.0</c:v>
                </c:pt>
                <c:pt idx="1364">
                  <c:v>34100.0</c:v>
                </c:pt>
                <c:pt idx="1365">
                  <c:v>34125.0</c:v>
                </c:pt>
                <c:pt idx="1366">
                  <c:v>34150.0</c:v>
                </c:pt>
                <c:pt idx="1367">
                  <c:v>34175.0</c:v>
                </c:pt>
                <c:pt idx="1368">
                  <c:v>34200.0</c:v>
                </c:pt>
                <c:pt idx="1369">
                  <c:v>34225.0</c:v>
                </c:pt>
                <c:pt idx="1370">
                  <c:v>34250.0</c:v>
                </c:pt>
                <c:pt idx="1371">
                  <c:v>34275.0</c:v>
                </c:pt>
                <c:pt idx="1372">
                  <c:v>34300.0</c:v>
                </c:pt>
                <c:pt idx="1373">
                  <c:v>34325.0</c:v>
                </c:pt>
                <c:pt idx="1374">
                  <c:v>34350.0</c:v>
                </c:pt>
                <c:pt idx="1375">
                  <c:v>34375.0</c:v>
                </c:pt>
                <c:pt idx="1376">
                  <c:v>34400.0</c:v>
                </c:pt>
                <c:pt idx="1377">
                  <c:v>34425.0</c:v>
                </c:pt>
                <c:pt idx="1378">
                  <c:v>34450.0</c:v>
                </c:pt>
                <c:pt idx="1379">
                  <c:v>34475.0</c:v>
                </c:pt>
                <c:pt idx="1380">
                  <c:v>34500.0</c:v>
                </c:pt>
                <c:pt idx="1381">
                  <c:v>34525.0</c:v>
                </c:pt>
                <c:pt idx="1382">
                  <c:v>34550.0</c:v>
                </c:pt>
                <c:pt idx="1383">
                  <c:v>34575.0</c:v>
                </c:pt>
                <c:pt idx="1384">
                  <c:v>34600.0</c:v>
                </c:pt>
                <c:pt idx="1385">
                  <c:v>34625.0</c:v>
                </c:pt>
                <c:pt idx="1386">
                  <c:v>34650.0</c:v>
                </c:pt>
                <c:pt idx="1387">
                  <c:v>34675.0</c:v>
                </c:pt>
                <c:pt idx="1388">
                  <c:v>34700.0</c:v>
                </c:pt>
                <c:pt idx="1389">
                  <c:v>34725.0</c:v>
                </c:pt>
                <c:pt idx="1390">
                  <c:v>34750.0</c:v>
                </c:pt>
                <c:pt idx="1391">
                  <c:v>34775.0</c:v>
                </c:pt>
                <c:pt idx="1392">
                  <c:v>34800.0</c:v>
                </c:pt>
                <c:pt idx="1393">
                  <c:v>34825.0</c:v>
                </c:pt>
                <c:pt idx="1394">
                  <c:v>34850.0</c:v>
                </c:pt>
                <c:pt idx="1395">
                  <c:v>34875.0</c:v>
                </c:pt>
                <c:pt idx="1396">
                  <c:v>34900.0</c:v>
                </c:pt>
                <c:pt idx="1397">
                  <c:v>34925.0</c:v>
                </c:pt>
                <c:pt idx="1398">
                  <c:v>34950.0</c:v>
                </c:pt>
                <c:pt idx="1399">
                  <c:v>34975.0</c:v>
                </c:pt>
                <c:pt idx="1400">
                  <c:v>35000.0</c:v>
                </c:pt>
              </c:numCache>
            </c:numRef>
          </c:xVal>
          <c:yVal>
            <c:numRef>
              <c:f>Equations!$E$3:$E$1403</c:f>
              <c:numCache>
                <c:formatCode>General</c:formatCode>
                <c:ptCount val="1401"/>
                <c:pt idx="0">
                  <c:v>285.9277777777777</c:v>
                </c:pt>
                <c:pt idx="1">
                  <c:v>285.7652777777777</c:v>
                </c:pt>
                <c:pt idx="2">
                  <c:v>285.6027777777778</c:v>
                </c:pt>
                <c:pt idx="3">
                  <c:v>285.4402777777777</c:v>
                </c:pt>
                <c:pt idx="4">
                  <c:v>285.2777777777778</c:v>
                </c:pt>
                <c:pt idx="5">
                  <c:v>285.1152777777777</c:v>
                </c:pt>
                <c:pt idx="6">
                  <c:v>284.9527777777777</c:v>
                </c:pt>
                <c:pt idx="7">
                  <c:v>284.7902777777778</c:v>
                </c:pt>
                <c:pt idx="8">
                  <c:v>284.6277777777777</c:v>
                </c:pt>
                <c:pt idx="9">
                  <c:v>284.4652777777778</c:v>
                </c:pt>
                <c:pt idx="10">
                  <c:v>284.3027777777777</c:v>
                </c:pt>
                <c:pt idx="11">
                  <c:v>284.1402777777777</c:v>
                </c:pt>
                <c:pt idx="12">
                  <c:v>283.9777777777778</c:v>
                </c:pt>
                <c:pt idx="13">
                  <c:v>283.8152777777777</c:v>
                </c:pt>
                <c:pt idx="14">
                  <c:v>283.6527777777778</c:v>
                </c:pt>
                <c:pt idx="15">
                  <c:v>283.4902777777777</c:v>
                </c:pt>
                <c:pt idx="16">
                  <c:v>283.3277777777777</c:v>
                </c:pt>
                <c:pt idx="17">
                  <c:v>283.1652777777778</c:v>
                </c:pt>
                <c:pt idx="18">
                  <c:v>283.0027777777777</c:v>
                </c:pt>
                <c:pt idx="19">
                  <c:v>282.8402777777778</c:v>
                </c:pt>
                <c:pt idx="20">
                  <c:v>282.6777777777777</c:v>
                </c:pt>
                <c:pt idx="21">
                  <c:v>282.5152777777777</c:v>
                </c:pt>
                <c:pt idx="22">
                  <c:v>282.3527777777778</c:v>
                </c:pt>
                <c:pt idx="23">
                  <c:v>282.1902777777777</c:v>
                </c:pt>
                <c:pt idx="24">
                  <c:v>282.0277777777778</c:v>
                </c:pt>
                <c:pt idx="25">
                  <c:v>281.8652777777777</c:v>
                </c:pt>
                <c:pt idx="26">
                  <c:v>281.7027777777777</c:v>
                </c:pt>
                <c:pt idx="27">
                  <c:v>281.5402777777778</c:v>
                </c:pt>
                <c:pt idx="28">
                  <c:v>281.3777777777777</c:v>
                </c:pt>
                <c:pt idx="29">
                  <c:v>281.2152777777778</c:v>
                </c:pt>
                <c:pt idx="30">
                  <c:v>281.0527777777777</c:v>
                </c:pt>
                <c:pt idx="31">
                  <c:v>280.8902777777777</c:v>
                </c:pt>
                <c:pt idx="32">
                  <c:v>280.7277777777778</c:v>
                </c:pt>
                <c:pt idx="33">
                  <c:v>280.5652777777777</c:v>
                </c:pt>
                <c:pt idx="34">
                  <c:v>280.4027777777778</c:v>
                </c:pt>
                <c:pt idx="35">
                  <c:v>280.2402777777777</c:v>
                </c:pt>
                <c:pt idx="36">
                  <c:v>280.0777777777777</c:v>
                </c:pt>
                <c:pt idx="37">
                  <c:v>279.9152777777778</c:v>
                </c:pt>
                <c:pt idx="38">
                  <c:v>279.7527777777777</c:v>
                </c:pt>
                <c:pt idx="39">
                  <c:v>279.5902777777778</c:v>
                </c:pt>
                <c:pt idx="40">
                  <c:v>279.4277777777777</c:v>
                </c:pt>
                <c:pt idx="41">
                  <c:v>279.2652777777777</c:v>
                </c:pt>
                <c:pt idx="42">
                  <c:v>279.1027777777778</c:v>
                </c:pt>
                <c:pt idx="43">
                  <c:v>278.9402777777777</c:v>
                </c:pt>
                <c:pt idx="44">
                  <c:v>278.7777777777778</c:v>
                </c:pt>
                <c:pt idx="45">
                  <c:v>278.6152777777777</c:v>
                </c:pt>
                <c:pt idx="46">
                  <c:v>278.4527777777777</c:v>
                </c:pt>
                <c:pt idx="47">
                  <c:v>278.2902777777778</c:v>
                </c:pt>
                <c:pt idx="48">
                  <c:v>278.1277777777777</c:v>
                </c:pt>
                <c:pt idx="49">
                  <c:v>277.9652777777778</c:v>
                </c:pt>
                <c:pt idx="50">
                  <c:v>277.8027777777777</c:v>
                </c:pt>
                <c:pt idx="51">
                  <c:v>277.6402777777777</c:v>
                </c:pt>
                <c:pt idx="52">
                  <c:v>277.4777777777778</c:v>
                </c:pt>
                <c:pt idx="53">
                  <c:v>277.3152777777777</c:v>
                </c:pt>
                <c:pt idx="54">
                  <c:v>277.1527777777778</c:v>
                </c:pt>
                <c:pt idx="55">
                  <c:v>276.9902777777777</c:v>
                </c:pt>
                <c:pt idx="56">
                  <c:v>276.8277777777777</c:v>
                </c:pt>
                <c:pt idx="57">
                  <c:v>276.6652777777778</c:v>
                </c:pt>
                <c:pt idx="58">
                  <c:v>276.5027777777777</c:v>
                </c:pt>
                <c:pt idx="59">
                  <c:v>276.3402777777778</c:v>
                </c:pt>
                <c:pt idx="60">
                  <c:v>276.1777777777777</c:v>
                </c:pt>
                <c:pt idx="61">
                  <c:v>276.0152777777777</c:v>
                </c:pt>
                <c:pt idx="62">
                  <c:v>275.8527777777778</c:v>
                </c:pt>
                <c:pt idx="63">
                  <c:v>275.6902777777777</c:v>
                </c:pt>
                <c:pt idx="64">
                  <c:v>275.5277777777778</c:v>
                </c:pt>
                <c:pt idx="65">
                  <c:v>275.3652777777777</c:v>
                </c:pt>
                <c:pt idx="66">
                  <c:v>275.2027777777777</c:v>
                </c:pt>
                <c:pt idx="67">
                  <c:v>275.0402777777778</c:v>
                </c:pt>
                <c:pt idx="68">
                  <c:v>274.8777777777777</c:v>
                </c:pt>
                <c:pt idx="69">
                  <c:v>274.7152777777778</c:v>
                </c:pt>
                <c:pt idx="70">
                  <c:v>274.5527777777777</c:v>
                </c:pt>
                <c:pt idx="71">
                  <c:v>274.3902777777777</c:v>
                </c:pt>
                <c:pt idx="72">
                  <c:v>274.2277777777778</c:v>
                </c:pt>
                <c:pt idx="73">
                  <c:v>274.0652777777777</c:v>
                </c:pt>
                <c:pt idx="74">
                  <c:v>273.9027777777778</c:v>
                </c:pt>
                <c:pt idx="75">
                  <c:v>273.7402777777777</c:v>
                </c:pt>
                <c:pt idx="76">
                  <c:v>273.5777777777777</c:v>
                </c:pt>
                <c:pt idx="77">
                  <c:v>273.4152777777778</c:v>
                </c:pt>
                <c:pt idx="78">
                  <c:v>273.2527777777777</c:v>
                </c:pt>
                <c:pt idx="79">
                  <c:v>273.0902777777778</c:v>
                </c:pt>
                <c:pt idx="80">
                  <c:v>272.9277777777777</c:v>
                </c:pt>
                <c:pt idx="81">
                  <c:v>272.7652777777777</c:v>
                </c:pt>
                <c:pt idx="82">
                  <c:v>272.6027777777778</c:v>
                </c:pt>
                <c:pt idx="83">
                  <c:v>272.4402777777777</c:v>
                </c:pt>
                <c:pt idx="84">
                  <c:v>272.2777777777778</c:v>
                </c:pt>
                <c:pt idx="85">
                  <c:v>272.1152777777777</c:v>
                </c:pt>
                <c:pt idx="86">
                  <c:v>271.9527777777777</c:v>
                </c:pt>
                <c:pt idx="87">
                  <c:v>271.7902777777778</c:v>
                </c:pt>
                <c:pt idx="88">
                  <c:v>271.6277777777777</c:v>
                </c:pt>
                <c:pt idx="89">
                  <c:v>271.4652777777778</c:v>
                </c:pt>
                <c:pt idx="90">
                  <c:v>271.3027777777777</c:v>
                </c:pt>
                <c:pt idx="91">
                  <c:v>271.1402777777777</c:v>
                </c:pt>
                <c:pt idx="92">
                  <c:v>270.9777777777778</c:v>
                </c:pt>
                <c:pt idx="93">
                  <c:v>270.8152777777777</c:v>
                </c:pt>
                <c:pt idx="94">
                  <c:v>270.6527777777778</c:v>
                </c:pt>
                <c:pt idx="95">
                  <c:v>270.4902777777777</c:v>
                </c:pt>
                <c:pt idx="96">
                  <c:v>270.3277777777777</c:v>
                </c:pt>
                <c:pt idx="97">
                  <c:v>270.1652777777778</c:v>
                </c:pt>
                <c:pt idx="98">
                  <c:v>270.0027777777777</c:v>
                </c:pt>
                <c:pt idx="99">
                  <c:v>269.8402777777778</c:v>
                </c:pt>
                <c:pt idx="100">
                  <c:v>269.6777777777777</c:v>
                </c:pt>
                <c:pt idx="101">
                  <c:v>269.5152777777777</c:v>
                </c:pt>
                <c:pt idx="102">
                  <c:v>269.3527777777778</c:v>
                </c:pt>
                <c:pt idx="103">
                  <c:v>269.1902777777777</c:v>
                </c:pt>
                <c:pt idx="104">
                  <c:v>269.0277777777778</c:v>
                </c:pt>
                <c:pt idx="105">
                  <c:v>268.8652777777777</c:v>
                </c:pt>
                <c:pt idx="106">
                  <c:v>268.7027777777777</c:v>
                </c:pt>
                <c:pt idx="107">
                  <c:v>268.5402777777778</c:v>
                </c:pt>
                <c:pt idx="108">
                  <c:v>268.3777777777777</c:v>
                </c:pt>
                <c:pt idx="109">
                  <c:v>268.2152777777778</c:v>
                </c:pt>
                <c:pt idx="110">
                  <c:v>268.0527777777777</c:v>
                </c:pt>
                <c:pt idx="111">
                  <c:v>267.8902777777777</c:v>
                </c:pt>
                <c:pt idx="112">
                  <c:v>267.7277777777778</c:v>
                </c:pt>
                <c:pt idx="113">
                  <c:v>267.5652777777777</c:v>
                </c:pt>
                <c:pt idx="114">
                  <c:v>267.4027777777778</c:v>
                </c:pt>
                <c:pt idx="115">
                  <c:v>267.2402777777777</c:v>
                </c:pt>
                <c:pt idx="116">
                  <c:v>267.0777777777777</c:v>
                </c:pt>
                <c:pt idx="117">
                  <c:v>266.9152777777778</c:v>
                </c:pt>
                <c:pt idx="118">
                  <c:v>266.7527777777777</c:v>
                </c:pt>
                <c:pt idx="119">
                  <c:v>266.5902777777778</c:v>
                </c:pt>
                <c:pt idx="120">
                  <c:v>266.4277777777777</c:v>
                </c:pt>
                <c:pt idx="121">
                  <c:v>266.2652777777777</c:v>
                </c:pt>
                <c:pt idx="122">
                  <c:v>266.1027777777778</c:v>
                </c:pt>
                <c:pt idx="123">
                  <c:v>265.9402777777777</c:v>
                </c:pt>
                <c:pt idx="124">
                  <c:v>265.7777777777778</c:v>
                </c:pt>
                <c:pt idx="125">
                  <c:v>265.6152777777777</c:v>
                </c:pt>
                <c:pt idx="126">
                  <c:v>265.4527777777777</c:v>
                </c:pt>
                <c:pt idx="127">
                  <c:v>265.2902777777778</c:v>
                </c:pt>
                <c:pt idx="128">
                  <c:v>265.1277777777777</c:v>
                </c:pt>
                <c:pt idx="129">
                  <c:v>264.9652777777778</c:v>
                </c:pt>
                <c:pt idx="130">
                  <c:v>264.8027777777777</c:v>
                </c:pt>
                <c:pt idx="131">
                  <c:v>264.6402777777777</c:v>
                </c:pt>
                <c:pt idx="132">
                  <c:v>264.4777777777778</c:v>
                </c:pt>
                <c:pt idx="133">
                  <c:v>264.3152777777777</c:v>
                </c:pt>
                <c:pt idx="134">
                  <c:v>264.1527777777778</c:v>
                </c:pt>
                <c:pt idx="135">
                  <c:v>263.9902777777777</c:v>
                </c:pt>
                <c:pt idx="136">
                  <c:v>263.8277777777777</c:v>
                </c:pt>
                <c:pt idx="137">
                  <c:v>263.6652777777778</c:v>
                </c:pt>
                <c:pt idx="138">
                  <c:v>263.5027777777777</c:v>
                </c:pt>
                <c:pt idx="139">
                  <c:v>263.3402777777778</c:v>
                </c:pt>
                <c:pt idx="140">
                  <c:v>263.1777777777777</c:v>
                </c:pt>
                <c:pt idx="141">
                  <c:v>263.0152777777777</c:v>
                </c:pt>
                <c:pt idx="142">
                  <c:v>262.8527777777778</c:v>
                </c:pt>
                <c:pt idx="143">
                  <c:v>262.6902777777777</c:v>
                </c:pt>
                <c:pt idx="144">
                  <c:v>262.5277777777778</c:v>
                </c:pt>
                <c:pt idx="145">
                  <c:v>262.3652777777777</c:v>
                </c:pt>
                <c:pt idx="146">
                  <c:v>262.2027777777777</c:v>
                </c:pt>
                <c:pt idx="147">
                  <c:v>262.0402777777778</c:v>
                </c:pt>
                <c:pt idx="148">
                  <c:v>261.8777777777777</c:v>
                </c:pt>
                <c:pt idx="149">
                  <c:v>261.7152777777778</c:v>
                </c:pt>
                <c:pt idx="150">
                  <c:v>261.5527777777777</c:v>
                </c:pt>
                <c:pt idx="151">
                  <c:v>261.3902777777777</c:v>
                </c:pt>
                <c:pt idx="152">
                  <c:v>261.2277777777778</c:v>
                </c:pt>
                <c:pt idx="153">
                  <c:v>261.0652777777777</c:v>
                </c:pt>
                <c:pt idx="154">
                  <c:v>260.9027777777778</c:v>
                </c:pt>
                <c:pt idx="155">
                  <c:v>260.7402777777777</c:v>
                </c:pt>
                <c:pt idx="156">
                  <c:v>260.5777777777777</c:v>
                </c:pt>
                <c:pt idx="157">
                  <c:v>260.4152777777778</c:v>
                </c:pt>
                <c:pt idx="158">
                  <c:v>260.2527777777777</c:v>
                </c:pt>
                <c:pt idx="159">
                  <c:v>260.0902777777778</c:v>
                </c:pt>
                <c:pt idx="160">
                  <c:v>259.9277777777777</c:v>
                </c:pt>
                <c:pt idx="161">
                  <c:v>259.7652777777777</c:v>
                </c:pt>
                <c:pt idx="162">
                  <c:v>259.6027777777778</c:v>
                </c:pt>
                <c:pt idx="163">
                  <c:v>259.4402777777777</c:v>
                </c:pt>
                <c:pt idx="164">
                  <c:v>259.2777777777778</c:v>
                </c:pt>
                <c:pt idx="165">
                  <c:v>259.1152777777777</c:v>
                </c:pt>
                <c:pt idx="166">
                  <c:v>258.9527777777777</c:v>
                </c:pt>
                <c:pt idx="167">
                  <c:v>258.7902777777778</c:v>
                </c:pt>
                <c:pt idx="168">
                  <c:v>258.6277777777777</c:v>
                </c:pt>
                <c:pt idx="169">
                  <c:v>258.4652777777778</c:v>
                </c:pt>
                <c:pt idx="170">
                  <c:v>258.3027777777777</c:v>
                </c:pt>
                <c:pt idx="171">
                  <c:v>258.1402777777777</c:v>
                </c:pt>
                <c:pt idx="172">
                  <c:v>257.9777777777778</c:v>
                </c:pt>
                <c:pt idx="173">
                  <c:v>257.8152777777777</c:v>
                </c:pt>
                <c:pt idx="174">
                  <c:v>257.6527777777778</c:v>
                </c:pt>
                <c:pt idx="175">
                  <c:v>257.4902777777777</c:v>
                </c:pt>
                <c:pt idx="176">
                  <c:v>257.3277777777777</c:v>
                </c:pt>
                <c:pt idx="177">
                  <c:v>257.1652777777778</c:v>
                </c:pt>
                <c:pt idx="178">
                  <c:v>257.0027777777777</c:v>
                </c:pt>
                <c:pt idx="179">
                  <c:v>256.8402777777778</c:v>
                </c:pt>
                <c:pt idx="180">
                  <c:v>256.6777777777777</c:v>
                </c:pt>
                <c:pt idx="181">
                  <c:v>256.5152777777777</c:v>
                </c:pt>
                <c:pt idx="182">
                  <c:v>256.3527777777778</c:v>
                </c:pt>
                <c:pt idx="183">
                  <c:v>256.1902777777777</c:v>
                </c:pt>
                <c:pt idx="184">
                  <c:v>256.0277777777778</c:v>
                </c:pt>
                <c:pt idx="185">
                  <c:v>255.8652777777777</c:v>
                </c:pt>
                <c:pt idx="186">
                  <c:v>255.7027777777778</c:v>
                </c:pt>
                <c:pt idx="187">
                  <c:v>255.5402777777778</c:v>
                </c:pt>
                <c:pt idx="188">
                  <c:v>255.3777777777777</c:v>
                </c:pt>
                <c:pt idx="189">
                  <c:v>255.2152777777777</c:v>
                </c:pt>
                <c:pt idx="190">
                  <c:v>255.0527777777777</c:v>
                </c:pt>
                <c:pt idx="191">
                  <c:v>254.8902777777778</c:v>
                </c:pt>
                <c:pt idx="192">
                  <c:v>254.7277777777778</c:v>
                </c:pt>
                <c:pt idx="193">
                  <c:v>254.5652777777777</c:v>
                </c:pt>
                <c:pt idx="194">
                  <c:v>254.4027777777777</c:v>
                </c:pt>
                <c:pt idx="195">
                  <c:v>254.2402777777777</c:v>
                </c:pt>
                <c:pt idx="196">
                  <c:v>254.0777777777778</c:v>
                </c:pt>
                <c:pt idx="197">
                  <c:v>253.9152777777778</c:v>
                </c:pt>
                <c:pt idx="198">
                  <c:v>253.7527777777777</c:v>
                </c:pt>
                <c:pt idx="199">
                  <c:v>253.5902777777777</c:v>
                </c:pt>
                <c:pt idx="200">
                  <c:v>253.4277777777777</c:v>
                </c:pt>
                <c:pt idx="201">
                  <c:v>253.2652777777778</c:v>
                </c:pt>
                <c:pt idx="202">
                  <c:v>253.1027777777778</c:v>
                </c:pt>
                <c:pt idx="203">
                  <c:v>252.9402777777777</c:v>
                </c:pt>
                <c:pt idx="204">
                  <c:v>252.7777777777777</c:v>
                </c:pt>
                <c:pt idx="205">
                  <c:v>252.6152777777777</c:v>
                </c:pt>
                <c:pt idx="206">
                  <c:v>252.4527777777778</c:v>
                </c:pt>
                <c:pt idx="207">
                  <c:v>252.2902777777778</c:v>
                </c:pt>
                <c:pt idx="208">
                  <c:v>252.1277777777777</c:v>
                </c:pt>
                <c:pt idx="209">
                  <c:v>251.9652777777777</c:v>
                </c:pt>
                <c:pt idx="210">
                  <c:v>251.8027777777777</c:v>
                </c:pt>
                <c:pt idx="211">
                  <c:v>251.6402777777778</c:v>
                </c:pt>
                <c:pt idx="212">
                  <c:v>251.4777777777778</c:v>
                </c:pt>
                <c:pt idx="213">
                  <c:v>251.3152777777777</c:v>
                </c:pt>
                <c:pt idx="214">
                  <c:v>251.1527777777777</c:v>
                </c:pt>
                <c:pt idx="215">
                  <c:v>250.9902777777777</c:v>
                </c:pt>
                <c:pt idx="216">
                  <c:v>250.8277777777778</c:v>
                </c:pt>
                <c:pt idx="217">
                  <c:v>250.6652777777778</c:v>
                </c:pt>
                <c:pt idx="218">
                  <c:v>250.5027777777777</c:v>
                </c:pt>
                <c:pt idx="219">
                  <c:v>250.3402777777777</c:v>
                </c:pt>
                <c:pt idx="220">
                  <c:v>250.1777777777777</c:v>
                </c:pt>
                <c:pt idx="221">
                  <c:v>250.0152777777778</c:v>
                </c:pt>
                <c:pt idx="222">
                  <c:v>249.8527777777778</c:v>
                </c:pt>
                <c:pt idx="223">
                  <c:v>249.6902777777777</c:v>
                </c:pt>
                <c:pt idx="224">
                  <c:v>249.5277777777777</c:v>
                </c:pt>
                <c:pt idx="225">
                  <c:v>249.3652777777777</c:v>
                </c:pt>
                <c:pt idx="226">
                  <c:v>249.2027777777778</c:v>
                </c:pt>
                <c:pt idx="227">
                  <c:v>249.0402777777778</c:v>
                </c:pt>
                <c:pt idx="228">
                  <c:v>248.8777777777777</c:v>
                </c:pt>
                <c:pt idx="229">
                  <c:v>248.7152777777777</c:v>
                </c:pt>
                <c:pt idx="230">
                  <c:v>248.5527777777777</c:v>
                </c:pt>
                <c:pt idx="231">
                  <c:v>248.3902777777778</c:v>
                </c:pt>
                <c:pt idx="232">
                  <c:v>248.2277777777778</c:v>
                </c:pt>
                <c:pt idx="233">
                  <c:v>248.0652777777777</c:v>
                </c:pt>
                <c:pt idx="234">
                  <c:v>247.9027777777777</c:v>
                </c:pt>
                <c:pt idx="235">
                  <c:v>247.7402777777777</c:v>
                </c:pt>
                <c:pt idx="236">
                  <c:v>247.5777777777778</c:v>
                </c:pt>
                <c:pt idx="237">
                  <c:v>247.4152777777778</c:v>
                </c:pt>
                <c:pt idx="238">
                  <c:v>247.2527777777777</c:v>
                </c:pt>
                <c:pt idx="239">
                  <c:v>247.0902777777777</c:v>
                </c:pt>
                <c:pt idx="240">
                  <c:v>246.9277777777777</c:v>
                </c:pt>
                <c:pt idx="241">
                  <c:v>246.7652777777778</c:v>
                </c:pt>
                <c:pt idx="242">
                  <c:v>246.6027777777778</c:v>
                </c:pt>
                <c:pt idx="243">
                  <c:v>246.4402777777777</c:v>
                </c:pt>
                <c:pt idx="244">
                  <c:v>246.2777777777777</c:v>
                </c:pt>
                <c:pt idx="245">
                  <c:v>246.1152777777777</c:v>
                </c:pt>
                <c:pt idx="246">
                  <c:v>245.9527777777778</c:v>
                </c:pt>
                <c:pt idx="247">
                  <c:v>245.7902777777778</c:v>
                </c:pt>
                <c:pt idx="248">
                  <c:v>245.6277777777777</c:v>
                </c:pt>
                <c:pt idx="249">
                  <c:v>245.4652777777777</c:v>
                </c:pt>
                <c:pt idx="250">
                  <c:v>245.3027777777777</c:v>
                </c:pt>
                <c:pt idx="251">
                  <c:v>245.1402777777778</c:v>
                </c:pt>
                <c:pt idx="252">
                  <c:v>244.9777777777778</c:v>
                </c:pt>
                <c:pt idx="253">
                  <c:v>244.8152777777777</c:v>
                </c:pt>
                <c:pt idx="254">
                  <c:v>244.6527777777777</c:v>
                </c:pt>
                <c:pt idx="255">
                  <c:v>244.4902777777777</c:v>
                </c:pt>
                <c:pt idx="256">
                  <c:v>244.3277777777778</c:v>
                </c:pt>
                <c:pt idx="257">
                  <c:v>244.1652777777778</c:v>
                </c:pt>
                <c:pt idx="258">
                  <c:v>244.0027777777777</c:v>
                </c:pt>
                <c:pt idx="259">
                  <c:v>243.8402777777777</c:v>
                </c:pt>
                <c:pt idx="260">
                  <c:v>243.6777777777777</c:v>
                </c:pt>
                <c:pt idx="261">
                  <c:v>243.5152777777778</c:v>
                </c:pt>
                <c:pt idx="262">
                  <c:v>243.3527777777778</c:v>
                </c:pt>
                <c:pt idx="263">
                  <c:v>243.1902777777777</c:v>
                </c:pt>
                <c:pt idx="264">
                  <c:v>243.0277777777777</c:v>
                </c:pt>
                <c:pt idx="265">
                  <c:v>242.8652777777777</c:v>
                </c:pt>
                <c:pt idx="266">
                  <c:v>242.7027777777778</c:v>
                </c:pt>
                <c:pt idx="267">
                  <c:v>242.5402777777778</c:v>
                </c:pt>
                <c:pt idx="268">
                  <c:v>242.3777777777777</c:v>
                </c:pt>
                <c:pt idx="269">
                  <c:v>242.2152777777777</c:v>
                </c:pt>
                <c:pt idx="270">
                  <c:v>242.0527777777777</c:v>
                </c:pt>
                <c:pt idx="271">
                  <c:v>241.8902777777778</c:v>
                </c:pt>
                <c:pt idx="272">
                  <c:v>241.7277777777778</c:v>
                </c:pt>
                <c:pt idx="273">
                  <c:v>241.5652777777777</c:v>
                </c:pt>
                <c:pt idx="274">
                  <c:v>241.4027777777777</c:v>
                </c:pt>
                <c:pt idx="275">
                  <c:v>241.2402777777777</c:v>
                </c:pt>
                <c:pt idx="276">
                  <c:v>241.0777777777778</c:v>
                </c:pt>
                <c:pt idx="277">
                  <c:v>240.9152777777778</c:v>
                </c:pt>
                <c:pt idx="278">
                  <c:v>240.7527777777777</c:v>
                </c:pt>
                <c:pt idx="279">
                  <c:v>240.5902777777777</c:v>
                </c:pt>
                <c:pt idx="280">
                  <c:v>240.4277777777777</c:v>
                </c:pt>
                <c:pt idx="281">
                  <c:v>240.2652777777778</c:v>
                </c:pt>
                <c:pt idx="282">
                  <c:v>240.1027777777778</c:v>
                </c:pt>
                <c:pt idx="283">
                  <c:v>239.9402777777777</c:v>
                </c:pt>
                <c:pt idx="284">
                  <c:v>239.7777777777777</c:v>
                </c:pt>
                <c:pt idx="285">
                  <c:v>239.6152777777777</c:v>
                </c:pt>
                <c:pt idx="286">
                  <c:v>239.4527777777778</c:v>
                </c:pt>
                <c:pt idx="287">
                  <c:v>239.2902777777778</c:v>
                </c:pt>
                <c:pt idx="288">
                  <c:v>239.1277777777777</c:v>
                </c:pt>
                <c:pt idx="289">
                  <c:v>238.9652777777777</c:v>
                </c:pt>
                <c:pt idx="290">
                  <c:v>238.8027777777777</c:v>
                </c:pt>
                <c:pt idx="291">
                  <c:v>238.6402777777778</c:v>
                </c:pt>
                <c:pt idx="292">
                  <c:v>238.4777777777778</c:v>
                </c:pt>
                <c:pt idx="293">
                  <c:v>238.3152777777777</c:v>
                </c:pt>
                <c:pt idx="294">
                  <c:v>238.1527777777777</c:v>
                </c:pt>
                <c:pt idx="295">
                  <c:v>237.9902777777777</c:v>
                </c:pt>
                <c:pt idx="296">
                  <c:v>237.8277777777778</c:v>
                </c:pt>
                <c:pt idx="297">
                  <c:v>237.6652777777778</c:v>
                </c:pt>
                <c:pt idx="298">
                  <c:v>237.5027777777777</c:v>
                </c:pt>
                <c:pt idx="299">
                  <c:v>237.3402777777777</c:v>
                </c:pt>
                <c:pt idx="300">
                  <c:v>237.1777777777777</c:v>
                </c:pt>
                <c:pt idx="301">
                  <c:v>237.0152777777778</c:v>
                </c:pt>
                <c:pt idx="302">
                  <c:v>236.8527777777778</c:v>
                </c:pt>
                <c:pt idx="303">
                  <c:v>236.6902777777777</c:v>
                </c:pt>
                <c:pt idx="304">
                  <c:v>236.5277777777777</c:v>
                </c:pt>
                <c:pt idx="305">
                  <c:v>236.3652777777777</c:v>
                </c:pt>
                <c:pt idx="306">
                  <c:v>236.2027777777778</c:v>
                </c:pt>
                <c:pt idx="307">
                  <c:v>236.0402777777778</c:v>
                </c:pt>
                <c:pt idx="308">
                  <c:v>235.8777777777777</c:v>
                </c:pt>
                <c:pt idx="309">
                  <c:v>235.7152777777777</c:v>
                </c:pt>
                <c:pt idx="310">
                  <c:v>235.5527777777777</c:v>
                </c:pt>
                <c:pt idx="311">
                  <c:v>235.3902777777778</c:v>
                </c:pt>
                <c:pt idx="312">
                  <c:v>235.2277777777778</c:v>
                </c:pt>
                <c:pt idx="313">
                  <c:v>235.0652777777777</c:v>
                </c:pt>
                <c:pt idx="314">
                  <c:v>234.9027777777777</c:v>
                </c:pt>
                <c:pt idx="315">
                  <c:v>234.7402777777777</c:v>
                </c:pt>
                <c:pt idx="316">
                  <c:v>234.5777777777778</c:v>
                </c:pt>
                <c:pt idx="317">
                  <c:v>234.4152777777778</c:v>
                </c:pt>
                <c:pt idx="318">
                  <c:v>234.2527777777777</c:v>
                </c:pt>
                <c:pt idx="319">
                  <c:v>234.0902777777777</c:v>
                </c:pt>
                <c:pt idx="320">
                  <c:v>233.9277777777777</c:v>
                </c:pt>
                <c:pt idx="321">
                  <c:v>233.7652777777778</c:v>
                </c:pt>
                <c:pt idx="322">
                  <c:v>233.6027777777778</c:v>
                </c:pt>
                <c:pt idx="323">
                  <c:v>233.4402777777777</c:v>
                </c:pt>
                <c:pt idx="324">
                  <c:v>233.2777777777777</c:v>
                </c:pt>
                <c:pt idx="325">
                  <c:v>233.1152777777777</c:v>
                </c:pt>
                <c:pt idx="326">
                  <c:v>232.9527777777778</c:v>
                </c:pt>
                <c:pt idx="327">
                  <c:v>232.7902777777778</c:v>
                </c:pt>
                <c:pt idx="328">
                  <c:v>232.6277777777777</c:v>
                </c:pt>
                <c:pt idx="329">
                  <c:v>232.4652777777777</c:v>
                </c:pt>
                <c:pt idx="330">
                  <c:v>232.3027777777777</c:v>
                </c:pt>
                <c:pt idx="331">
                  <c:v>232.1402777777778</c:v>
                </c:pt>
                <c:pt idx="332">
                  <c:v>231.9777777777778</c:v>
                </c:pt>
                <c:pt idx="333">
                  <c:v>231.8152777777777</c:v>
                </c:pt>
                <c:pt idx="334">
                  <c:v>231.6527777777777</c:v>
                </c:pt>
                <c:pt idx="335">
                  <c:v>231.4902777777777</c:v>
                </c:pt>
                <c:pt idx="336">
                  <c:v>231.3277777777778</c:v>
                </c:pt>
                <c:pt idx="337">
                  <c:v>231.1652777777778</c:v>
                </c:pt>
                <c:pt idx="338">
                  <c:v>231.0027777777777</c:v>
                </c:pt>
                <c:pt idx="339">
                  <c:v>230.8402777777777</c:v>
                </c:pt>
                <c:pt idx="340">
                  <c:v>230.6777777777777</c:v>
                </c:pt>
                <c:pt idx="341">
                  <c:v>230.5152777777778</c:v>
                </c:pt>
                <c:pt idx="342">
                  <c:v>230.3527777777778</c:v>
                </c:pt>
                <c:pt idx="343">
                  <c:v>230.1902777777777</c:v>
                </c:pt>
                <c:pt idx="344">
                  <c:v>230.0277777777777</c:v>
                </c:pt>
                <c:pt idx="345">
                  <c:v>229.8652777777777</c:v>
                </c:pt>
                <c:pt idx="346">
                  <c:v>229.7027777777778</c:v>
                </c:pt>
                <c:pt idx="347">
                  <c:v>229.5402777777778</c:v>
                </c:pt>
                <c:pt idx="348">
                  <c:v>229.3777777777777</c:v>
                </c:pt>
                <c:pt idx="349">
                  <c:v>229.2152777777777</c:v>
                </c:pt>
                <c:pt idx="350">
                  <c:v>229.0527777777777</c:v>
                </c:pt>
                <c:pt idx="351">
                  <c:v>228.8902777777778</c:v>
                </c:pt>
                <c:pt idx="352">
                  <c:v>228.7277777777778</c:v>
                </c:pt>
                <c:pt idx="353">
                  <c:v>228.5652777777777</c:v>
                </c:pt>
                <c:pt idx="354">
                  <c:v>228.4027777777777</c:v>
                </c:pt>
                <c:pt idx="355">
                  <c:v>228.2402777777777</c:v>
                </c:pt>
                <c:pt idx="356">
                  <c:v>228.0777777777778</c:v>
                </c:pt>
                <c:pt idx="357">
                  <c:v>227.9152777777778</c:v>
                </c:pt>
                <c:pt idx="358">
                  <c:v>227.7527777777777</c:v>
                </c:pt>
                <c:pt idx="359">
                  <c:v>227.5902777777777</c:v>
                </c:pt>
                <c:pt idx="360">
                  <c:v>227.4277777777777</c:v>
                </c:pt>
                <c:pt idx="361">
                  <c:v>227.2652777777778</c:v>
                </c:pt>
                <c:pt idx="362">
                  <c:v>227.1027777777778</c:v>
                </c:pt>
                <c:pt idx="363">
                  <c:v>226.9402777777777</c:v>
                </c:pt>
                <c:pt idx="364">
                  <c:v>226.7777777777777</c:v>
                </c:pt>
                <c:pt idx="365">
                  <c:v>226.6152777777777</c:v>
                </c:pt>
                <c:pt idx="366">
                  <c:v>226.4527777777778</c:v>
                </c:pt>
                <c:pt idx="367">
                  <c:v>226.2902777777778</c:v>
                </c:pt>
                <c:pt idx="368">
                  <c:v>226.1277777777777</c:v>
                </c:pt>
                <c:pt idx="369">
                  <c:v>225.9652777777777</c:v>
                </c:pt>
                <c:pt idx="370">
                  <c:v>225.8027777777777</c:v>
                </c:pt>
                <c:pt idx="371">
                  <c:v>225.6402777777778</c:v>
                </c:pt>
                <c:pt idx="372">
                  <c:v>225.4777777777778</c:v>
                </c:pt>
                <c:pt idx="373">
                  <c:v>225.3152777777777</c:v>
                </c:pt>
                <c:pt idx="374">
                  <c:v>225.1527777777777</c:v>
                </c:pt>
                <c:pt idx="375">
                  <c:v>224.9902777777777</c:v>
                </c:pt>
                <c:pt idx="376">
                  <c:v>224.8277777777778</c:v>
                </c:pt>
                <c:pt idx="377">
                  <c:v>224.6652777777778</c:v>
                </c:pt>
                <c:pt idx="378">
                  <c:v>224.5027777777777</c:v>
                </c:pt>
                <c:pt idx="379">
                  <c:v>224.3402777777777</c:v>
                </c:pt>
                <c:pt idx="380">
                  <c:v>224.1777777777777</c:v>
                </c:pt>
                <c:pt idx="381">
                  <c:v>224.0152777777778</c:v>
                </c:pt>
                <c:pt idx="382">
                  <c:v>223.8527777777778</c:v>
                </c:pt>
                <c:pt idx="383">
                  <c:v>223.6902777777777</c:v>
                </c:pt>
                <c:pt idx="384">
                  <c:v>223.5277777777777</c:v>
                </c:pt>
                <c:pt idx="385">
                  <c:v>223.3652777777777</c:v>
                </c:pt>
                <c:pt idx="386">
                  <c:v>223.2027777777778</c:v>
                </c:pt>
                <c:pt idx="387">
                  <c:v>223.0402777777778</c:v>
                </c:pt>
                <c:pt idx="388">
                  <c:v>222.8777777777777</c:v>
                </c:pt>
                <c:pt idx="389">
                  <c:v>222.7152777777777</c:v>
                </c:pt>
                <c:pt idx="390">
                  <c:v>222.5527777777777</c:v>
                </c:pt>
                <c:pt idx="391">
                  <c:v>222.3902777777778</c:v>
                </c:pt>
                <c:pt idx="392">
                  <c:v>222.2277777777778</c:v>
                </c:pt>
                <c:pt idx="393">
                  <c:v>222.0652777777777</c:v>
                </c:pt>
                <c:pt idx="394">
                  <c:v>221.9027777777778</c:v>
                </c:pt>
                <c:pt idx="395">
                  <c:v>221.7402777777777</c:v>
                </c:pt>
                <c:pt idx="396">
                  <c:v>221.5777777777778</c:v>
                </c:pt>
                <c:pt idx="397">
                  <c:v>221.4152777777778</c:v>
                </c:pt>
                <c:pt idx="398">
                  <c:v>221.2527777777777</c:v>
                </c:pt>
                <c:pt idx="399">
                  <c:v>221.0902777777778</c:v>
                </c:pt>
                <c:pt idx="400">
                  <c:v>220.9277777777777</c:v>
                </c:pt>
                <c:pt idx="401">
                  <c:v>220.7652777777778</c:v>
                </c:pt>
                <c:pt idx="402">
                  <c:v>220.6027777777778</c:v>
                </c:pt>
                <c:pt idx="403">
                  <c:v>220.4402777777777</c:v>
                </c:pt>
                <c:pt idx="404">
                  <c:v>220.2777777777778</c:v>
                </c:pt>
                <c:pt idx="405">
                  <c:v>220.1152777777777</c:v>
                </c:pt>
                <c:pt idx="406">
                  <c:v>219.9527777777778</c:v>
                </c:pt>
                <c:pt idx="407">
                  <c:v>219.7902777777778</c:v>
                </c:pt>
                <c:pt idx="408">
                  <c:v>219.6277777777777</c:v>
                </c:pt>
                <c:pt idx="409">
                  <c:v>219.4652777777778</c:v>
                </c:pt>
                <c:pt idx="410">
                  <c:v>219.3027777777777</c:v>
                </c:pt>
                <c:pt idx="411">
                  <c:v>219.1402777777778</c:v>
                </c:pt>
                <c:pt idx="412">
                  <c:v>218.9777777777778</c:v>
                </c:pt>
                <c:pt idx="413">
                  <c:v>218.8152777777777</c:v>
                </c:pt>
                <c:pt idx="414">
                  <c:v>218.6527777777778</c:v>
                </c:pt>
                <c:pt idx="415">
                  <c:v>218.4902777777777</c:v>
                </c:pt>
                <c:pt idx="416">
                  <c:v>218.3277777777778</c:v>
                </c:pt>
                <c:pt idx="417">
                  <c:v>218.1652777777778</c:v>
                </c:pt>
                <c:pt idx="418">
                  <c:v>218.0027777777777</c:v>
                </c:pt>
                <c:pt idx="419">
                  <c:v>217.8402777777778</c:v>
                </c:pt>
                <c:pt idx="420">
                  <c:v>217.6777777777777</c:v>
                </c:pt>
                <c:pt idx="421">
                  <c:v>217.5152777777778</c:v>
                </c:pt>
                <c:pt idx="422">
                  <c:v>217.3527777777778</c:v>
                </c:pt>
                <c:pt idx="423">
                  <c:v>217.1902777777777</c:v>
                </c:pt>
                <c:pt idx="424">
                  <c:v>217.0277777777778</c:v>
                </c:pt>
                <c:pt idx="425">
                  <c:v>216.8652777777777</c:v>
                </c:pt>
                <c:pt idx="426">
                  <c:v>216.7027777777778</c:v>
                </c:pt>
                <c:pt idx="427">
                  <c:v>216.5402777777778</c:v>
                </c:pt>
                <c:pt idx="428">
                  <c:v>216.3777777777777</c:v>
                </c:pt>
                <c:pt idx="429">
                  <c:v>216.2152777777778</c:v>
                </c:pt>
                <c:pt idx="430">
                  <c:v>216.0527777777777</c:v>
                </c:pt>
                <c:pt idx="431">
                  <c:v>215.8902777777778</c:v>
                </c:pt>
                <c:pt idx="432">
                  <c:v>215.7277777777778</c:v>
                </c:pt>
                <c:pt idx="433">
                  <c:v>215.5652777777777</c:v>
                </c:pt>
                <c:pt idx="434">
                  <c:v>215.4027777777778</c:v>
                </c:pt>
                <c:pt idx="435">
                  <c:v>215.2402777777777</c:v>
                </c:pt>
                <c:pt idx="436">
                  <c:v>215.0777777777778</c:v>
                </c:pt>
                <c:pt idx="437">
                  <c:v>214.9152777777778</c:v>
                </c:pt>
                <c:pt idx="438">
                  <c:v>214.7527777777777</c:v>
                </c:pt>
                <c:pt idx="439">
                  <c:v>214.5902777777778</c:v>
                </c:pt>
                <c:pt idx="440">
                  <c:v>214.4277777777777</c:v>
                </c:pt>
                <c:pt idx="441">
                  <c:v>214.2652777777778</c:v>
                </c:pt>
                <c:pt idx="442">
                  <c:v>214.1027777777778</c:v>
                </c:pt>
                <c:pt idx="443">
                  <c:v>213.9402777777777</c:v>
                </c:pt>
                <c:pt idx="444">
                  <c:v>213.7777777777778</c:v>
                </c:pt>
                <c:pt idx="445">
                  <c:v>213.6152777777777</c:v>
                </c:pt>
                <c:pt idx="446">
                  <c:v>213.4527777777778</c:v>
                </c:pt>
                <c:pt idx="447">
                  <c:v>216.483</c:v>
                </c:pt>
                <c:pt idx="448">
                  <c:v>216.483</c:v>
                </c:pt>
                <c:pt idx="449">
                  <c:v>216.483</c:v>
                </c:pt>
                <c:pt idx="450">
                  <c:v>216.483</c:v>
                </c:pt>
                <c:pt idx="451">
                  <c:v>216.483</c:v>
                </c:pt>
                <c:pt idx="452">
                  <c:v>216.483</c:v>
                </c:pt>
                <c:pt idx="453">
                  <c:v>216.483</c:v>
                </c:pt>
                <c:pt idx="454">
                  <c:v>216.483</c:v>
                </c:pt>
                <c:pt idx="455">
                  <c:v>216.483</c:v>
                </c:pt>
                <c:pt idx="456">
                  <c:v>216.483</c:v>
                </c:pt>
                <c:pt idx="457">
                  <c:v>216.483</c:v>
                </c:pt>
                <c:pt idx="458">
                  <c:v>216.483</c:v>
                </c:pt>
                <c:pt idx="459">
                  <c:v>216.483</c:v>
                </c:pt>
                <c:pt idx="460">
                  <c:v>216.483</c:v>
                </c:pt>
                <c:pt idx="461">
                  <c:v>216.483</c:v>
                </c:pt>
                <c:pt idx="462">
                  <c:v>216.483</c:v>
                </c:pt>
                <c:pt idx="463">
                  <c:v>216.483</c:v>
                </c:pt>
                <c:pt idx="464">
                  <c:v>216.483</c:v>
                </c:pt>
                <c:pt idx="465">
                  <c:v>216.483</c:v>
                </c:pt>
                <c:pt idx="466">
                  <c:v>216.483</c:v>
                </c:pt>
                <c:pt idx="467">
                  <c:v>216.483</c:v>
                </c:pt>
                <c:pt idx="468">
                  <c:v>216.483</c:v>
                </c:pt>
                <c:pt idx="469">
                  <c:v>216.483</c:v>
                </c:pt>
                <c:pt idx="470">
                  <c:v>216.483</c:v>
                </c:pt>
                <c:pt idx="471">
                  <c:v>216.483</c:v>
                </c:pt>
                <c:pt idx="472">
                  <c:v>216.483</c:v>
                </c:pt>
                <c:pt idx="473">
                  <c:v>216.483</c:v>
                </c:pt>
                <c:pt idx="474">
                  <c:v>216.483</c:v>
                </c:pt>
                <c:pt idx="475">
                  <c:v>216.483</c:v>
                </c:pt>
                <c:pt idx="476">
                  <c:v>216.483</c:v>
                </c:pt>
                <c:pt idx="477">
                  <c:v>216.483</c:v>
                </c:pt>
                <c:pt idx="478">
                  <c:v>216.483</c:v>
                </c:pt>
                <c:pt idx="479">
                  <c:v>216.483</c:v>
                </c:pt>
                <c:pt idx="480">
                  <c:v>216.483</c:v>
                </c:pt>
                <c:pt idx="481">
                  <c:v>216.483</c:v>
                </c:pt>
                <c:pt idx="482">
                  <c:v>216.483</c:v>
                </c:pt>
                <c:pt idx="483">
                  <c:v>216.483</c:v>
                </c:pt>
                <c:pt idx="484">
                  <c:v>216.483</c:v>
                </c:pt>
                <c:pt idx="485">
                  <c:v>216.483</c:v>
                </c:pt>
                <c:pt idx="486">
                  <c:v>216.483</c:v>
                </c:pt>
                <c:pt idx="487">
                  <c:v>216.483</c:v>
                </c:pt>
                <c:pt idx="488">
                  <c:v>216.483</c:v>
                </c:pt>
                <c:pt idx="489">
                  <c:v>216.483</c:v>
                </c:pt>
                <c:pt idx="490">
                  <c:v>216.483</c:v>
                </c:pt>
                <c:pt idx="491">
                  <c:v>216.483</c:v>
                </c:pt>
                <c:pt idx="492">
                  <c:v>216.483</c:v>
                </c:pt>
                <c:pt idx="493">
                  <c:v>216.483</c:v>
                </c:pt>
                <c:pt idx="494">
                  <c:v>216.483</c:v>
                </c:pt>
                <c:pt idx="495">
                  <c:v>216.483</c:v>
                </c:pt>
                <c:pt idx="496">
                  <c:v>216.483</c:v>
                </c:pt>
                <c:pt idx="497">
                  <c:v>216.483</c:v>
                </c:pt>
                <c:pt idx="498">
                  <c:v>216.483</c:v>
                </c:pt>
                <c:pt idx="499">
                  <c:v>216.483</c:v>
                </c:pt>
                <c:pt idx="500">
                  <c:v>216.483</c:v>
                </c:pt>
                <c:pt idx="501">
                  <c:v>216.483</c:v>
                </c:pt>
                <c:pt idx="502">
                  <c:v>216.483</c:v>
                </c:pt>
                <c:pt idx="503">
                  <c:v>216.483</c:v>
                </c:pt>
                <c:pt idx="504">
                  <c:v>216.483</c:v>
                </c:pt>
                <c:pt idx="505">
                  <c:v>216.483</c:v>
                </c:pt>
                <c:pt idx="506">
                  <c:v>216.483</c:v>
                </c:pt>
                <c:pt idx="507">
                  <c:v>216.483</c:v>
                </c:pt>
                <c:pt idx="508">
                  <c:v>216.483</c:v>
                </c:pt>
                <c:pt idx="509">
                  <c:v>216.483</c:v>
                </c:pt>
                <c:pt idx="510">
                  <c:v>216.483</c:v>
                </c:pt>
                <c:pt idx="511">
                  <c:v>216.483</c:v>
                </c:pt>
                <c:pt idx="512">
                  <c:v>216.483</c:v>
                </c:pt>
                <c:pt idx="513">
                  <c:v>216.483</c:v>
                </c:pt>
                <c:pt idx="514">
                  <c:v>216.483</c:v>
                </c:pt>
                <c:pt idx="515">
                  <c:v>216.483</c:v>
                </c:pt>
                <c:pt idx="516">
                  <c:v>216.483</c:v>
                </c:pt>
                <c:pt idx="517">
                  <c:v>216.483</c:v>
                </c:pt>
                <c:pt idx="518">
                  <c:v>216.483</c:v>
                </c:pt>
                <c:pt idx="519">
                  <c:v>216.483</c:v>
                </c:pt>
                <c:pt idx="520">
                  <c:v>216.483</c:v>
                </c:pt>
                <c:pt idx="521">
                  <c:v>216.483</c:v>
                </c:pt>
                <c:pt idx="522">
                  <c:v>216.483</c:v>
                </c:pt>
                <c:pt idx="523">
                  <c:v>216.483</c:v>
                </c:pt>
                <c:pt idx="524">
                  <c:v>216.483</c:v>
                </c:pt>
                <c:pt idx="525">
                  <c:v>216.483</c:v>
                </c:pt>
                <c:pt idx="526">
                  <c:v>216.483</c:v>
                </c:pt>
                <c:pt idx="527">
                  <c:v>216.483</c:v>
                </c:pt>
                <c:pt idx="528">
                  <c:v>216.483</c:v>
                </c:pt>
                <c:pt idx="529">
                  <c:v>216.483</c:v>
                </c:pt>
                <c:pt idx="530">
                  <c:v>216.483</c:v>
                </c:pt>
                <c:pt idx="531">
                  <c:v>216.483</c:v>
                </c:pt>
                <c:pt idx="532">
                  <c:v>216.483</c:v>
                </c:pt>
                <c:pt idx="533">
                  <c:v>216.483</c:v>
                </c:pt>
                <c:pt idx="534">
                  <c:v>216.483</c:v>
                </c:pt>
                <c:pt idx="535">
                  <c:v>216.483</c:v>
                </c:pt>
                <c:pt idx="536">
                  <c:v>216.483</c:v>
                </c:pt>
                <c:pt idx="537">
                  <c:v>216.483</c:v>
                </c:pt>
                <c:pt idx="538">
                  <c:v>216.483</c:v>
                </c:pt>
                <c:pt idx="539">
                  <c:v>216.483</c:v>
                </c:pt>
                <c:pt idx="540">
                  <c:v>216.483</c:v>
                </c:pt>
                <c:pt idx="541">
                  <c:v>216.483</c:v>
                </c:pt>
                <c:pt idx="542">
                  <c:v>216.483</c:v>
                </c:pt>
                <c:pt idx="543">
                  <c:v>216.483</c:v>
                </c:pt>
                <c:pt idx="544">
                  <c:v>216.483</c:v>
                </c:pt>
                <c:pt idx="545">
                  <c:v>216.483</c:v>
                </c:pt>
                <c:pt idx="546">
                  <c:v>216.483</c:v>
                </c:pt>
                <c:pt idx="547">
                  <c:v>216.483</c:v>
                </c:pt>
                <c:pt idx="548">
                  <c:v>216.483</c:v>
                </c:pt>
                <c:pt idx="549">
                  <c:v>216.483</c:v>
                </c:pt>
                <c:pt idx="550">
                  <c:v>216.483</c:v>
                </c:pt>
                <c:pt idx="551">
                  <c:v>216.483</c:v>
                </c:pt>
                <c:pt idx="552">
                  <c:v>216.483</c:v>
                </c:pt>
                <c:pt idx="553">
                  <c:v>216.483</c:v>
                </c:pt>
                <c:pt idx="554">
                  <c:v>216.483</c:v>
                </c:pt>
                <c:pt idx="555">
                  <c:v>216.483</c:v>
                </c:pt>
                <c:pt idx="556">
                  <c:v>216.483</c:v>
                </c:pt>
                <c:pt idx="557">
                  <c:v>216.483</c:v>
                </c:pt>
                <c:pt idx="558">
                  <c:v>216.483</c:v>
                </c:pt>
                <c:pt idx="559">
                  <c:v>216.483</c:v>
                </c:pt>
                <c:pt idx="560">
                  <c:v>216.483</c:v>
                </c:pt>
                <c:pt idx="561">
                  <c:v>216.483</c:v>
                </c:pt>
                <c:pt idx="562">
                  <c:v>216.483</c:v>
                </c:pt>
                <c:pt idx="563">
                  <c:v>216.483</c:v>
                </c:pt>
                <c:pt idx="564">
                  <c:v>216.483</c:v>
                </c:pt>
                <c:pt idx="565">
                  <c:v>216.483</c:v>
                </c:pt>
                <c:pt idx="566">
                  <c:v>216.483</c:v>
                </c:pt>
                <c:pt idx="567">
                  <c:v>216.483</c:v>
                </c:pt>
                <c:pt idx="568">
                  <c:v>216.483</c:v>
                </c:pt>
                <c:pt idx="569">
                  <c:v>216.483</c:v>
                </c:pt>
                <c:pt idx="570">
                  <c:v>216.483</c:v>
                </c:pt>
                <c:pt idx="571">
                  <c:v>216.483</c:v>
                </c:pt>
                <c:pt idx="572">
                  <c:v>216.483</c:v>
                </c:pt>
                <c:pt idx="573">
                  <c:v>216.483</c:v>
                </c:pt>
                <c:pt idx="574">
                  <c:v>216.483</c:v>
                </c:pt>
                <c:pt idx="575">
                  <c:v>216.483</c:v>
                </c:pt>
                <c:pt idx="576">
                  <c:v>216.483</c:v>
                </c:pt>
                <c:pt idx="577">
                  <c:v>216.483</c:v>
                </c:pt>
                <c:pt idx="578">
                  <c:v>216.483</c:v>
                </c:pt>
                <c:pt idx="579">
                  <c:v>216.483</c:v>
                </c:pt>
                <c:pt idx="580">
                  <c:v>216.483</c:v>
                </c:pt>
                <c:pt idx="581">
                  <c:v>216.483</c:v>
                </c:pt>
                <c:pt idx="582">
                  <c:v>216.483</c:v>
                </c:pt>
                <c:pt idx="583">
                  <c:v>216.483</c:v>
                </c:pt>
                <c:pt idx="584">
                  <c:v>216.483</c:v>
                </c:pt>
                <c:pt idx="585">
                  <c:v>216.483</c:v>
                </c:pt>
                <c:pt idx="586">
                  <c:v>216.483</c:v>
                </c:pt>
                <c:pt idx="587">
                  <c:v>216.483</c:v>
                </c:pt>
                <c:pt idx="588">
                  <c:v>216.483</c:v>
                </c:pt>
                <c:pt idx="589">
                  <c:v>216.483</c:v>
                </c:pt>
                <c:pt idx="590">
                  <c:v>216.483</c:v>
                </c:pt>
                <c:pt idx="591">
                  <c:v>216.483</c:v>
                </c:pt>
                <c:pt idx="592">
                  <c:v>216.483</c:v>
                </c:pt>
                <c:pt idx="593">
                  <c:v>216.483</c:v>
                </c:pt>
                <c:pt idx="594">
                  <c:v>216.483</c:v>
                </c:pt>
                <c:pt idx="595">
                  <c:v>216.483</c:v>
                </c:pt>
                <c:pt idx="596">
                  <c:v>216.483</c:v>
                </c:pt>
                <c:pt idx="597">
                  <c:v>216.483</c:v>
                </c:pt>
                <c:pt idx="598">
                  <c:v>216.483</c:v>
                </c:pt>
                <c:pt idx="599">
                  <c:v>216.483</c:v>
                </c:pt>
                <c:pt idx="600">
                  <c:v>216.483</c:v>
                </c:pt>
                <c:pt idx="601">
                  <c:v>216.483</c:v>
                </c:pt>
                <c:pt idx="602">
                  <c:v>216.483</c:v>
                </c:pt>
                <c:pt idx="603">
                  <c:v>216.483</c:v>
                </c:pt>
                <c:pt idx="604">
                  <c:v>216.483</c:v>
                </c:pt>
                <c:pt idx="605">
                  <c:v>216.483</c:v>
                </c:pt>
                <c:pt idx="606">
                  <c:v>216.483</c:v>
                </c:pt>
                <c:pt idx="607">
                  <c:v>216.483</c:v>
                </c:pt>
                <c:pt idx="608">
                  <c:v>216.483</c:v>
                </c:pt>
                <c:pt idx="609">
                  <c:v>216.483</c:v>
                </c:pt>
                <c:pt idx="610">
                  <c:v>216.483</c:v>
                </c:pt>
                <c:pt idx="611">
                  <c:v>216.483</c:v>
                </c:pt>
                <c:pt idx="612">
                  <c:v>216.483</c:v>
                </c:pt>
                <c:pt idx="613">
                  <c:v>216.483</c:v>
                </c:pt>
                <c:pt idx="614">
                  <c:v>216.483</c:v>
                </c:pt>
                <c:pt idx="615">
                  <c:v>216.483</c:v>
                </c:pt>
                <c:pt idx="616">
                  <c:v>216.483</c:v>
                </c:pt>
                <c:pt idx="617">
                  <c:v>216.483</c:v>
                </c:pt>
                <c:pt idx="618">
                  <c:v>216.483</c:v>
                </c:pt>
                <c:pt idx="619">
                  <c:v>216.483</c:v>
                </c:pt>
                <c:pt idx="620">
                  <c:v>216.483</c:v>
                </c:pt>
                <c:pt idx="621">
                  <c:v>216.483</c:v>
                </c:pt>
                <c:pt idx="622">
                  <c:v>216.483</c:v>
                </c:pt>
                <c:pt idx="623">
                  <c:v>216.483</c:v>
                </c:pt>
                <c:pt idx="624">
                  <c:v>216.483</c:v>
                </c:pt>
                <c:pt idx="625">
                  <c:v>216.483</c:v>
                </c:pt>
                <c:pt idx="626">
                  <c:v>216.483</c:v>
                </c:pt>
                <c:pt idx="627">
                  <c:v>216.483</c:v>
                </c:pt>
                <c:pt idx="628">
                  <c:v>216.483</c:v>
                </c:pt>
                <c:pt idx="629">
                  <c:v>216.483</c:v>
                </c:pt>
                <c:pt idx="630">
                  <c:v>216.483</c:v>
                </c:pt>
                <c:pt idx="631">
                  <c:v>216.483</c:v>
                </c:pt>
                <c:pt idx="632">
                  <c:v>216.483</c:v>
                </c:pt>
                <c:pt idx="633">
                  <c:v>216.483</c:v>
                </c:pt>
                <c:pt idx="634">
                  <c:v>216.483</c:v>
                </c:pt>
                <c:pt idx="635">
                  <c:v>216.483</c:v>
                </c:pt>
                <c:pt idx="636">
                  <c:v>216.483</c:v>
                </c:pt>
                <c:pt idx="637">
                  <c:v>216.483</c:v>
                </c:pt>
                <c:pt idx="638">
                  <c:v>216.483</c:v>
                </c:pt>
                <c:pt idx="639">
                  <c:v>216.483</c:v>
                </c:pt>
                <c:pt idx="640">
                  <c:v>216.483</c:v>
                </c:pt>
                <c:pt idx="641">
                  <c:v>216.483</c:v>
                </c:pt>
                <c:pt idx="642">
                  <c:v>216.483</c:v>
                </c:pt>
                <c:pt idx="643">
                  <c:v>216.483</c:v>
                </c:pt>
                <c:pt idx="644">
                  <c:v>216.483</c:v>
                </c:pt>
                <c:pt idx="645">
                  <c:v>216.483</c:v>
                </c:pt>
                <c:pt idx="646">
                  <c:v>216.483</c:v>
                </c:pt>
                <c:pt idx="647">
                  <c:v>216.483</c:v>
                </c:pt>
                <c:pt idx="648">
                  <c:v>216.483</c:v>
                </c:pt>
                <c:pt idx="649">
                  <c:v>216.483</c:v>
                </c:pt>
                <c:pt idx="650">
                  <c:v>216.483</c:v>
                </c:pt>
                <c:pt idx="651">
                  <c:v>216.483</c:v>
                </c:pt>
                <c:pt idx="652">
                  <c:v>216.483</c:v>
                </c:pt>
                <c:pt idx="653">
                  <c:v>216.483</c:v>
                </c:pt>
                <c:pt idx="654">
                  <c:v>216.483</c:v>
                </c:pt>
                <c:pt idx="655">
                  <c:v>216.483</c:v>
                </c:pt>
                <c:pt idx="656">
                  <c:v>216.483</c:v>
                </c:pt>
                <c:pt idx="657">
                  <c:v>216.483</c:v>
                </c:pt>
                <c:pt idx="658">
                  <c:v>216.483</c:v>
                </c:pt>
                <c:pt idx="659">
                  <c:v>216.483</c:v>
                </c:pt>
                <c:pt idx="660">
                  <c:v>216.483</c:v>
                </c:pt>
                <c:pt idx="661">
                  <c:v>216.483</c:v>
                </c:pt>
                <c:pt idx="662">
                  <c:v>216.483</c:v>
                </c:pt>
                <c:pt idx="663">
                  <c:v>216.483</c:v>
                </c:pt>
                <c:pt idx="664">
                  <c:v>216.483</c:v>
                </c:pt>
                <c:pt idx="665">
                  <c:v>216.483</c:v>
                </c:pt>
                <c:pt idx="666">
                  <c:v>216.483</c:v>
                </c:pt>
                <c:pt idx="667">
                  <c:v>216.483</c:v>
                </c:pt>
                <c:pt idx="668">
                  <c:v>216.483</c:v>
                </c:pt>
                <c:pt idx="669">
                  <c:v>216.483</c:v>
                </c:pt>
                <c:pt idx="670">
                  <c:v>216.483</c:v>
                </c:pt>
                <c:pt idx="671">
                  <c:v>216.483</c:v>
                </c:pt>
                <c:pt idx="672">
                  <c:v>216.483</c:v>
                </c:pt>
                <c:pt idx="673">
                  <c:v>216.483</c:v>
                </c:pt>
                <c:pt idx="674">
                  <c:v>216.483</c:v>
                </c:pt>
                <c:pt idx="675">
                  <c:v>216.483</c:v>
                </c:pt>
                <c:pt idx="676">
                  <c:v>216.483</c:v>
                </c:pt>
                <c:pt idx="677">
                  <c:v>216.483</c:v>
                </c:pt>
                <c:pt idx="678">
                  <c:v>216.483</c:v>
                </c:pt>
                <c:pt idx="679">
                  <c:v>216.483</c:v>
                </c:pt>
                <c:pt idx="680">
                  <c:v>216.483</c:v>
                </c:pt>
                <c:pt idx="681">
                  <c:v>216.483</c:v>
                </c:pt>
                <c:pt idx="682">
                  <c:v>216.483</c:v>
                </c:pt>
                <c:pt idx="683">
                  <c:v>216.483</c:v>
                </c:pt>
                <c:pt idx="684">
                  <c:v>216.483</c:v>
                </c:pt>
                <c:pt idx="685">
                  <c:v>216.483</c:v>
                </c:pt>
                <c:pt idx="686">
                  <c:v>216.483</c:v>
                </c:pt>
                <c:pt idx="687">
                  <c:v>216.483</c:v>
                </c:pt>
                <c:pt idx="688">
                  <c:v>216.483</c:v>
                </c:pt>
                <c:pt idx="689">
                  <c:v>216.483</c:v>
                </c:pt>
                <c:pt idx="690">
                  <c:v>216.483</c:v>
                </c:pt>
                <c:pt idx="691">
                  <c:v>216.483</c:v>
                </c:pt>
                <c:pt idx="692">
                  <c:v>216.483</c:v>
                </c:pt>
                <c:pt idx="693">
                  <c:v>216.483</c:v>
                </c:pt>
                <c:pt idx="694">
                  <c:v>216.483</c:v>
                </c:pt>
                <c:pt idx="695">
                  <c:v>216.483</c:v>
                </c:pt>
                <c:pt idx="696">
                  <c:v>216.483</c:v>
                </c:pt>
                <c:pt idx="697">
                  <c:v>216.483</c:v>
                </c:pt>
                <c:pt idx="698">
                  <c:v>216.483</c:v>
                </c:pt>
                <c:pt idx="699">
                  <c:v>216.483</c:v>
                </c:pt>
                <c:pt idx="700">
                  <c:v>216.483</c:v>
                </c:pt>
                <c:pt idx="701">
                  <c:v>216.483</c:v>
                </c:pt>
                <c:pt idx="702">
                  <c:v>216.483</c:v>
                </c:pt>
                <c:pt idx="703">
                  <c:v>216.483</c:v>
                </c:pt>
                <c:pt idx="704">
                  <c:v>216.483</c:v>
                </c:pt>
                <c:pt idx="705">
                  <c:v>216.483</c:v>
                </c:pt>
                <c:pt idx="706">
                  <c:v>216.483</c:v>
                </c:pt>
                <c:pt idx="707">
                  <c:v>216.483</c:v>
                </c:pt>
                <c:pt idx="708">
                  <c:v>216.483</c:v>
                </c:pt>
                <c:pt idx="709">
                  <c:v>216.483</c:v>
                </c:pt>
                <c:pt idx="710">
                  <c:v>216.483</c:v>
                </c:pt>
                <c:pt idx="711">
                  <c:v>216.483</c:v>
                </c:pt>
                <c:pt idx="712">
                  <c:v>216.483</c:v>
                </c:pt>
                <c:pt idx="713">
                  <c:v>216.483</c:v>
                </c:pt>
                <c:pt idx="714">
                  <c:v>216.483</c:v>
                </c:pt>
                <c:pt idx="715">
                  <c:v>216.483</c:v>
                </c:pt>
                <c:pt idx="716">
                  <c:v>216.483</c:v>
                </c:pt>
                <c:pt idx="717">
                  <c:v>216.483</c:v>
                </c:pt>
                <c:pt idx="718">
                  <c:v>216.483</c:v>
                </c:pt>
                <c:pt idx="719">
                  <c:v>216.483</c:v>
                </c:pt>
                <c:pt idx="720">
                  <c:v>216.483</c:v>
                </c:pt>
                <c:pt idx="721">
                  <c:v>216.483</c:v>
                </c:pt>
                <c:pt idx="722">
                  <c:v>216.483</c:v>
                </c:pt>
                <c:pt idx="723">
                  <c:v>216.483</c:v>
                </c:pt>
                <c:pt idx="724">
                  <c:v>216.483</c:v>
                </c:pt>
                <c:pt idx="725">
                  <c:v>216.483</c:v>
                </c:pt>
                <c:pt idx="726">
                  <c:v>216.483</c:v>
                </c:pt>
                <c:pt idx="727">
                  <c:v>216.483</c:v>
                </c:pt>
                <c:pt idx="728">
                  <c:v>216.483</c:v>
                </c:pt>
                <c:pt idx="729">
                  <c:v>216.483</c:v>
                </c:pt>
                <c:pt idx="730">
                  <c:v>216.483</c:v>
                </c:pt>
                <c:pt idx="731">
                  <c:v>216.483</c:v>
                </c:pt>
                <c:pt idx="732">
                  <c:v>216.483</c:v>
                </c:pt>
                <c:pt idx="733">
                  <c:v>216.483</c:v>
                </c:pt>
                <c:pt idx="734">
                  <c:v>216.483</c:v>
                </c:pt>
                <c:pt idx="735">
                  <c:v>216.483</c:v>
                </c:pt>
                <c:pt idx="736">
                  <c:v>216.483</c:v>
                </c:pt>
                <c:pt idx="737">
                  <c:v>216.483</c:v>
                </c:pt>
                <c:pt idx="738">
                  <c:v>216.483</c:v>
                </c:pt>
                <c:pt idx="739">
                  <c:v>216.483</c:v>
                </c:pt>
                <c:pt idx="740">
                  <c:v>216.483</c:v>
                </c:pt>
                <c:pt idx="741">
                  <c:v>216.483</c:v>
                </c:pt>
                <c:pt idx="742">
                  <c:v>216.483</c:v>
                </c:pt>
                <c:pt idx="743">
                  <c:v>216.483</c:v>
                </c:pt>
                <c:pt idx="744">
                  <c:v>216.483</c:v>
                </c:pt>
                <c:pt idx="745">
                  <c:v>216.483</c:v>
                </c:pt>
                <c:pt idx="746">
                  <c:v>216.483</c:v>
                </c:pt>
                <c:pt idx="747">
                  <c:v>216.483</c:v>
                </c:pt>
                <c:pt idx="748">
                  <c:v>216.483</c:v>
                </c:pt>
                <c:pt idx="749">
                  <c:v>216.483</c:v>
                </c:pt>
                <c:pt idx="750">
                  <c:v>216.483</c:v>
                </c:pt>
                <c:pt idx="751">
                  <c:v>216.483</c:v>
                </c:pt>
                <c:pt idx="752">
                  <c:v>216.483</c:v>
                </c:pt>
                <c:pt idx="753">
                  <c:v>216.483</c:v>
                </c:pt>
                <c:pt idx="754">
                  <c:v>216.483</c:v>
                </c:pt>
                <c:pt idx="755">
                  <c:v>216.483</c:v>
                </c:pt>
                <c:pt idx="756">
                  <c:v>216.483</c:v>
                </c:pt>
                <c:pt idx="757">
                  <c:v>216.483</c:v>
                </c:pt>
                <c:pt idx="758">
                  <c:v>216.483</c:v>
                </c:pt>
                <c:pt idx="759">
                  <c:v>216.483</c:v>
                </c:pt>
                <c:pt idx="760">
                  <c:v>216.483</c:v>
                </c:pt>
                <c:pt idx="761">
                  <c:v>216.483</c:v>
                </c:pt>
                <c:pt idx="762">
                  <c:v>216.483</c:v>
                </c:pt>
                <c:pt idx="763">
                  <c:v>216.483</c:v>
                </c:pt>
                <c:pt idx="764">
                  <c:v>216.483</c:v>
                </c:pt>
                <c:pt idx="765">
                  <c:v>216.483</c:v>
                </c:pt>
                <c:pt idx="766">
                  <c:v>216.483</c:v>
                </c:pt>
                <c:pt idx="767">
                  <c:v>216.483</c:v>
                </c:pt>
                <c:pt idx="768">
                  <c:v>216.483</c:v>
                </c:pt>
                <c:pt idx="769">
                  <c:v>216.483</c:v>
                </c:pt>
                <c:pt idx="770">
                  <c:v>216.483</c:v>
                </c:pt>
                <c:pt idx="771">
                  <c:v>216.483</c:v>
                </c:pt>
                <c:pt idx="772">
                  <c:v>216.483</c:v>
                </c:pt>
                <c:pt idx="773">
                  <c:v>216.483</c:v>
                </c:pt>
                <c:pt idx="774">
                  <c:v>216.483</c:v>
                </c:pt>
                <c:pt idx="775">
                  <c:v>216.483</c:v>
                </c:pt>
                <c:pt idx="776">
                  <c:v>216.483</c:v>
                </c:pt>
                <c:pt idx="777">
                  <c:v>216.483</c:v>
                </c:pt>
                <c:pt idx="778">
                  <c:v>216.483</c:v>
                </c:pt>
                <c:pt idx="779">
                  <c:v>216.483</c:v>
                </c:pt>
                <c:pt idx="780">
                  <c:v>216.483</c:v>
                </c:pt>
                <c:pt idx="781">
                  <c:v>216.483</c:v>
                </c:pt>
                <c:pt idx="782">
                  <c:v>216.483</c:v>
                </c:pt>
                <c:pt idx="783">
                  <c:v>216.483</c:v>
                </c:pt>
                <c:pt idx="784">
                  <c:v>216.483</c:v>
                </c:pt>
                <c:pt idx="785">
                  <c:v>216.483</c:v>
                </c:pt>
                <c:pt idx="786">
                  <c:v>216.483</c:v>
                </c:pt>
                <c:pt idx="787">
                  <c:v>216.483</c:v>
                </c:pt>
                <c:pt idx="788">
                  <c:v>216.483</c:v>
                </c:pt>
                <c:pt idx="789">
                  <c:v>216.483</c:v>
                </c:pt>
                <c:pt idx="790">
                  <c:v>216.483</c:v>
                </c:pt>
                <c:pt idx="791">
                  <c:v>216.483</c:v>
                </c:pt>
                <c:pt idx="792">
                  <c:v>216.483</c:v>
                </c:pt>
                <c:pt idx="793">
                  <c:v>216.483</c:v>
                </c:pt>
                <c:pt idx="794">
                  <c:v>216.483</c:v>
                </c:pt>
                <c:pt idx="795">
                  <c:v>216.483</c:v>
                </c:pt>
                <c:pt idx="796">
                  <c:v>216.483</c:v>
                </c:pt>
                <c:pt idx="797">
                  <c:v>216.483</c:v>
                </c:pt>
                <c:pt idx="798">
                  <c:v>216.483</c:v>
                </c:pt>
                <c:pt idx="799">
                  <c:v>216.483</c:v>
                </c:pt>
                <c:pt idx="800">
                  <c:v>216.483</c:v>
                </c:pt>
                <c:pt idx="801">
                  <c:v>216.483</c:v>
                </c:pt>
                <c:pt idx="802">
                  <c:v>216.483</c:v>
                </c:pt>
                <c:pt idx="803">
                  <c:v>216.483</c:v>
                </c:pt>
                <c:pt idx="804">
                  <c:v>216.483</c:v>
                </c:pt>
                <c:pt idx="805">
                  <c:v>216.483</c:v>
                </c:pt>
                <c:pt idx="806">
                  <c:v>216.483</c:v>
                </c:pt>
                <c:pt idx="807">
                  <c:v>216.483</c:v>
                </c:pt>
                <c:pt idx="808">
                  <c:v>216.483</c:v>
                </c:pt>
                <c:pt idx="809">
                  <c:v>216.483</c:v>
                </c:pt>
                <c:pt idx="810">
                  <c:v>216.483</c:v>
                </c:pt>
                <c:pt idx="811">
                  <c:v>216.483</c:v>
                </c:pt>
                <c:pt idx="812">
                  <c:v>216.483</c:v>
                </c:pt>
                <c:pt idx="813">
                  <c:v>216.483</c:v>
                </c:pt>
                <c:pt idx="814">
                  <c:v>216.483</c:v>
                </c:pt>
                <c:pt idx="815">
                  <c:v>216.483</c:v>
                </c:pt>
                <c:pt idx="816">
                  <c:v>216.483</c:v>
                </c:pt>
                <c:pt idx="817">
                  <c:v>216.483</c:v>
                </c:pt>
                <c:pt idx="818">
                  <c:v>216.483</c:v>
                </c:pt>
                <c:pt idx="819">
                  <c:v>216.483</c:v>
                </c:pt>
                <c:pt idx="820">
                  <c:v>216.483</c:v>
                </c:pt>
                <c:pt idx="821">
                  <c:v>216.483</c:v>
                </c:pt>
                <c:pt idx="822">
                  <c:v>216.483</c:v>
                </c:pt>
                <c:pt idx="823">
                  <c:v>216.483</c:v>
                </c:pt>
                <c:pt idx="824">
                  <c:v>216.483</c:v>
                </c:pt>
                <c:pt idx="825">
                  <c:v>216.483</c:v>
                </c:pt>
                <c:pt idx="826">
                  <c:v>216.483</c:v>
                </c:pt>
                <c:pt idx="827">
                  <c:v>216.483</c:v>
                </c:pt>
                <c:pt idx="828">
                  <c:v>216.483</c:v>
                </c:pt>
                <c:pt idx="829">
                  <c:v>216.483</c:v>
                </c:pt>
                <c:pt idx="830">
                  <c:v>216.483</c:v>
                </c:pt>
                <c:pt idx="831">
                  <c:v>216.483</c:v>
                </c:pt>
                <c:pt idx="832">
                  <c:v>216.483</c:v>
                </c:pt>
                <c:pt idx="833">
                  <c:v>216.483</c:v>
                </c:pt>
                <c:pt idx="834">
                  <c:v>216.483</c:v>
                </c:pt>
                <c:pt idx="835">
                  <c:v>216.483</c:v>
                </c:pt>
                <c:pt idx="836">
                  <c:v>216.483</c:v>
                </c:pt>
                <c:pt idx="837">
                  <c:v>216.483</c:v>
                </c:pt>
                <c:pt idx="838">
                  <c:v>216.483</c:v>
                </c:pt>
                <c:pt idx="839">
                  <c:v>216.483</c:v>
                </c:pt>
                <c:pt idx="840">
                  <c:v>216.483</c:v>
                </c:pt>
                <c:pt idx="841">
                  <c:v>216.483</c:v>
                </c:pt>
                <c:pt idx="842">
                  <c:v>216.483</c:v>
                </c:pt>
                <c:pt idx="843">
                  <c:v>216.483</c:v>
                </c:pt>
                <c:pt idx="844">
                  <c:v>216.483</c:v>
                </c:pt>
                <c:pt idx="845">
                  <c:v>216.483</c:v>
                </c:pt>
                <c:pt idx="846">
                  <c:v>216.483</c:v>
                </c:pt>
                <c:pt idx="847">
                  <c:v>216.483</c:v>
                </c:pt>
                <c:pt idx="848">
                  <c:v>216.483</c:v>
                </c:pt>
                <c:pt idx="849">
                  <c:v>216.483</c:v>
                </c:pt>
                <c:pt idx="850">
                  <c:v>216.483</c:v>
                </c:pt>
                <c:pt idx="851">
                  <c:v>216.483</c:v>
                </c:pt>
                <c:pt idx="852">
                  <c:v>216.483</c:v>
                </c:pt>
                <c:pt idx="853">
                  <c:v>216.483</c:v>
                </c:pt>
                <c:pt idx="854">
                  <c:v>216.483</c:v>
                </c:pt>
                <c:pt idx="855">
                  <c:v>216.483</c:v>
                </c:pt>
                <c:pt idx="856">
                  <c:v>216.483</c:v>
                </c:pt>
                <c:pt idx="857">
                  <c:v>216.483</c:v>
                </c:pt>
                <c:pt idx="858">
                  <c:v>216.483</c:v>
                </c:pt>
                <c:pt idx="859">
                  <c:v>216.483</c:v>
                </c:pt>
                <c:pt idx="860">
                  <c:v>216.483</c:v>
                </c:pt>
                <c:pt idx="861">
                  <c:v>216.483</c:v>
                </c:pt>
                <c:pt idx="862">
                  <c:v>216.483</c:v>
                </c:pt>
                <c:pt idx="863">
                  <c:v>216.483</c:v>
                </c:pt>
                <c:pt idx="864">
                  <c:v>216.483</c:v>
                </c:pt>
                <c:pt idx="865">
                  <c:v>216.483</c:v>
                </c:pt>
                <c:pt idx="866">
                  <c:v>216.483</c:v>
                </c:pt>
                <c:pt idx="867">
                  <c:v>216.483</c:v>
                </c:pt>
                <c:pt idx="868">
                  <c:v>216.483</c:v>
                </c:pt>
                <c:pt idx="869">
                  <c:v>216.483</c:v>
                </c:pt>
                <c:pt idx="870">
                  <c:v>216.483</c:v>
                </c:pt>
                <c:pt idx="871">
                  <c:v>216.483</c:v>
                </c:pt>
                <c:pt idx="872">
                  <c:v>216.483</c:v>
                </c:pt>
                <c:pt idx="873">
                  <c:v>216.483</c:v>
                </c:pt>
                <c:pt idx="874">
                  <c:v>216.483</c:v>
                </c:pt>
                <c:pt idx="875">
                  <c:v>216.483</c:v>
                </c:pt>
                <c:pt idx="876">
                  <c:v>216.483</c:v>
                </c:pt>
                <c:pt idx="877">
                  <c:v>216.483</c:v>
                </c:pt>
                <c:pt idx="878">
                  <c:v>216.483</c:v>
                </c:pt>
                <c:pt idx="879">
                  <c:v>216.483</c:v>
                </c:pt>
                <c:pt idx="880">
                  <c:v>216.483</c:v>
                </c:pt>
                <c:pt idx="881">
                  <c:v>216.483</c:v>
                </c:pt>
                <c:pt idx="882">
                  <c:v>216.483</c:v>
                </c:pt>
                <c:pt idx="883">
                  <c:v>216.483</c:v>
                </c:pt>
                <c:pt idx="884">
                  <c:v>216.483</c:v>
                </c:pt>
                <c:pt idx="885">
                  <c:v>216.483</c:v>
                </c:pt>
                <c:pt idx="886">
                  <c:v>216.483</c:v>
                </c:pt>
                <c:pt idx="887">
                  <c:v>216.483</c:v>
                </c:pt>
                <c:pt idx="888">
                  <c:v>216.483</c:v>
                </c:pt>
                <c:pt idx="889">
                  <c:v>216.483</c:v>
                </c:pt>
                <c:pt idx="890">
                  <c:v>216.483</c:v>
                </c:pt>
                <c:pt idx="891">
                  <c:v>216.483</c:v>
                </c:pt>
                <c:pt idx="892">
                  <c:v>216.483</c:v>
                </c:pt>
                <c:pt idx="893">
                  <c:v>216.483</c:v>
                </c:pt>
                <c:pt idx="894">
                  <c:v>216.483</c:v>
                </c:pt>
                <c:pt idx="895">
                  <c:v>216.483</c:v>
                </c:pt>
                <c:pt idx="896">
                  <c:v>216.483</c:v>
                </c:pt>
                <c:pt idx="897">
                  <c:v>216.483</c:v>
                </c:pt>
                <c:pt idx="898">
                  <c:v>216.483</c:v>
                </c:pt>
                <c:pt idx="899">
                  <c:v>216.483</c:v>
                </c:pt>
                <c:pt idx="900">
                  <c:v>216.483</c:v>
                </c:pt>
                <c:pt idx="901">
                  <c:v>216.483</c:v>
                </c:pt>
                <c:pt idx="902">
                  <c:v>216.483</c:v>
                </c:pt>
                <c:pt idx="903">
                  <c:v>216.483</c:v>
                </c:pt>
                <c:pt idx="904">
                  <c:v>216.483</c:v>
                </c:pt>
                <c:pt idx="905">
                  <c:v>216.483</c:v>
                </c:pt>
                <c:pt idx="906">
                  <c:v>216.483</c:v>
                </c:pt>
                <c:pt idx="907">
                  <c:v>216.483</c:v>
                </c:pt>
                <c:pt idx="908">
                  <c:v>216.483</c:v>
                </c:pt>
                <c:pt idx="909">
                  <c:v>216.483</c:v>
                </c:pt>
                <c:pt idx="910">
                  <c:v>216.483</c:v>
                </c:pt>
                <c:pt idx="911">
                  <c:v>216.483</c:v>
                </c:pt>
                <c:pt idx="912">
                  <c:v>216.483</c:v>
                </c:pt>
                <c:pt idx="913">
                  <c:v>216.483</c:v>
                </c:pt>
                <c:pt idx="914">
                  <c:v>216.483</c:v>
                </c:pt>
                <c:pt idx="915">
                  <c:v>216.483</c:v>
                </c:pt>
                <c:pt idx="916">
                  <c:v>216.483</c:v>
                </c:pt>
                <c:pt idx="917">
                  <c:v>216.483</c:v>
                </c:pt>
                <c:pt idx="918">
                  <c:v>216.483</c:v>
                </c:pt>
                <c:pt idx="919">
                  <c:v>216.483</c:v>
                </c:pt>
                <c:pt idx="920">
                  <c:v>216.483</c:v>
                </c:pt>
                <c:pt idx="921">
                  <c:v>216.483</c:v>
                </c:pt>
                <c:pt idx="922">
                  <c:v>216.483</c:v>
                </c:pt>
                <c:pt idx="923">
                  <c:v>216.483</c:v>
                </c:pt>
                <c:pt idx="924">
                  <c:v>216.483</c:v>
                </c:pt>
                <c:pt idx="925">
                  <c:v>216.483</c:v>
                </c:pt>
                <c:pt idx="926">
                  <c:v>216.483</c:v>
                </c:pt>
                <c:pt idx="927">
                  <c:v>216.483</c:v>
                </c:pt>
                <c:pt idx="928">
                  <c:v>216.483</c:v>
                </c:pt>
                <c:pt idx="929">
                  <c:v>216.483</c:v>
                </c:pt>
                <c:pt idx="930">
                  <c:v>216.483</c:v>
                </c:pt>
                <c:pt idx="931">
                  <c:v>216.483</c:v>
                </c:pt>
                <c:pt idx="932">
                  <c:v>216.483</c:v>
                </c:pt>
                <c:pt idx="933">
                  <c:v>216.483</c:v>
                </c:pt>
                <c:pt idx="934">
                  <c:v>216.483</c:v>
                </c:pt>
                <c:pt idx="935">
                  <c:v>216.483</c:v>
                </c:pt>
                <c:pt idx="936">
                  <c:v>216.483</c:v>
                </c:pt>
                <c:pt idx="937">
                  <c:v>216.483</c:v>
                </c:pt>
                <c:pt idx="938">
                  <c:v>216.483</c:v>
                </c:pt>
                <c:pt idx="939">
                  <c:v>216.483</c:v>
                </c:pt>
                <c:pt idx="940">
                  <c:v>216.483</c:v>
                </c:pt>
                <c:pt idx="941">
                  <c:v>216.483</c:v>
                </c:pt>
                <c:pt idx="942">
                  <c:v>216.483</c:v>
                </c:pt>
                <c:pt idx="943">
                  <c:v>216.483</c:v>
                </c:pt>
                <c:pt idx="944">
                  <c:v>216.483</c:v>
                </c:pt>
                <c:pt idx="945">
                  <c:v>216.483</c:v>
                </c:pt>
                <c:pt idx="946">
                  <c:v>216.483</c:v>
                </c:pt>
                <c:pt idx="947">
                  <c:v>216.483</c:v>
                </c:pt>
                <c:pt idx="948">
                  <c:v>216.483</c:v>
                </c:pt>
                <c:pt idx="949">
                  <c:v>216.483</c:v>
                </c:pt>
                <c:pt idx="950">
                  <c:v>216.483</c:v>
                </c:pt>
                <c:pt idx="951">
                  <c:v>216.483</c:v>
                </c:pt>
                <c:pt idx="952">
                  <c:v>216.483</c:v>
                </c:pt>
                <c:pt idx="953">
                  <c:v>216.483</c:v>
                </c:pt>
                <c:pt idx="954">
                  <c:v>216.483</c:v>
                </c:pt>
                <c:pt idx="955">
                  <c:v>216.483</c:v>
                </c:pt>
                <c:pt idx="956">
                  <c:v>216.483</c:v>
                </c:pt>
                <c:pt idx="957">
                  <c:v>216.483</c:v>
                </c:pt>
                <c:pt idx="958">
                  <c:v>216.483</c:v>
                </c:pt>
                <c:pt idx="959">
                  <c:v>216.483</c:v>
                </c:pt>
                <c:pt idx="960">
                  <c:v>216.483</c:v>
                </c:pt>
                <c:pt idx="961">
                  <c:v>216.483</c:v>
                </c:pt>
                <c:pt idx="962">
                  <c:v>216.483</c:v>
                </c:pt>
                <c:pt idx="963">
                  <c:v>216.483</c:v>
                </c:pt>
                <c:pt idx="964">
                  <c:v>216.483</c:v>
                </c:pt>
                <c:pt idx="965">
                  <c:v>216.483</c:v>
                </c:pt>
                <c:pt idx="966">
                  <c:v>216.483</c:v>
                </c:pt>
                <c:pt idx="967">
                  <c:v>216.483</c:v>
                </c:pt>
                <c:pt idx="968">
                  <c:v>216.483</c:v>
                </c:pt>
                <c:pt idx="969">
                  <c:v>216.483</c:v>
                </c:pt>
                <c:pt idx="970">
                  <c:v>216.483</c:v>
                </c:pt>
                <c:pt idx="971">
                  <c:v>216.483</c:v>
                </c:pt>
                <c:pt idx="972">
                  <c:v>216.483</c:v>
                </c:pt>
                <c:pt idx="973">
                  <c:v>216.483</c:v>
                </c:pt>
                <c:pt idx="974">
                  <c:v>216.483</c:v>
                </c:pt>
                <c:pt idx="975">
                  <c:v>216.483</c:v>
                </c:pt>
                <c:pt idx="976">
                  <c:v>216.483</c:v>
                </c:pt>
                <c:pt idx="977">
                  <c:v>216.483</c:v>
                </c:pt>
                <c:pt idx="978">
                  <c:v>216.483</c:v>
                </c:pt>
                <c:pt idx="979">
                  <c:v>216.483</c:v>
                </c:pt>
                <c:pt idx="980">
                  <c:v>216.483</c:v>
                </c:pt>
                <c:pt idx="981">
                  <c:v>216.483</c:v>
                </c:pt>
                <c:pt idx="982">
                  <c:v>216.483</c:v>
                </c:pt>
                <c:pt idx="983">
                  <c:v>216.483</c:v>
                </c:pt>
                <c:pt idx="984">
                  <c:v>216.483</c:v>
                </c:pt>
                <c:pt idx="985">
                  <c:v>216.483</c:v>
                </c:pt>
                <c:pt idx="986">
                  <c:v>216.483</c:v>
                </c:pt>
                <c:pt idx="987">
                  <c:v>216.483</c:v>
                </c:pt>
                <c:pt idx="988">
                  <c:v>216.483</c:v>
                </c:pt>
                <c:pt idx="989">
                  <c:v>216.483</c:v>
                </c:pt>
                <c:pt idx="990">
                  <c:v>216.483</c:v>
                </c:pt>
                <c:pt idx="991">
                  <c:v>216.483</c:v>
                </c:pt>
                <c:pt idx="992">
                  <c:v>216.483</c:v>
                </c:pt>
                <c:pt idx="993">
                  <c:v>216.483</c:v>
                </c:pt>
                <c:pt idx="994">
                  <c:v>216.483</c:v>
                </c:pt>
                <c:pt idx="995">
                  <c:v>216.483</c:v>
                </c:pt>
                <c:pt idx="996">
                  <c:v>216.483</c:v>
                </c:pt>
                <c:pt idx="997">
                  <c:v>216.483</c:v>
                </c:pt>
                <c:pt idx="998">
                  <c:v>216.483</c:v>
                </c:pt>
                <c:pt idx="999">
                  <c:v>216.483</c:v>
                </c:pt>
                <c:pt idx="1000">
                  <c:v>216.483</c:v>
                </c:pt>
                <c:pt idx="1001">
                  <c:v>216.483</c:v>
                </c:pt>
                <c:pt idx="1002">
                  <c:v>216.483</c:v>
                </c:pt>
                <c:pt idx="1003">
                  <c:v>216.483</c:v>
                </c:pt>
                <c:pt idx="1004">
                  <c:v>216.483</c:v>
                </c:pt>
                <c:pt idx="1005">
                  <c:v>216.483</c:v>
                </c:pt>
                <c:pt idx="1006">
                  <c:v>216.483</c:v>
                </c:pt>
                <c:pt idx="1007">
                  <c:v>216.483</c:v>
                </c:pt>
                <c:pt idx="1008">
                  <c:v>216.483</c:v>
                </c:pt>
                <c:pt idx="1009">
                  <c:v>216.483</c:v>
                </c:pt>
                <c:pt idx="1010">
                  <c:v>216.483</c:v>
                </c:pt>
                <c:pt idx="1011">
                  <c:v>216.483</c:v>
                </c:pt>
                <c:pt idx="1012">
                  <c:v>216.483</c:v>
                </c:pt>
                <c:pt idx="1013">
                  <c:v>216.483</c:v>
                </c:pt>
                <c:pt idx="1014">
                  <c:v>214.825</c:v>
                </c:pt>
                <c:pt idx="1015">
                  <c:v>214.899</c:v>
                </c:pt>
                <c:pt idx="1016">
                  <c:v>214.973</c:v>
                </c:pt>
                <c:pt idx="1017">
                  <c:v>215.047</c:v>
                </c:pt>
                <c:pt idx="1018">
                  <c:v>215.121</c:v>
                </c:pt>
                <c:pt idx="1019">
                  <c:v>215.195</c:v>
                </c:pt>
                <c:pt idx="1020">
                  <c:v>215.269</c:v>
                </c:pt>
                <c:pt idx="1021">
                  <c:v>215.343</c:v>
                </c:pt>
                <c:pt idx="1022">
                  <c:v>215.417</c:v>
                </c:pt>
                <c:pt idx="1023">
                  <c:v>215.491</c:v>
                </c:pt>
                <c:pt idx="1024">
                  <c:v>215.565</c:v>
                </c:pt>
                <c:pt idx="1025">
                  <c:v>215.639</c:v>
                </c:pt>
                <c:pt idx="1026">
                  <c:v>215.713</c:v>
                </c:pt>
                <c:pt idx="1027">
                  <c:v>215.787</c:v>
                </c:pt>
                <c:pt idx="1028">
                  <c:v>215.861</c:v>
                </c:pt>
                <c:pt idx="1029">
                  <c:v>215.935</c:v>
                </c:pt>
                <c:pt idx="1030">
                  <c:v>216.009</c:v>
                </c:pt>
                <c:pt idx="1031">
                  <c:v>216.083</c:v>
                </c:pt>
                <c:pt idx="1032">
                  <c:v>216.157</c:v>
                </c:pt>
                <c:pt idx="1033">
                  <c:v>216.231</c:v>
                </c:pt>
                <c:pt idx="1034">
                  <c:v>216.305</c:v>
                </c:pt>
                <c:pt idx="1035">
                  <c:v>216.379</c:v>
                </c:pt>
                <c:pt idx="1036">
                  <c:v>216.453</c:v>
                </c:pt>
                <c:pt idx="1037">
                  <c:v>216.527</c:v>
                </c:pt>
                <c:pt idx="1038">
                  <c:v>216.601</c:v>
                </c:pt>
                <c:pt idx="1039">
                  <c:v>216.675</c:v>
                </c:pt>
                <c:pt idx="1040">
                  <c:v>216.749</c:v>
                </c:pt>
                <c:pt idx="1041">
                  <c:v>216.823</c:v>
                </c:pt>
                <c:pt idx="1042">
                  <c:v>216.897</c:v>
                </c:pt>
                <c:pt idx="1043">
                  <c:v>216.971</c:v>
                </c:pt>
                <c:pt idx="1044">
                  <c:v>217.045</c:v>
                </c:pt>
                <c:pt idx="1045">
                  <c:v>217.119</c:v>
                </c:pt>
                <c:pt idx="1046">
                  <c:v>217.193</c:v>
                </c:pt>
                <c:pt idx="1047">
                  <c:v>217.267</c:v>
                </c:pt>
                <c:pt idx="1048">
                  <c:v>217.341</c:v>
                </c:pt>
                <c:pt idx="1049">
                  <c:v>217.415</c:v>
                </c:pt>
                <c:pt idx="1050">
                  <c:v>217.489</c:v>
                </c:pt>
                <c:pt idx="1051">
                  <c:v>217.563</c:v>
                </c:pt>
                <c:pt idx="1052">
                  <c:v>217.637</c:v>
                </c:pt>
                <c:pt idx="1053">
                  <c:v>217.711</c:v>
                </c:pt>
                <c:pt idx="1054">
                  <c:v>217.785</c:v>
                </c:pt>
                <c:pt idx="1055">
                  <c:v>217.859</c:v>
                </c:pt>
                <c:pt idx="1056">
                  <c:v>217.933</c:v>
                </c:pt>
                <c:pt idx="1057">
                  <c:v>218.007</c:v>
                </c:pt>
                <c:pt idx="1058">
                  <c:v>218.081</c:v>
                </c:pt>
                <c:pt idx="1059">
                  <c:v>218.155</c:v>
                </c:pt>
                <c:pt idx="1060">
                  <c:v>218.229</c:v>
                </c:pt>
                <c:pt idx="1061">
                  <c:v>218.303</c:v>
                </c:pt>
                <c:pt idx="1062">
                  <c:v>218.377</c:v>
                </c:pt>
                <c:pt idx="1063">
                  <c:v>218.451</c:v>
                </c:pt>
                <c:pt idx="1064">
                  <c:v>218.525</c:v>
                </c:pt>
                <c:pt idx="1065">
                  <c:v>218.599</c:v>
                </c:pt>
                <c:pt idx="1066">
                  <c:v>218.673</c:v>
                </c:pt>
                <c:pt idx="1067">
                  <c:v>218.747</c:v>
                </c:pt>
                <c:pt idx="1068">
                  <c:v>218.821</c:v>
                </c:pt>
                <c:pt idx="1069">
                  <c:v>218.895</c:v>
                </c:pt>
                <c:pt idx="1070">
                  <c:v>218.969</c:v>
                </c:pt>
                <c:pt idx="1071">
                  <c:v>219.043</c:v>
                </c:pt>
                <c:pt idx="1072">
                  <c:v>219.117</c:v>
                </c:pt>
                <c:pt idx="1073">
                  <c:v>219.191</c:v>
                </c:pt>
                <c:pt idx="1074">
                  <c:v>219.265</c:v>
                </c:pt>
                <c:pt idx="1075">
                  <c:v>219.339</c:v>
                </c:pt>
                <c:pt idx="1076">
                  <c:v>219.413</c:v>
                </c:pt>
                <c:pt idx="1077">
                  <c:v>219.487</c:v>
                </c:pt>
                <c:pt idx="1078">
                  <c:v>219.561</c:v>
                </c:pt>
                <c:pt idx="1079">
                  <c:v>219.635</c:v>
                </c:pt>
                <c:pt idx="1080">
                  <c:v>219.709</c:v>
                </c:pt>
                <c:pt idx="1081">
                  <c:v>219.783</c:v>
                </c:pt>
                <c:pt idx="1082">
                  <c:v>219.857</c:v>
                </c:pt>
                <c:pt idx="1083">
                  <c:v>219.931</c:v>
                </c:pt>
                <c:pt idx="1084">
                  <c:v>220.005</c:v>
                </c:pt>
                <c:pt idx="1085">
                  <c:v>220.079</c:v>
                </c:pt>
                <c:pt idx="1086">
                  <c:v>220.153</c:v>
                </c:pt>
                <c:pt idx="1087">
                  <c:v>220.227</c:v>
                </c:pt>
                <c:pt idx="1088">
                  <c:v>220.301</c:v>
                </c:pt>
                <c:pt idx="1089">
                  <c:v>220.375</c:v>
                </c:pt>
                <c:pt idx="1090">
                  <c:v>220.449</c:v>
                </c:pt>
                <c:pt idx="1091">
                  <c:v>220.523</c:v>
                </c:pt>
                <c:pt idx="1092">
                  <c:v>220.597</c:v>
                </c:pt>
                <c:pt idx="1093">
                  <c:v>220.671</c:v>
                </c:pt>
                <c:pt idx="1094">
                  <c:v>220.745</c:v>
                </c:pt>
                <c:pt idx="1095">
                  <c:v>220.819</c:v>
                </c:pt>
                <c:pt idx="1096">
                  <c:v>220.893</c:v>
                </c:pt>
                <c:pt idx="1097">
                  <c:v>220.967</c:v>
                </c:pt>
                <c:pt idx="1098">
                  <c:v>221.041</c:v>
                </c:pt>
                <c:pt idx="1099">
                  <c:v>221.115</c:v>
                </c:pt>
                <c:pt idx="1100">
                  <c:v>221.189</c:v>
                </c:pt>
                <c:pt idx="1101">
                  <c:v>221.263</c:v>
                </c:pt>
                <c:pt idx="1102">
                  <c:v>221.337</c:v>
                </c:pt>
                <c:pt idx="1103">
                  <c:v>221.411</c:v>
                </c:pt>
                <c:pt idx="1104">
                  <c:v>221.485</c:v>
                </c:pt>
                <c:pt idx="1105">
                  <c:v>221.559</c:v>
                </c:pt>
                <c:pt idx="1106">
                  <c:v>221.633</c:v>
                </c:pt>
                <c:pt idx="1107">
                  <c:v>221.707</c:v>
                </c:pt>
                <c:pt idx="1108">
                  <c:v>221.781</c:v>
                </c:pt>
                <c:pt idx="1109">
                  <c:v>221.855</c:v>
                </c:pt>
                <c:pt idx="1110">
                  <c:v>221.929</c:v>
                </c:pt>
                <c:pt idx="1111">
                  <c:v>222.003</c:v>
                </c:pt>
                <c:pt idx="1112">
                  <c:v>222.077</c:v>
                </c:pt>
                <c:pt idx="1113">
                  <c:v>222.151</c:v>
                </c:pt>
                <c:pt idx="1114">
                  <c:v>222.225</c:v>
                </c:pt>
                <c:pt idx="1115">
                  <c:v>222.299</c:v>
                </c:pt>
                <c:pt idx="1116">
                  <c:v>222.373</c:v>
                </c:pt>
                <c:pt idx="1117">
                  <c:v>222.447</c:v>
                </c:pt>
                <c:pt idx="1118">
                  <c:v>222.521</c:v>
                </c:pt>
                <c:pt idx="1119">
                  <c:v>222.595</c:v>
                </c:pt>
                <c:pt idx="1120">
                  <c:v>222.669</c:v>
                </c:pt>
                <c:pt idx="1121">
                  <c:v>222.743</c:v>
                </c:pt>
                <c:pt idx="1122">
                  <c:v>222.817</c:v>
                </c:pt>
                <c:pt idx="1123">
                  <c:v>222.891</c:v>
                </c:pt>
                <c:pt idx="1124">
                  <c:v>222.965</c:v>
                </c:pt>
                <c:pt idx="1125">
                  <c:v>223.039</c:v>
                </c:pt>
                <c:pt idx="1126">
                  <c:v>223.113</c:v>
                </c:pt>
                <c:pt idx="1127">
                  <c:v>223.187</c:v>
                </c:pt>
                <c:pt idx="1128">
                  <c:v>223.261</c:v>
                </c:pt>
                <c:pt idx="1129">
                  <c:v>223.335</c:v>
                </c:pt>
                <c:pt idx="1130">
                  <c:v>223.409</c:v>
                </c:pt>
                <c:pt idx="1131">
                  <c:v>223.483</c:v>
                </c:pt>
                <c:pt idx="1132">
                  <c:v>223.557</c:v>
                </c:pt>
                <c:pt idx="1133">
                  <c:v>223.631</c:v>
                </c:pt>
                <c:pt idx="1134">
                  <c:v>223.705</c:v>
                </c:pt>
                <c:pt idx="1135">
                  <c:v>223.779</c:v>
                </c:pt>
                <c:pt idx="1136">
                  <c:v>223.853</c:v>
                </c:pt>
                <c:pt idx="1137">
                  <c:v>223.927</c:v>
                </c:pt>
                <c:pt idx="1138">
                  <c:v>224.001</c:v>
                </c:pt>
                <c:pt idx="1139">
                  <c:v>224.075</c:v>
                </c:pt>
                <c:pt idx="1140">
                  <c:v>224.149</c:v>
                </c:pt>
                <c:pt idx="1141">
                  <c:v>224.223</c:v>
                </c:pt>
                <c:pt idx="1142">
                  <c:v>224.297</c:v>
                </c:pt>
                <c:pt idx="1143">
                  <c:v>224.371</c:v>
                </c:pt>
                <c:pt idx="1144">
                  <c:v>224.445</c:v>
                </c:pt>
                <c:pt idx="1145">
                  <c:v>224.519</c:v>
                </c:pt>
                <c:pt idx="1146">
                  <c:v>224.593</c:v>
                </c:pt>
                <c:pt idx="1147">
                  <c:v>224.667</c:v>
                </c:pt>
                <c:pt idx="1148">
                  <c:v>224.741</c:v>
                </c:pt>
                <c:pt idx="1149">
                  <c:v>224.815</c:v>
                </c:pt>
                <c:pt idx="1150">
                  <c:v>224.889</c:v>
                </c:pt>
                <c:pt idx="1151">
                  <c:v>224.963</c:v>
                </c:pt>
                <c:pt idx="1152">
                  <c:v>225.037</c:v>
                </c:pt>
                <c:pt idx="1153">
                  <c:v>225.111</c:v>
                </c:pt>
                <c:pt idx="1154">
                  <c:v>225.185</c:v>
                </c:pt>
                <c:pt idx="1155">
                  <c:v>225.259</c:v>
                </c:pt>
                <c:pt idx="1156">
                  <c:v>225.333</c:v>
                </c:pt>
                <c:pt idx="1157">
                  <c:v>225.407</c:v>
                </c:pt>
                <c:pt idx="1158">
                  <c:v>225.481</c:v>
                </c:pt>
                <c:pt idx="1159">
                  <c:v>225.555</c:v>
                </c:pt>
                <c:pt idx="1160">
                  <c:v>225.629</c:v>
                </c:pt>
                <c:pt idx="1161">
                  <c:v>225.703</c:v>
                </c:pt>
                <c:pt idx="1162">
                  <c:v>225.777</c:v>
                </c:pt>
                <c:pt idx="1163">
                  <c:v>225.851</c:v>
                </c:pt>
                <c:pt idx="1164">
                  <c:v>225.925</c:v>
                </c:pt>
                <c:pt idx="1165">
                  <c:v>225.999</c:v>
                </c:pt>
                <c:pt idx="1166">
                  <c:v>226.073</c:v>
                </c:pt>
                <c:pt idx="1167">
                  <c:v>226.147</c:v>
                </c:pt>
                <c:pt idx="1168">
                  <c:v>226.221</c:v>
                </c:pt>
                <c:pt idx="1169">
                  <c:v>226.295</c:v>
                </c:pt>
                <c:pt idx="1170">
                  <c:v>226.369</c:v>
                </c:pt>
                <c:pt idx="1171">
                  <c:v>226.443</c:v>
                </c:pt>
                <c:pt idx="1172">
                  <c:v>226.517</c:v>
                </c:pt>
                <c:pt idx="1173">
                  <c:v>226.591</c:v>
                </c:pt>
                <c:pt idx="1174">
                  <c:v>226.665</c:v>
                </c:pt>
                <c:pt idx="1175">
                  <c:v>226.739</c:v>
                </c:pt>
                <c:pt idx="1176">
                  <c:v>226.813</c:v>
                </c:pt>
                <c:pt idx="1177">
                  <c:v>226.887</c:v>
                </c:pt>
                <c:pt idx="1178">
                  <c:v>226.961</c:v>
                </c:pt>
                <c:pt idx="1179">
                  <c:v>227.035</c:v>
                </c:pt>
                <c:pt idx="1180">
                  <c:v>227.109</c:v>
                </c:pt>
                <c:pt idx="1181">
                  <c:v>227.183</c:v>
                </c:pt>
                <c:pt idx="1182">
                  <c:v>227.257</c:v>
                </c:pt>
                <c:pt idx="1183">
                  <c:v>227.331</c:v>
                </c:pt>
                <c:pt idx="1184">
                  <c:v>227.405</c:v>
                </c:pt>
                <c:pt idx="1185">
                  <c:v>227.479</c:v>
                </c:pt>
                <c:pt idx="1186">
                  <c:v>227.553</c:v>
                </c:pt>
                <c:pt idx="1187">
                  <c:v>227.627</c:v>
                </c:pt>
                <c:pt idx="1188">
                  <c:v>227.701</c:v>
                </c:pt>
                <c:pt idx="1189">
                  <c:v>227.775</c:v>
                </c:pt>
                <c:pt idx="1190">
                  <c:v>227.849</c:v>
                </c:pt>
                <c:pt idx="1191">
                  <c:v>227.923</c:v>
                </c:pt>
                <c:pt idx="1192">
                  <c:v>227.997</c:v>
                </c:pt>
                <c:pt idx="1193">
                  <c:v>228.071</c:v>
                </c:pt>
                <c:pt idx="1194">
                  <c:v>228.145</c:v>
                </c:pt>
                <c:pt idx="1195">
                  <c:v>228.219</c:v>
                </c:pt>
                <c:pt idx="1196">
                  <c:v>228.293</c:v>
                </c:pt>
                <c:pt idx="1197">
                  <c:v>228.367</c:v>
                </c:pt>
                <c:pt idx="1198">
                  <c:v>228.441</c:v>
                </c:pt>
                <c:pt idx="1199">
                  <c:v>228.515</c:v>
                </c:pt>
                <c:pt idx="1200">
                  <c:v>228.589</c:v>
                </c:pt>
                <c:pt idx="1201">
                  <c:v>228.663</c:v>
                </c:pt>
                <c:pt idx="1202">
                  <c:v>228.737</c:v>
                </c:pt>
                <c:pt idx="1203">
                  <c:v>228.811</c:v>
                </c:pt>
                <c:pt idx="1204">
                  <c:v>228.885</c:v>
                </c:pt>
                <c:pt idx="1205">
                  <c:v>228.959</c:v>
                </c:pt>
                <c:pt idx="1206">
                  <c:v>229.033</c:v>
                </c:pt>
                <c:pt idx="1207">
                  <c:v>229.107</c:v>
                </c:pt>
                <c:pt idx="1208">
                  <c:v>229.181</c:v>
                </c:pt>
                <c:pt idx="1209">
                  <c:v>229.255</c:v>
                </c:pt>
                <c:pt idx="1210">
                  <c:v>229.329</c:v>
                </c:pt>
                <c:pt idx="1211">
                  <c:v>229.403</c:v>
                </c:pt>
                <c:pt idx="1212">
                  <c:v>229.477</c:v>
                </c:pt>
                <c:pt idx="1213">
                  <c:v>229.551</c:v>
                </c:pt>
                <c:pt idx="1214">
                  <c:v>229.625</c:v>
                </c:pt>
                <c:pt idx="1215">
                  <c:v>229.699</c:v>
                </c:pt>
                <c:pt idx="1216">
                  <c:v>229.773</c:v>
                </c:pt>
                <c:pt idx="1217">
                  <c:v>229.847</c:v>
                </c:pt>
                <c:pt idx="1218">
                  <c:v>229.921</c:v>
                </c:pt>
                <c:pt idx="1219">
                  <c:v>229.995</c:v>
                </c:pt>
                <c:pt idx="1220">
                  <c:v>230.069</c:v>
                </c:pt>
                <c:pt idx="1221">
                  <c:v>230.143</c:v>
                </c:pt>
                <c:pt idx="1222">
                  <c:v>230.217</c:v>
                </c:pt>
                <c:pt idx="1223">
                  <c:v>230.291</c:v>
                </c:pt>
                <c:pt idx="1224">
                  <c:v>230.365</c:v>
                </c:pt>
                <c:pt idx="1225">
                  <c:v>230.439</c:v>
                </c:pt>
                <c:pt idx="1226">
                  <c:v>230.513</c:v>
                </c:pt>
                <c:pt idx="1227">
                  <c:v>230.587</c:v>
                </c:pt>
                <c:pt idx="1228">
                  <c:v>230.661</c:v>
                </c:pt>
                <c:pt idx="1229">
                  <c:v>230.735</c:v>
                </c:pt>
                <c:pt idx="1230">
                  <c:v>230.809</c:v>
                </c:pt>
                <c:pt idx="1231">
                  <c:v>230.883</c:v>
                </c:pt>
                <c:pt idx="1232">
                  <c:v>230.957</c:v>
                </c:pt>
                <c:pt idx="1233">
                  <c:v>231.031</c:v>
                </c:pt>
                <c:pt idx="1234">
                  <c:v>231.105</c:v>
                </c:pt>
                <c:pt idx="1235">
                  <c:v>231.179</c:v>
                </c:pt>
                <c:pt idx="1236">
                  <c:v>231.253</c:v>
                </c:pt>
                <c:pt idx="1237">
                  <c:v>231.327</c:v>
                </c:pt>
                <c:pt idx="1238">
                  <c:v>231.401</c:v>
                </c:pt>
                <c:pt idx="1239">
                  <c:v>231.475</c:v>
                </c:pt>
                <c:pt idx="1240">
                  <c:v>231.549</c:v>
                </c:pt>
                <c:pt idx="1241">
                  <c:v>231.623</c:v>
                </c:pt>
                <c:pt idx="1242">
                  <c:v>231.697</c:v>
                </c:pt>
                <c:pt idx="1243">
                  <c:v>231.771</c:v>
                </c:pt>
                <c:pt idx="1244">
                  <c:v>231.845</c:v>
                </c:pt>
                <c:pt idx="1245">
                  <c:v>231.919</c:v>
                </c:pt>
                <c:pt idx="1246">
                  <c:v>231.993</c:v>
                </c:pt>
                <c:pt idx="1247">
                  <c:v>232.067</c:v>
                </c:pt>
                <c:pt idx="1248">
                  <c:v>232.141</c:v>
                </c:pt>
                <c:pt idx="1249">
                  <c:v>232.215</c:v>
                </c:pt>
                <c:pt idx="1250">
                  <c:v>232.289</c:v>
                </c:pt>
                <c:pt idx="1251">
                  <c:v>232.363</c:v>
                </c:pt>
                <c:pt idx="1252">
                  <c:v>232.437</c:v>
                </c:pt>
                <c:pt idx="1253">
                  <c:v>232.511</c:v>
                </c:pt>
                <c:pt idx="1254">
                  <c:v>232.585</c:v>
                </c:pt>
                <c:pt idx="1255">
                  <c:v>232.659</c:v>
                </c:pt>
                <c:pt idx="1256">
                  <c:v>232.733</c:v>
                </c:pt>
                <c:pt idx="1257">
                  <c:v>232.807</c:v>
                </c:pt>
                <c:pt idx="1258">
                  <c:v>232.881</c:v>
                </c:pt>
                <c:pt idx="1259">
                  <c:v>232.955</c:v>
                </c:pt>
                <c:pt idx="1260">
                  <c:v>233.029</c:v>
                </c:pt>
                <c:pt idx="1261">
                  <c:v>233.103</c:v>
                </c:pt>
                <c:pt idx="1262">
                  <c:v>233.177</c:v>
                </c:pt>
                <c:pt idx="1263">
                  <c:v>233.251</c:v>
                </c:pt>
                <c:pt idx="1264">
                  <c:v>233.325</c:v>
                </c:pt>
                <c:pt idx="1265">
                  <c:v>233.399</c:v>
                </c:pt>
                <c:pt idx="1266">
                  <c:v>233.473</c:v>
                </c:pt>
                <c:pt idx="1267">
                  <c:v>233.547</c:v>
                </c:pt>
                <c:pt idx="1268">
                  <c:v>233.621</c:v>
                </c:pt>
                <c:pt idx="1269">
                  <c:v>233.695</c:v>
                </c:pt>
                <c:pt idx="1270">
                  <c:v>233.769</c:v>
                </c:pt>
                <c:pt idx="1271">
                  <c:v>233.843</c:v>
                </c:pt>
                <c:pt idx="1272">
                  <c:v>233.917</c:v>
                </c:pt>
                <c:pt idx="1273">
                  <c:v>233.991</c:v>
                </c:pt>
                <c:pt idx="1274">
                  <c:v>234.065</c:v>
                </c:pt>
                <c:pt idx="1275">
                  <c:v>234.139</c:v>
                </c:pt>
                <c:pt idx="1276">
                  <c:v>234.213</c:v>
                </c:pt>
                <c:pt idx="1277">
                  <c:v>234.287</c:v>
                </c:pt>
                <c:pt idx="1278">
                  <c:v>234.361</c:v>
                </c:pt>
                <c:pt idx="1279">
                  <c:v>234.435</c:v>
                </c:pt>
                <c:pt idx="1280">
                  <c:v>234.509</c:v>
                </c:pt>
                <c:pt idx="1281">
                  <c:v>234.583</c:v>
                </c:pt>
                <c:pt idx="1282">
                  <c:v>234.657</c:v>
                </c:pt>
                <c:pt idx="1283">
                  <c:v>234.731</c:v>
                </c:pt>
                <c:pt idx="1284">
                  <c:v>234.805</c:v>
                </c:pt>
                <c:pt idx="1285">
                  <c:v>234.879</c:v>
                </c:pt>
                <c:pt idx="1286">
                  <c:v>234.953</c:v>
                </c:pt>
                <c:pt idx="1287">
                  <c:v>235.027</c:v>
                </c:pt>
                <c:pt idx="1288">
                  <c:v>235.101</c:v>
                </c:pt>
                <c:pt idx="1289">
                  <c:v>235.175</c:v>
                </c:pt>
                <c:pt idx="1290">
                  <c:v>235.249</c:v>
                </c:pt>
                <c:pt idx="1291">
                  <c:v>235.323</c:v>
                </c:pt>
                <c:pt idx="1292">
                  <c:v>235.397</c:v>
                </c:pt>
                <c:pt idx="1293">
                  <c:v>235.471</c:v>
                </c:pt>
                <c:pt idx="1294">
                  <c:v>235.545</c:v>
                </c:pt>
                <c:pt idx="1295">
                  <c:v>235.619</c:v>
                </c:pt>
                <c:pt idx="1296">
                  <c:v>235.693</c:v>
                </c:pt>
                <c:pt idx="1297">
                  <c:v>235.767</c:v>
                </c:pt>
                <c:pt idx="1298">
                  <c:v>235.841</c:v>
                </c:pt>
                <c:pt idx="1299">
                  <c:v>235.915</c:v>
                </c:pt>
                <c:pt idx="1300">
                  <c:v>235.989</c:v>
                </c:pt>
                <c:pt idx="1301">
                  <c:v>236.063</c:v>
                </c:pt>
                <c:pt idx="1302">
                  <c:v>236.137</c:v>
                </c:pt>
                <c:pt idx="1303">
                  <c:v>236.211</c:v>
                </c:pt>
                <c:pt idx="1304">
                  <c:v>236.285</c:v>
                </c:pt>
                <c:pt idx="1305">
                  <c:v>236.359</c:v>
                </c:pt>
                <c:pt idx="1306">
                  <c:v>236.433</c:v>
                </c:pt>
                <c:pt idx="1307">
                  <c:v>236.507</c:v>
                </c:pt>
                <c:pt idx="1308">
                  <c:v>236.581</c:v>
                </c:pt>
                <c:pt idx="1309">
                  <c:v>236.655</c:v>
                </c:pt>
                <c:pt idx="1310">
                  <c:v>236.729</c:v>
                </c:pt>
                <c:pt idx="1311">
                  <c:v>236.803</c:v>
                </c:pt>
                <c:pt idx="1312">
                  <c:v>236.877</c:v>
                </c:pt>
                <c:pt idx="1313">
                  <c:v>236.951</c:v>
                </c:pt>
                <c:pt idx="1314">
                  <c:v>237.025</c:v>
                </c:pt>
                <c:pt idx="1315">
                  <c:v>237.099</c:v>
                </c:pt>
                <c:pt idx="1316">
                  <c:v>237.173</c:v>
                </c:pt>
                <c:pt idx="1317">
                  <c:v>237.247</c:v>
                </c:pt>
                <c:pt idx="1318">
                  <c:v>237.321</c:v>
                </c:pt>
                <c:pt idx="1319">
                  <c:v>237.395</c:v>
                </c:pt>
                <c:pt idx="1320">
                  <c:v>237.469</c:v>
                </c:pt>
                <c:pt idx="1321">
                  <c:v>237.543</c:v>
                </c:pt>
                <c:pt idx="1322">
                  <c:v>237.617</c:v>
                </c:pt>
                <c:pt idx="1323">
                  <c:v>237.691</c:v>
                </c:pt>
                <c:pt idx="1324">
                  <c:v>237.765</c:v>
                </c:pt>
                <c:pt idx="1325">
                  <c:v>237.839</c:v>
                </c:pt>
                <c:pt idx="1326">
                  <c:v>237.913</c:v>
                </c:pt>
                <c:pt idx="1327">
                  <c:v>237.987</c:v>
                </c:pt>
                <c:pt idx="1328">
                  <c:v>238.061</c:v>
                </c:pt>
                <c:pt idx="1329">
                  <c:v>238.135</c:v>
                </c:pt>
                <c:pt idx="1330">
                  <c:v>238.209</c:v>
                </c:pt>
                <c:pt idx="1331">
                  <c:v>238.283</c:v>
                </c:pt>
                <c:pt idx="1332">
                  <c:v>238.357</c:v>
                </c:pt>
                <c:pt idx="1333">
                  <c:v>238.431</c:v>
                </c:pt>
                <c:pt idx="1334">
                  <c:v>238.505</c:v>
                </c:pt>
                <c:pt idx="1335">
                  <c:v>238.579</c:v>
                </c:pt>
                <c:pt idx="1336">
                  <c:v>238.653</c:v>
                </c:pt>
                <c:pt idx="1337">
                  <c:v>238.727</c:v>
                </c:pt>
                <c:pt idx="1338">
                  <c:v>238.801</c:v>
                </c:pt>
                <c:pt idx="1339">
                  <c:v>238.875</c:v>
                </c:pt>
                <c:pt idx="1340">
                  <c:v>238.949</c:v>
                </c:pt>
                <c:pt idx="1341">
                  <c:v>239.023</c:v>
                </c:pt>
                <c:pt idx="1342">
                  <c:v>239.097</c:v>
                </c:pt>
                <c:pt idx="1343">
                  <c:v>239.171</c:v>
                </c:pt>
                <c:pt idx="1344">
                  <c:v>239.245</c:v>
                </c:pt>
                <c:pt idx="1345">
                  <c:v>239.319</c:v>
                </c:pt>
                <c:pt idx="1346">
                  <c:v>239.393</c:v>
                </c:pt>
                <c:pt idx="1347">
                  <c:v>239.467</c:v>
                </c:pt>
                <c:pt idx="1348">
                  <c:v>239.541</c:v>
                </c:pt>
                <c:pt idx="1349">
                  <c:v>239.615</c:v>
                </c:pt>
                <c:pt idx="1350">
                  <c:v>239.689</c:v>
                </c:pt>
                <c:pt idx="1351">
                  <c:v>239.763</c:v>
                </c:pt>
                <c:pt idx="1352">
                  <c:v>239.837</c:v>
                </c:pt>
                <c:pt idx="1353">
                  <c:v>239.911</c:v>
                </c:pt>
                <c:pt idx="1354">
                  <c:v>239.985</c:v>
                </c:pt>
                <c:pt idx="1355">
                  <c:v>240.059</c:v>
                </c:pt>
                <c:pt idx="1356">
                  <c:v>240.133</c:v>
                </c:pt>
                <c:pt idx="1357">
                  <c:v>240.207</c:v>
                </c:pt>
                <c:pt idx="1358">
                  <c:v>240.281</c:v>
                </c:pt>
                <c:pt idx="1359">
                  <c:v>240.355</c:v>
                </c:pt>
                <c:pt idx="1360">
                  <c:v>240.429</c:v>
                </c:pt>
                <c:pt idx="1361">
                  <c:v>240.503</c:v>
                </c:pt>
                <c:pt idx="1362">
                  <c:v>240.577</c:v>
                </c:pt>
                <c:pt idx="1363">
                  <c:v>240.651</c:v>
                </c:pt>
                <c:pt idx="1364">
                  <c:v>240.725</c:v>
                </c:pt>
                <c:pt idx="1365">
                  <c:v>240.799</c:v>
                </c:pt>
                <c:pt idx="1366">
                  <c:v>240.873</c:v>
                </c:pt>
                <c:pt idx="1367">
                  <c:v>240.947</c:v>
                </c:pt>
                <c:pt idx="1368">
                  <c:v>241.021</c:v>
                </c:pt>
                <c:pt idx="1369">
                  <c:v>241.095</c:v>
                </c:pt>
                <c:pt idx="1370">
                  <c:v>241.169</c:v>
                </c:pt>
                <c:pt idx="1371">
                  <c:v>241.243</c:v>
                </c:pt>
                <c:pt idx="1372">
                  <c:v>241.317</c:v>
                </c:pt>
                <c:pt idx="1373">
                  <c:v>241.391</c:v>
                </c:pt>
                <c:pt idx="1374">
                  <c:v>241.465</c:v>
                </c:pt>
                <c:pt idx="1375">
                  <c:v>241.539</c:v>
                </c:pt>
                <c:pt idx="1376">
                  <c:v>241.613</c:v>
                </c:pt>
                <c:pt idx="1377">
                  <c:v>241.687</c:v>
                </c:pt>
                <c:pt idx="1378">
                  <c:v>241.761</c:v>
                </c:pt>
                <c:pt idx="1379">
                  <c:v>241.835</c:v>
                </c:pt>
                <c:pt idx="1380">
                  <c:v>241.909</c:v>
                </c:pt>
                <c:pt idx="1381">
                  <c:v>241.983</c:v>
                </c:pt>
                <c:pt idx="1382">
                  <c:v>242.057</c:v>
                </c:pt>
                <c:pt idx="1383">
                  <c:v>242.131</c:v>
                </c:pt>
                <c:pt idx="1384">
                  <c:v>242.205</c:v>
                </c:pt>
                <c:pt idx="1385">
                  <c:v>242.279</c:v>
                </c:pt>
                <c:pt idx="1386">
                  <c:v>242.353</c:v>
                </c:pt>
                <c:pt idx="1387">
                  <c:v>242.427</c:v>
                </c:pt>
                <c:pt idx="1388">
                  <c:v>242.501</c:v>
                </c:pt>
                <c:pt idx="1389">
                  <c:v>242.575</c:v>
                </c:pt>
                <c:pt idx="1390">
                  <c:v>242.649</c:v>
                </c:pt>
                <c:pt idx="1391">
                  <c:v>242.723</c:v>
                </c:pt>
                <c:pt idx="1392">
                  <c:v>242.797</c:v>
                </c:pt>
                <c:pt idx="1393">
                  <c:v>242.871</c:v>
                </c:pt>
                <c:pt idx="1394">
                  <c:v>242.945</c:v>
                </c:pt>
                <c:pt idx="1395">
                  <c:v>243.019</c:v>
                </c:pt>
                <c:pt idx="1396">
                  <c:v>243.093</c:v>
                </c:pt>
                <c:pt idx="1397">
                  <c:v>243.167</c:v>
                </c:pt>
                <c:pt idx="1398">
                  <c:v>243.241</c:v>
                </c:pt>
                <c:pt idx="1399">
                  <c:v>243.315</c:v>
                </c:pt>
                <c:pt idx="1400">
                  <c:v>243.389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505768"/>
        <c:axId val="2140500072"/>
      </c:scatterChart>
      <c:valAx>
        <c:axId val="214050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500072"/>
        <c:crosses val="autoZero"/>
        <c:crossBetween val="midCat"/>
      </c:valAx>
      <c:valAx>
        <c:axId val="2140500072"/>
        <c:scaling>
          <c:orientation val="minMax"/>
          <c:max val="300.0"/>
          <c:min val="20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(K)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5057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Air Density (kg/m</a:t>
            </a:r>
            <a:r>
              <a:rPr lang="en-US" baseline="30000"/>
              <a:t>3</a:t>
            </a:r>
            <a:r>
              <a:rPr lang="en-US"/>
              <a:t>) Vs Height (m)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Air Density (kg/m^3)</c:v>
          </c:tx>
          <c:spPr>
            <a:ln w="28575">
              <a:noFill/>
            </a:ln>
          </c:spPr>
          <c:xVal>
            <c:numRef>
              <c:f>Equations!$C$3:$C$1403</c:f>
              <c:numCache>
                <c:formatCode>General</c:formatCode>
                <c:ptCount val="1401"/>
                <c:pt idx="0">
                  <c:v>0.0</c:v>
                </c:pt>
                <c:pt idx="1">
                  <c:v>25.0</c:v>
                </c:pt>
                <c:pt idx="2">
                  <c:v>50.0</c:v>
                </c:pt>
                <c:pt idx="3">
                  <c:v>75.0</c:v>
                </c:pt>
                <c:pt idx="4">
                  <c:v>100.0</c:v>
                </c:pt>
                <c:pt idx="5">
                  <c:v>125.0</c:v>
                </c:pt>
                <c:pt idx="6">
                  <c:v>150.0</c:v>
                </c:pt>
                <c:pt idx="7">
                  <c:v>175.0</c:v>
                </c:pt>
                <c:pt idx="8">
                  <c:v>200.0</c:v>
                </c:pt>
                <c:pt idx="9">
                  <c:v>225.0</c:v>
                </c:pt>
                <c:pt idx="10">
                  <c:v>250.0</c:v>
                </c:pt>
                <c:pt idx="11">
                  <c:v>275.0</c:v>
                </c:pt>
                <c:pt idx="12">
                  <c:v>300.0</c:v>
                </c:pt>
                <c:pt idx="13">
                  <c:v>325.0</c:v>
                </c:pt>
                <c:pt idx="14">
                  <c:v>350.0</c:v>
                </c:pt>
                <c:pt idx="15">
                  <c:v>375.0</c:v>
                </c:pt>
                <c:pt idx="16">
                  <c:v>400.0</c:v>
                </c:pt>
                <c:pt idx="17">
                  <c:v>425.0</c:v>
                </c:pt>
                <c:pt idx="18">
                  <c:v>450.0</c:v>
                </c:pt>
                <c:pt idx="19">
                  <c:v>475.0</c:v>
                </c:pt>
                <c:pt idx="20">
                  <c:v>500.0</c:v>
                </c:pt>
                <c:pt idx="21">
                  <c:v>525.0</c:v>
                </c:pt>
                <c:pt idx="22">
                  <c:v>550.0</c:v>
                </c:pt>
                <c:pt idx="23">
                  <c:v>575.0</c:v>
                </c:pt>
                <c:pt idx="24">
                  <c:v>600.0</c:v>
                </c:pt>
                <c:pt idx="25">
                  <c:v>625.0</c:v>
                </c:pt>
                <c:pt idx="26">
                  <c:v>650.0</c:v>
                </c:pt>
                <c:pt idx="27">
                  <c:v>675.0</c:v>
                </c:pt>
                <c:pt idx="28">
                  <c:v>700.0</c:v>
                </c:pt>
                <c:pt idx="29">
                  <c:v>725.0</c:v>
                </c:pt>
                <c:pt idx="30">
                  <c:v>750.0</c:v>
                </c:pt>
                <c:pt idx="31">
                  <c:v>775.0</c:v>
                </c:pt>
                <c:pt idx="32">
                  <c:v>800.0</c:v>
                </c:pt>
                <c:pt idx="33">
                  <c:v>825.0</c:v>
                </c:pt>
                <c:pt idx="34">
                  <c:v>850.0</c:v>
                </c:pt>
                <c:pt idx="35">
                  <c:v>875.0</c:v>
                </c:pt>
                <c:pt idx="36">
                  <c:v>900.0</c:v>
                </c:pt>
                <c:pt idx="37">
                  <c:v>925.0</c:v>
                </c:pt>
                <c:pt idx="38">
                  <c:v>950.0</c:v>
                </c:pt>
                <c:pt idx="39">
                  <c:v>975.0</c:v>
                </c:pt>
                <c:pt idx="40">
                  <c:v>1000.0</c:v>
                </c:pt>
                <c:pt idx="41">
                  <c:v>1025.0</c:v>
                </c:pt>
                <c:pt idx="42">
                  <c:v>1050.0</c:v>
                </c:pt>
                <c:pt idx="43">
                  <c:v>1075.0</c:v>
                </c:pt>
                <c:pt idx="44">
                  <c:v>1100.0</c:v>
                </c:pt>
                <c:pt idx="45">
                  <c:v>1125.0</c:v>
                </c:pt>
                <c:pt idx="46">
                  <c:v>1150.0</c:v>
                </c:pt>
                <c:pt idx="47">
                  <c:v>1175.0</c:v>
                </c:pt>
                <c:pt idx="48">
                  <c:v>1200.0</c:v>
                </c:pt>
                <c:pt idx="49">
                  <c:v>1225.0</c:v>
                </c:pt>
                <c:pt idx="50">
                  <c:v>1250.0</c:v>
                </c:pt>
                <c:pt idx="51">
                  <c:v>1275.0</c:v>
                </c:pt>
                <c:pt idx="52">
                  <c:v>1300.0</c:v>
                </c:pt>
                <c:pt idx="53">
                  <c:v>1325.0</c:v>
                </c:pt>
                <c:pt idx="54">
                  <c:v>1350.0</c:v>
                </c:pt>
                <c:pt idx="55">
                  <c:v>1375.0</c:v>
                </c:pt>
                <c:pt idx="56">
                  <c:v>1400.0</c:v>
                </c:pt>
                <c:pt idx="57">
                  <c:v>1425.0</c:v>
                </c:pt>
                <c:pt idx="58">
                  <c:v>1450.0</c:v>
                </c:pt>
                <c:pt idx="59">
                  <c:v>1475.0</c:v>
                </c:pt>
                <c:pt idx="60">
                  <c:v>1500.0</c:v>
                </c:pt>
                <c:pt idx="61">
                  <c:v>1525.0</c:v>
                </c:pt>
                <c:pt idx="62">
                  <c:v>1550.0</c:v>
                </c:pt>
                <c:pt idx="63">
                  <c:v>1575.0</c:v>
                </c:pt>
                <c:pt idx="64">
                  <c:v>1600.0</c:v>
                </c:pt>
                <c:pt idx="65">
                  <c:v>1625.0</c:v>
                </c:pt>
                <c:pt idx="66">
                  <c:v>1650.0</c:v>
                </c:pt>
                <c:pt idx="67">
                  <c:v>1675.0</c:v>
                </c:pt>
                <c:pt idx="68">
                  <c:v>1700.0</c:v>
                </c:pt>
                <c:pt idx="69">
                  <c:v>1725.0</c:v>
                </c:pt>
                <c:pt idx="70">
                  <c:v>1750.0</c:v>
                </c:pt>
                <c:pt idx="71">
                  <c:v>1775.0</c:v>
                </c:pt>
                <c:pt idx="72">
                  <c:v>1800.0</c:v>
                </c:pt>
                <c:pt idx="73">
                  <c:v>1825.0</c:v>
                </c:pt>
                <c:pt idx="74">
                  <c:v>1850.0</c:v>
                </c:pt>
                <c:pt idx="75">
                  <c:v>1875.0</c:v>
                </c:pt>
                <c:pt idx="76">
                  <c:v>1900.0</c:v>
                </c:pt>
                <c:pt idx="77">
                  <c:v>1925.0</c:v>
                </c:pt>
                <c:pt idx="78">
                  <c:v>1950.0</c:v>
                </c:pt>
                <c:pt idx="79">
                  <c:v>1975.0</c:v>
                </c:pt>
                <c:pt idx="80">
                  <c:v>2000.0</c:v>
                </c:pt>
                <c:pt idx="81">
                  <c:v>2025.0</c:v>
                </c:pt>
                <c:pt idx="82">
                  <c:v>2050.0</c:v>
                </c:pt>
                <c:pt idx="83">
                  <c:v>2075.0</c:v>
                </c:pt>
                <c:pt idx="84">
                  <c:v>2100.0</c:v>
                </c:pt>
                <c:pt idx="85">
                  <c:v>2125.0</c:v>
                </c:pt>
                <c:pt idx="86">
                  <c:v>2150.0</c:v>
                </c:pt>
                <c:pt idx="87">
                  <c:v>2175.0</c:v>
                </c:pt>
                <c:pt idx="88">
                  <c:v>2200.0</c:v>
                </c:pt>
                <c:pt idx="89">
                  <c:v>2225.0</c:v>
                </c:pt>
                <c:pt idx="90">
                  <c:v>2250.0</c:v>
                </c:pt>
                <c:pt idx="91">
                  <c:v>2275.0</c:v>
                </c:pt>
                <c:pt idx="92">
                  <c:v>2300.0</c:v>
                </c:pt>
                <c:pt idx="93">
                  <c:v>2325.0</c:v>
                </c:pt>
                <c:pt idx="94">
                  <c:v>2350.0</c:v>
                </c:pt>
                <c:pt idx="95">
                  <c:v>2375.0</c:v>
                </c:pt>
                <c:pt idx="96">
                  <c:v>2400.0</c:v>
                </c:pt>
                <c:pt idx="97">
                  <c:v>2425.0</c:v>
                </c:pt>
                <c:pt idx="98">
                  <c:v>2450.0</c:v>
                </c:pt>
                <c:pt idx="99">
                  <c:v>2475.0</c:v>
                </c:pt>
                <c:pt idx="100">
                  <c:v>2500.0</c:v>
                </c:pt>
                <c:pt idx="101">
                  <c:v>2525.0</c:v>
                </c:pt>
                <c:pt idx="102">
                  <c:v>2550.0</c:v>
                </c:pt>
                <c:pt idx="103">
                  <c:v>2575.0</c:v>
                </c:pt>
                <c:pt idx="104">
                  <c:v>2600.0</c:v>
                </c:pt>
                <c:pt idx="105">
                  <c:v>2625.0</c:v>
                </c:pt>
                <c:pt idx="106">
                  <c:v>2650.0</c:v>
                </c:pt>
                <c:pt idx="107">
                  <c:v>2675.0</c:v>
                </c:pt>
                <c:pt idx="108">
                  <c:v>2700.0</c:v>
                </c:pt>
                <c:pt idx="109">
                  <c:v>2725.0</c:v>
                </c:pt>
                <c:pt idx="110">
                  <c:v>2750.0</c:v>
                </c:pt>
                <c:pt idx="111">
                  <c:v>2775.0</c:v>
                </c:pt>
                <c:pt idx="112">
                  <c:v>2800.0</c:v>
                </c:pt>
                <c:pt idx="113">
                  <c:v>2825.0</c:v>
                </c:pt>
                <c:pt idx="114">
                  <c:v>2850.0</c:v>
                </c:pt>
                <c:pt idx="115">
                  <c:v>2875.0</c:v>
                </c:pt>
                <c:pt idx="116">
                  <c:v>2900.0</c:v>
                </c:pt>
                <c:pt idx="117">
                  <c:v>2925.0</c:v>
                </c:pt>
                <c:pt idx="118">
                  <c:v>2950.0</c:v>
                </c:pt>
                <c:pt idx="119">
                  <c:v>2975.0</c:v>
                </c:pt>
                <c:pt idx="120">
                  <c:v>3000.0</c:v>
                </c:pt>
                <c:pt idx="121">
                  <c:v>3025.0</c:v>
                </c:pt>
                <c:pt idx="122">
                  <c:v>3050.0</c:v>
                </c:pt>
                <c:pt idx="123">
                  <c:v>3075.0</c:v>
                </c:pt>
                <c:pt idx="124">
                  <c:v>3100.0</c:v>
                </c:pt>
                <c:pt idx="125">
                  <c:v>3125.0</c:v>
                </c:pt>
                <c:pt idx="126">
                  <c:v>3150.0</c:v>
                </c:pt>
                <c:pt idx="127">
                  <c:v>3175.0</c:v>
                </c:pt>
                <c:pt idx="128">
                  <c:v>3200.0</c:v>
                </c:pt>
                <c:pt idx="129">
                  <c:v>3225.0</c:v>
                </c:pt>
                <c:pt idx="130">
                  <c:v>3250.0</c:v>
                </c:pt>
                <c:pt idx="131">
                  <c:v>3275.0</c:v>
                </c:pt>
                <c:pt idx="132">
                  <c:v>3300.0</c:v>
                </c:pt>
                <c:pt idx="133">
                  <c:v>3325.0</c:v>
                </c:pt>
                <c:pt idx="134">
                  <c:v>3350.0</c:v>
                </c:pt>
                <c:pt idx="135">
                  <c:v>3375.0</c:v>
                </c:pt>
                <c:pt idx="136">
                  <c:v>3400.0</c:v>
                </c:pt>
                <c:pt idx="137">
                  <c:v>3425.0</c:v>
                </c:pt>
                <c:pt idx="138">
                  <c:v>3450.0</c:v>
                </c:pt>
                <c:pt idx="139">
                  <c:v>3475.0</c:v>
                </c:pt>
                <c:pt idx="140">
                  <c:v>3500.0</c:v>
                </c:pt>
                <c:pt idx="141">
                  <c:v>3525.0</c:v>
                </c:pt>
                <c:pt idx="142">
                  <c:v>3550.0</c:v>
                </c:pt>
                <c:pt idx="143">
                  <c:v>3575.0</c:v>
                </c:pt>
                <c:pt idx="144">
                  <c:v>3600.0</c:v>
                </c:pt>
                <c:pt idx="145">
                  <c:v>3625.0</c:v>
                </c:pt>
                <c:pt idx="146">
                  <c:v>3650.0</c:v>
                </c:pt>
                <c:pt idx="147">
                  <c:v>3675.0</c:v>
                </c:pt>
                <c:pt idx="148">
                  <c:v>3700.0</c:v>
                </c:pt>
                <c:pt idx="149">
                  <c:v>3725.0</c:v>
                </c:pt>
                <c:pt idx="150">
                  <c:v>3750.0</c:v>
                </c:pt>
                <c:pt idx="151">
                  <c:v>3775.0</c:v>
                </c:pt>
                <c:pt idx="152">
                  <c:v>3800.0</c:v>
                </c:pt>
                <c:pt idx="153">
                  <c:v>3825.0</c:v>
                </c:pt>
                <c:pt idx="154">
                  <c:v>3850.0</c:v>
                </c:pt>
                <c:pt idx="155">
                  <c:v>3875.0</c:v>
                </c:pt>
                <c:pt idx="156">
                  <c:v>3900.0</c:v>
                </c:pt>
                <c:pt idx="157">
                  <c:v>3925.0</c:v>
                </c:pt>
                <c:pt idx="158">
                  <c:v>3950.0</c:v>
                </c:pt>
                <c:pt idx="159">
                  <c:v>3975.0</c:v>
                </c:pt>
                <c:pt idx="160">
                  <c:v>4000.0</c:v>
                </c:pt>
                <c:pt idx="161">
                  <c:v>4025.0</c:v>
                </c:pt>
                <c:pt idx="162">
                  <c:v>4050.0</c:v>
                </c:pt>
                <c:pt idx="163">
                  <c:v>4075.0</c:v>
                </c:pt>
                <c:pt idx="164">
                  <c:v>4100.0</c:v>
                </c:pt>
                <c:pt idx="165">
                  <c:v>4125.0</c:v>
                </c:pt>
                <c:pt idx="166">
                  <c:v>4150.0</c:v>
                </c:pt>
                <c:pt idx="167">
                  <c:v>4175.0</c:v>
                </c:pt>
                <c:pt idx="168">
                  <c:v>4200.0</c:v>
                </c:pt>
                <c:pt idx="169">
                  <c:v>4225.0</c:v>
                </c:pt>
                <c:pt idx="170">
                  <c:v>4250.0</c:v>
                </c:pt>
                <c:pt idx="171">
                  <c:v>4275.0</c:v>
                </c:pt>
                <c:pt idx="172">
                  <c:v>4300.0</c:v>
                </c:pt>
                <c:pt idx="173">
                  <c:v>4325.0</c:v>
                </c:pt>
                <c:pt idx="174">
                  <c:v>4350.0</c:v>
                </c:pt>
                <c:pt idx="175">
                  <c:v>4375.0</c:v>
                </c:pt>
                <c:pt idx="176">
                  <c:v>4400.0</c:v>
                </c:pt>
                <c:pt idx="177">
                  <c:v>4425.0</c:v>
                </c:pt>
                <c:pt idx="178">
                  <c:v>4450.0</c:v>
                </c:pt>
                <c:pt idx="179">
                  <c:v>4475.0</c:v>
                </c:pt>
                <c:pt idx="180">
                  <c:v>4500.0</c:v>
                </c:pt>
                <c:pt idx="181">
                  <c:v>4525.0</c:v>
                </c:pt>
                <c:pt idx="182">
                  <c:v>4550.0</c:v>
                </c:pt>
                <c:pt idx="183">
                  <c:v>4575.0</c:v>
                </c:pt>
                <c:pt idx="184">
                  <c:v>4600.0</c:v>
                </c:pt>
                <c:pt idx="185">
                  <c:v>4625.0</c:v>
                </c:pt>
                <c:pt idx="186">
                  <c:v>4650.0</c:v>
                </c:pt>
                <c:pt idx="187">
                  <c:v>4675.0</c:v>
                </c:pt>
                <c:pt idx="188">
                  <c:v>4700.0</c:v>
                </c:pt>
                <c:pt idx="189">
                  <c:v>4725.0</c:v>
                </c:pt>
                <c:pt idx="190">
                  <c:v>4750.0</c:v>
                </c:pt>
                <c:pt idx="191">
                  <c:v>4775.0</c:v>
                </c:pt>
                <c:pt idx="192">
                  <c:v>4800.0</c:v>
                </c:pt>
                <c:pt idx="193">
                  <c:v>4825.0</c:v>
                </c:pt>
                <c:pt idx="194">
                  <c:v>4850.0</c:v>
                </c:pt>
                <c:pt idx="195">
                  <c:v>4875.0</c:v>
                </c:pt>
                <c:pt idx="196">
                  <c:v>4900.0</c:v>
                </c:pt>
                <c:pt idx="197">
                  <c:v>4925.0</c:v>
                </c:pt>
                <c:pt idx="198">
                  <c:v>4950.0</c:v>
                </c:pt>
                <c:pt idx="199">
                  <c:v>4975.0</c:v>
                </c:pt>
                <c:pt idx="200">
                  <c:v>5000.0</c:v>
                </c:pt>
                <c:pt idx="201">
                  <c:v>5025.0</c:v>
                </c:pt>
                <c:pt idx="202">
                  <c:v>5050.0</c:v>
                </c:pt>
                <c:pt idx="203">
                  <c:v>5075.0</c:v>
                </c:pt>
                <c:pt idx="204">
                  <c:v>5100.0</c:v>
                </c:pt>
                <c:pt idx="205">
                  <c:v>5125.0</c:v>
                </c:pt>
                <c:pt idx="206">
                  <c:v>5150.0</c:v>
                </c:pt>
                <c:pt idx="207">
                  <c:v>5175.0</c:v>
                </c:pt>
                <c:pt idx="208">
                  <c:v>5200.0</c:v>
                </c:pt>
                <c:pt idx="209">
                  <c:v>5225.0</c:v>
                </c:pt>
                <c:pt idx="210">
                  <c:v>5250.0</c:v>
                </c:pt>
                <c:pt idx="211">
                  <c:v>5275.0</c:v>
                </c:pt>
                <c:pt idx="212">
                  <c:v>5300.0</c:v>
                </c:pt>
                <c:pt idx="213">
                  <c:v>5325.0</c:v>
                </c:pt>
                <c:pt idx="214">
                  <c:v>5350.0</c:v>
                </c:pt>
                <c:pt idx="215">
                  <c:v>5375.0</c:v>
                </c:pt>
                <c:pt idx="216">
                  <c:v>5400.0</c:v>
                </c:pt>
                <c:pt idx="217">
                  <c:v>5425.0</c:v>
                </c:pt>
                <c:pt idx="218">
                  <c:v>5450.0</c:v>
                </c:pt>
                <c:pt idx="219">
                  <c:v>5475.0</c:v>
                </c:pt>
                <c:pt idx="220">
                  <c:v>5500.0</c:v>
                </c:pt>
                <c:pt idx="221">
                  <c:v>5525.0</c:v>
                </c:pt>
                <c:pt idx="222">
                  <c:v>5550.0</c:v>
                </c:pt>
                <c:pt idx="223">
                  <c:v>5575.0</c:v>
                </c:pt>
                <c:pt idx="224">
                  <c:v>5600.0</c:v>
                </c:pt>
                <c:pt idx="225">
                  <c:v>5625.0</c:v>
                </c:pt>
                <c:pt idx="226">
                  <c:v>5650.0</c:v>
                </c:pt>
                <c:pt idx="227">
                  <c:v>5675.0</c:v>
                </c:pt>
                <c:pt idx="228">
                  <c:v>5700.0</c:v>
                </c:pt>
                <c:pt idx="229">
                  <c:v>5725.0</c:v>
                </c:pt>
                <c:pt idx="230">
                  <c:v>5750.0</c:v>
                </c:pt>
                <c:pt idx="231">
                  <c:v>5775.0</c:v>
                </c:pt>
                <c:pt idx="232">
                  <c:v>5800.0</c:v>
                </c:pt>
                <c:pt idx="233">
                  <c:v>5825.0</c:v>
                </c:pt>
                <c:pt idx="234">
                  <c:v>5850.0</c:v>
                </c:pt>
                <c:pt idx="235">
                  <c:v>5875.0</c:v>
                </c:pt>
                <c:pt idx="236">
                  <c:v>5900.0</c:v>
                </c:pt>
                <c:pt idx="237">
                  <c:v>5925.0</c:v>
                </c:pt>
                <c:pt idx="238">
                  <c:v>5950.0</c:v>
                </c:pt>
                <c:pt idx="239">
                  <c:v>5975.0</c:v>
                </c:pt>
                <c:pt idx="240">
                  <c:v>6000.0</c:v>
                </c:pt>
                <c:pt idx="241">
                  <c:v>6025.0</c:v>
                </c:pt>
                <c:pt idx="242">
                  <c:v>6050.0</c:v>
                </c:pt>
                <c:pt idx="243">
                  <c:v>6075.0</c:v>
                </c:pt>
                <c:pt idx="244">
                  <c:v>6100.0</c:v>
                </c:pt>
                <c:pt idx="245">
                  <c:v>6125.0</c:v>
                </c:pt>
                <c:pt idx="246">
                  <c:v>6150.0</c:v>
                </c:pt>
                <c:pt idx="247">
                  <c:v>6175.0</c:v>
                </c:pt>
                <c:pt idx="248">
                  <c:v>6200.0</c:v>
                </c:pt>
                <c:pt idx="249">
                  <c:v>6225.0</c:v>
                </c:pt>
                <c:pt idx="250">
                  <c:v>6250.0</c:v>
                </c:pt>
                <c:pt idx="251">
                  <c:v>6275.0</c:v>
                </c:pt>
                <c:pt idx="252">
                  <c:v>6300.0</c:v>
                </c:pt>
                <c:pt idx="253">
                  <c:v>6325.0</c:v>
                </c:pt>
                <c:pt idx="254">
                  <c:v>6350.0</c:v>
                </c:pt>
                <c:pt idx="255">
                  <c:v>6375.0</c:v>
                </c:pt>
                <c:pt idx="256">
                  <c:v>6400.0</c:v>
                </c:pt>
                <c:pt idx="257">
                  <c:v>6425.0</c:v>
                </c:pt>
                <c:pt idx="258">
                  <c:v>6450.0</c:v>
                </c:pt>
                <c:pt idx="259">
                  <c:v>6475.0</c:v>
                </c:pt>
                <c:pt idx="260">
                  <c:v>6500.0</c:v>
                </c:pt>
                <c:pt idx="261">
                  <c:v>6525.0</c:v>
                </c:pt>
                <c:pt idx="262">
                  <c:v>6550.0</c:v>
                </c:pt>
                <c:pt idx="263">
                  <c:v>6575.0</c:v>
                </c:pt>
                <c:pt idx="264">
                  <c:v>6600.0</c:v>
                </c:pt>
                <c:pt idx="265">
                  <c:v>6625.0</c:v>
                </c:pt>
                <c:pt idx="266">
                  <c:v>6650.0</c:v>
                </c:pt>
                <c:pt idx="267">
                  <c:v>6675.0</c:v>
                </c:pt>
                <c:pt idx="268">
                  <c:v>6700.0</c:v>
                </c:pt>
                <c:pt idx="269">
                  <c:v>6725.0</c:v>
                </c:pt>
                <c:pt idx="270">
                  <c:v>6750.0</c:v>
                </c:pt>
                <c:pt idx="271">
                  <c:v>6775.0</c:v>
                </c:pt>
                <c:pt idx="272">
                  <c:v>6800.0</c:v>
                </c:pt>
                <c:pt idx="273">
                  <c:v>6825.0</c:v>
                </c:pt>
                <c:pt idx="274">
                  <c:v>6850.0</c:v>
                </c:pt>
                <c:pt idx="275">
                  <c:v>6875.0</c:v>
                </c:pt>
                <c:pt idx="276">
                  <c:v>6900.0</c:v>
                </c:pt>
                <c:pt idx="277">
                  <c:v>6925.0</c:v>
                </c:pt>
                <c:pt idx="278">
                  <c:v>6950.0</c:v>
                </c:pt>
                <c:pt idx="279">
                  <c:v>6975.0</c:v>
                </c:pt>
                <c:pt idx="280">
                  <c:v>7000.0</c:v>
                </c:pt>
                <c:pt idx="281">
                  <c:v>7025.0</c:v>
                </c:pt>
                <c:pt idx="282">
                  <c:v>7050.0</c:v>
                </c:pt>
                <c:pt idx="283">
                  <c:v>7075.0</c:v>
                </c:pt>
                <c:pt idx="284">
                  <c:v>7100.0</c:v>
                </c:pt>
                <c:pt idx="285">
                  <c:v>7125.0</c:v>
                </c:pt>
                <c:pt idx="286">
                  <c:v>7150.0</c:v>
                </c:pt>
                <c:pt idx="287">
                  <c:v>7175.0</c:v>
                </c:pt>
                <c:pt idx="288">
                  <c:v>7200.0</c:v>
                </c:pt>
                <c:pt idx="289">
                  <c:v>7225.0</c:v>
                </c:pt>
                <c:pt idx="290">
                  <c:v>7250.0</c:v>
                </c:pt>
                <c:pt idx="291">
                  <c:v>7275.0</c:v>
                </c:pt>
                <c:pt idx="292">
                  <c:v>7300.0</c:v>
                </c:pt>
                <c:pt idx="293">
                  <c:v>7325.0</c:v>
                </c:pt>
                <c:pt idx="294">
                  <c:v>7350.0</c:v>
                </c:pt>
                <c:pt idx="295">
                  <c:v>7375.0</c:v>
                </c:pt>
                <c:pt idx="296">
                  <c:v>7400.0</c:v>
                </c:pt>
                <c:pt idx="297">
                  <c:v>7425.0</c:v>
                </c:pt>
                <c:pt idx="298">
                  <c:v>7450.0</c:v>
                </c:pt>
                <c:pt idx="299">
                  <c:v>7475.0</c:v>
                </c:pt>
                <c:pt idx="300">
                  <c:v>7500.0</c:v>
                </c:pt>
                <c:pt idx="301">
                  <c:v>7525.0</c:v>
                </c:pt>
                <c:pt idx="302">
                  <c:v>7550.0</c:v>
                </c:pt>
                <c:pt idx="303">
                  <c:v>7575.0</c:v>
                </c:pt>
                <c:pt idx="304">
                  <c:v>7600.0</c:v>
                </c:pt>
                <c:pt idx="305">
                  <c:v>7625.0</c:v>
                </c:pt>
                <c:pt idx="306">
                  <c:v>7650.0</c:v>
                </c:pt>
                <c:pt idx="307">
                  <c:v>7675.0</c:v>
                </c:pt>
                <c:pt idx="308">
                  <c:v>7700.0</c:v>
                </c:pt>
                <c:pt idx="309">
                  <c:v>7725.0</c:v>
                </c:pt>
                <c:pt idx="310">
                  <c:v>7750.0</c:v>
                </c:pt>
                <c:pt idx="311">
                  <c:v>7775.0</c:v>
                </c:pt>
                <c:pt idx="312">
                  <c:v>7800.0</c:v>
                </c:pt>
                <c:pt idx="313">
                  <c:v>7825.0</c:v>
                </c:pt>
                <c:pt idx="314">
                  <c:v>7850.0</c:v>
                </c:pt>
                <c:pt idx="315">
                  <c:v>7875.0</c:v>
                </c:pt>
                <c:pt idx="316">
                  <c:v>7900.0</c:v>
                </c:pt>
                <c:pt idx="317">
                  <c:v>7925.0</c:v>
                </c:pt>
                <c:pt idx="318">
                  <c:v>7950.0</c:v>
                </c:pt>
                <c:pt idx="319">
                  <c:v>7975.0</c:v>
                </c:pt>
                <c:pt idx="320">
                  <c:v>8000.0</c:v>
                </c:pt>
                <c:pt idx="321">
                  <c:v>8025.0</c:v>
                </c:pt>
                <c:pt idx="322">
                  <c:v>8050.0</c:v>
                </c:pt>
                <c:pt idx="323">
                  <c:v>8075.0</c:v>
                </c:pt>
                <c:pt idx="324">
                  <c:v>8100.0</c:v>
                </c:pt>
                <c:pt idx="325">
                  <c:v>8125.0</c:v>
                </c:pt>
                <c:pt idx="326">
                  <c:v>8150.0</c:v>
                </c:pt>
                <c:pt idx="327">
                  <c:v>8175.0</c:v>
                </c:pt>
                <c:pt idx="328">
                  <c:v>8200.0</c:v>
                </c:pt>
                <c:pt idx="329">
                  <c:v>8225.0</c:v>
                </c:pt>
                <c:pt idx="330">
                  <c:v>8250.0</c:v>
                </c:pt>
                <c:pt idx="331">
                  <c:v>8275.0</c:v>
                </c:pt>
                <c:pt idx="332">
                  <c:v>8300.0</c:v>
                </c:pt>
                <c:pt idx="333">
                  <c:v>8325.0</c:v>
                </c:pt>
                <c:pt idx="334">
                  <c:v>8350.0</c:v>
                </c:pt>
                <c:pt idx="335">
                  <c:v>8375.0</c:v>
                </c:pt>
                <c:pt idx="336">
                  <c:v>8400.0</c:v>
                </c:pt>
                <c:pt idx="337">
                  <c:v>8425.0</c:v>
                </c:pt>
                <c:pt idx="338">
                  <c:v>8450.0</c:v>
                </c:pt>
                <c:pt idx="339">
                  <c:v>8475.0</c:v>
                </c:pt>
                <c:pt idx="340">
                  <c:v>8500.0</c:v>
                </c:pt>
                <c:pt idx="341">
                  <c:v>8525.0</c:v>
                </c:pt>
                <c:pt idx="342">
                  <c:v>8550.0</c:v>
                </c:pt>
                <c:pt idx="343">
                  <c:v>8575.0</c:v>
                </c:pt>
                <c:pt idx="344">
                  <c:v>8600.0</c:v>
                </c:pt>
                <c:pt idx="345">
                  <c:v>8625.0</c:v>
                </c:pt>
                <c:pt idx="346">
                  <c:v>8650.0</c:v>
                </c:pt>
                <c:pt idx="347">
                  <c:v>8675.0</c:v>
                </c:pt>
                <c:pt idx="348">
                  <c:v>8700.0</c:v>
                </c:pt>
                <c:pt idx="349">
                  <c:v>8725.0</c:v>
                </c:pt>
                <c:pt idx="350">
                  <c:v>8750.0</c:v>
                </c:pt>
                <c:pt idx="351">
                  <c:v>8775.0</c:v>
                </c:pt>
                <c:pt idx="352">
                  <c:v>8800.0</c:v>
                </c:pt>
                <c:pt idx="353">
                  <c:v>8825.0</c:v>
                </c:pt>
                <c:pt idx="354">
                  <c:v>8850.0</c:v>
                </c:pt>
                <c:pt idx="355">
                  <c:v>8875.0</c:v>
                </c:pt>
                <c:pt idx="356">
                  <c:v>8900.0</c:v>
                </c:pt>
                <c:pt idx="357">
                  <c:v>8925.0</c:v>
                </c:pt>
                <c:pt idx="358">
                  <c:v>8950.0</c:v>
                </c:pt>
                <c:pt idx="359">
                  <c:v>8975.0</c:v>
                </c:pt>
                <c:pt idx="360">
                  <c:v>9000.0</c:v>
                </c:pt>
                <c:pt idx="361">
                  <c:v>9025.0</c:v>
                </c:pt>
                <c:pt idx="362">
                  <c:v>9050.0</c:v>
                </c:pt>
                <c:pt idx="363">
                  <c:v>9075.0</c:v>
                </c:pt>
                <c:pt idx="364">
                  <c:v>9100.0</c:v>
                </c:pt>
                <c:pt idx="365">
                  <c:v>9125.0</c:v>
                </c:pt>
                <c:pt idx="366">
                  <c:v>9150.0</c:v>
                </c:pt>
                <c:pt idx="367">
                  <c:v>9175.0</c:v>
                </c:pt>
                <c:pt idx="368">
                  <c:v>9200.0</c:v>
                </c:pt>
                <c:pt idx="369">
                  <c:v>9225.0</c:v>
                </c:pt>
                <c:pt idx="370">
                  <c:v>9250.0</c:v>
                </c:pt>
                <c:pt idx="371">
                  <c:v>9275.0</c:v>
                </c:pt>
                <c:pt idx="372">
                  <c:v>9300.0</c:v>
                </c:pt>
                <c:pt idx="373">
                  <c:v>9325.0</c:v>
                </c:pt>
                <c:pt idx="374">
                  <c:v>9350.0</c:v>
                </c:pt>
                <c:pt idx="375">
                  <c:v>9375.0</c:v>
                </c:pt>
                <c:pt idx="376">
                  <c:v>9400.0</c:v>
                </c:pt>
                <c:pt idx="377">
                  <c:v>9425.0</c:v>
                </c:pt>
                <c:pt idx="378">
                  <c:v>9450.0</c:v>
                </c:pt>
                <c:pt idx="379">
                  <c:v>9475.0</c:v>
                </c:pt>
                <c:pt idx="380">
                  <c:v>9500.0</c:v>
                </c:pt>
                <c:pt idx="381">
                  <c:v>9525.0</c:v>
                </c:pt>
                <c:pt idx="382">
                  <c:v>9550.0</c:v>
                </c:pt>
                <c:pt idx="383">
                  <c:v>9575.0</c:v>
                </c:pt>
                <c:pt idx="384">
                  <c:v>9600.0</c:v>
                </c:pt>
                <c:pt idx="385">
                  <c:v>9625.0</c:v>
                </c:pt>
                <c:pt idx="386">
                  <c:v>9650.0</c:v>
                </c:pt>
                <c:pt idx="387">
                  <c:v>9675.0</c:v>
                </c:pt>
                <c:pt idx="388">
                  <c:v>9700.0</c:v>
                </c:pt>
                <c:pt idx="389">
                  <c:v>9725.0</c:v>
                </c:pt>
                <c:pt idx="390">
                  <c:v>9750.0</c:v>
                </c:pt>
                <c:pt idx="391">
                  <c:v>9775.0</c:v>
                </c:pt>
                <c:pt idx="392">
                  <c:v>9800.0</c:v>
                </c:pt>
                <c:pt idx="393">
                  <c:v>9825.0</c:v>
                </c:pt>
                <c:pt idx="394">
                  <c:v>9850.0</c:v>
                </c:pt>
                <c:pt idx="395">
                  <c:v>9875.0</c:v>
                </c:pt>
                <c:pt idx="396">
                  <c:v>9900.0</c:v>
                </c:pt>
                <c:pt idx="397">
                  <c:v>9925.0</c:v>
                </c:pt>
                <c:pt idx="398">
                  <c:v>9950.0</c:v>
                </c:pt>
                <c:pt idx="399">
                  <c:v>9975.0</c:v>
                </c:pt>
                <c:pt idx="400">
                  <c:v>10000.0</c:v>
                </c:pt>
                <c:pt idx="401">
                  <c:v>10025.0</c:v>
                </c:pt>
                <c:pt idx="402">
                  <c:v>10050.0</c:v>
                </c:pt>
                <c:pt idx="403">
                  <c:v>10075.0</c:v>
                </c:pt>
                <c:pt idx="404">
                  <c:v>10100.0</c:v>
                </c:pt>
                <c:pt idx="405">
                  <c:v>10125.0</c:v>
                </c:pt>
                <c:pt idx="406">
                  <c:v>10150.0</c:v>
                </c:pt>
                <c:pt idx="407">
                  <c:v>10175.0</c:v>
                </c:pt>
                <c:pt idx="408">
                  <c:v>10200.0</c:v>
                </c:pt>
                <c:pt idx="409">
                  <c:v>10225.0</c:v>
                </c:pt>
                <c:pt idx="410">
                  <c:v>10250.0</c:v>
                </c:pt>
                <c:pt idx="411">
                  <c:v>10275.0</c:v>
                </c:pt>
                <c:pt idx="412">
                  <c:v>10300.0</c:v>
                </c:pt>
                <c:pt idx="413">
                  <c:v>10325.0</c:v>
                </c:pt>
                <c:pt idx="414">
                  <c:v>10350.0</c:v>
                </c:pt>
                <c:pt idx="415">
                  <c:v>10375.0</c:v>
                </c:pt>
                <c:pt idx="416">
                  <c:v>10400.0</c:v>
                </c:pt>
                <c:pt idx="417">
                  <c:v>10425.0</c:v>
                </c:pt>
                <c:pt idx="418">
                  <c:v>10450.0</c:v>
                </c:pt>
                <c:pt idx="419">
                  <c:v>10475.0</c:v>
                </c:pt>
                <c:pt idx="420">
                  <c:v>10500.0</c:v>
                </c:pt>
                <c:pt idx="421">
                  <c:v>10525.0</c:v>
                </c:pt>
                <c:pt idx="422">
                  <c:v>10550.0</c:v>
                </c:pt>
                <c:pt idx="423">
                  <c:v>10575.0</c:v>
                </c:pt>
                <c:pt idx="424">
                  <c:v>10600.0</c:v>
                </c:pt>
                <c:pt idx="425">
                  <c:v>10625.0</c:v>
                </c:pt>
                <c:pt idx="426">
                  <c:v>10650.0</c:v>
                </c:pt>
                <c:pt idx="427">
                  <c:v>10675.0</c:v>
                </c:pt>
                <c:pt idx="428">
                  <c:v>10700.0</c:v>
                </c:pt>
                <c:pt idx="429">
                  <c:v>10725.0</c:v>
                </c:pt>
                <c:pt idx="430">
                  <c:v>10750.0</c:v>
                </c:pt>
                <c:pt idx="431">
                  <c:v>10775.0</c:v>
                </c:pt>
                <c:pt idx="432">
                  <c:v>10800.0</c:v>
                </c:pt>
                <c:pt idx="433">
                  <c:v>10825.0</c:v>
                </c:pt>
                <c:pt idx="434">
                  <c:v>10850.0</c:v>
                </c:pt>
                <c:pt idx="435">
                  <c:v>10875.0</c:v>
                </c:pt>
                <c:pt idx="436">
                  <c:v>10900.0</c:v>
                </c:pt>
                <c:pt idx="437">
                  <c:v>10925.0</c:v>
                </c:pt>
                <c:pt idx="438">
                  <c:v>10950.0</c:v>
                </c:pt>
                <c:pt idx="439">
                  <c:v>10975.0</c:v>
                </c:pt>
                <c:pt idx="440">
                  <c:v>11000.0</c:v>
                </c:pt>
                <c:pt idx="441">
                  <c:v>11025.0</c:v>
                </c:pt>
                <c:pt idx="442">
                  <c:v>11050.0</c:v>
                </c:pt>
                <c:pt idx="443">
                  <c:v>11075.0</c:v>
                </c:pt>
                <c:pt idx="444">
                  <c:v>11100.0</c:v>
                </c:pt>
                <c:pt idx="445">
                  <c:v>11125.0</c:v>
                </c:pt>
                <c:pt idx="446">
                  <c:v>11150.0</c:v>
                </c:pt>
                <c:pt idx="447">
                  <c:v>11175.0</c:v>
                </c:pt>
                <c:pt idx="448">
                  <c:v>11200.0</c:v>
                </c:pt>
                <c:pt idx="449">
                  <c:v>11225.0</c:v>
                </c:pt>
                <c:pt idx="450">
                  <c:v>11250.0</c:v>
                </c:pt>
                <c:pt idx="451">
                  <c:v>11275.0</c:v>
                </c:pt>
                <c:pt idx="452">
                  <c:v>11300.0</c:v>
                </c:pt>
                <c:pt idx="453">
                  <c:v>11325.0</c:v>
                </c:pt>
                <c:pt idx="454">
                  <c:v>11350.0</c:v>
                </c:pt>
                <c:pt idx="455">
                  <c:v>11375.0</c:v>
                </c:pt>
                <c:pt idx="456">
                  <c:v>11400.0</c:v>
                </c:pt>
                <c:pt idx="457">
                  <c:v>11425.0</c:v>
                </c:pt>
                <c:pt idx="458">
                  <c:v>11450.0</c:v>
                </c:pt>
                <c:pt idx="459">
                  <c:v>11475.0</c:v>
                </c:pt>
                <c:pt idx="460">
                  <c:v>11500.0</c:v>
                </c:pt>
                <c:pt idx="461">
                  <c:v>11525.0</c:v>
                </c:pt>
                <c:pt idx="462">
                  <c:v>11550.0</c:v>
                </c:pt>
                <c:pt idx="463">
                  <c:v>11575.0</c:v>
                </c:pt>
                <c:pt idx="464">
                  <c:v>11600.0</c:v>
                </c:pt>
                <c:pt idx="465">
                  <c:v>11625.0</c:v>
                </c:pt>
                <c:pt idx="466">
                  <c:v>11650.0</c:v>
                </c:pt>
                <c:pt idx="467">
                  <c:v>11675.0</c:v>
                </c:pt>
                <c:pt idx="468">
                  <c:v>11700.0</c:v>
                </c:pt>
                <c:pt idx="469">
                  <c:v>11725.0</c:v>
                </c:pt>
                <c:pt idx="470">
                  <c:v>11750.0</c:v>
                </c:pt>
                <c:pt idx="471">
                  <c:v>11775.0</c:v>
                </c:pt>
                <c:pt idx="472">
                  <c:v>11800.0</c:v>
                </c:pt>
                <c:pt idx="473">
                  <c:v>11825.0</c:v>
                </c:pt>
                <c:pt idx="474">
                  <c:v>11850.0</c:v>
                </c:pt>
                <c:pt idx="475">
                  <c:v>11875.0</c:v>
                </c:pt>
                <c:pt idx="476">
                  <c:v>11900.0</c:v>
                </c:pt>
                <c:pt idx="477">
                  <c:v>11925.0</c:v>
                </c:pt>
                <c:pt idx="478">
                  <c:v>11950.0</c:v>
                </c:pt>
                <c:pt idx="479">
                  <c:v>11975.0</c:v>
                </c:pt>
                <c:pt idx="480">
                  <c:v>12000.0</c:v>
                </c:pt>
                <c:pt idx="481">
                  <c:v>12025.0</c:v>
                </c:pt>
                <c:pt idx="482">
                  <c:v>12050.0</c:v>
                </c:pt>
                <c:pt idx="483">
                  <c:v>12075.0</c:v>
                </c:pt>
                <c:pt idx="484">
                  <c:v>12100.0</c:v>
                </c:pt>
                <c:pt idx="485">
                  <c:v>12125.0</c:v>
                </c:pt>
                <c:pt idx="486">
                  <c:v>12150.0</c:v>
                </c:pt>
                <c:pt idx="487">
                  <c:v>12175.0</c:v>
                </c:pt>
                <c:pt idx="488">
                  <c:v>12200.0</c:v>
                </c:pt>
                <c:pt idx="489">
                  <c:v>12225.0</c:v>
                </c:pt>
                <c:pt idx="490">
                  <c:v>12250.0</c:v>
                </c:pt>
                <c:pt idx="491">
                  <c:v>12275.0</c:v>
                </c:pt>
                <c:pt idx="492">
                  <c:v>12300.0</c:v>
                </c:pt>
                <c:pt idx="493">
                  <c:v>12325.0</c:v>
                </c:pt>
                <c:pt idx="494">
                  <c:v>12350.0</c:v>
                </c:pt>
                <c:pt idx="495">
                  <c:v>12375.0</c:v>
                </c:pt>
                <c:pt idx="496">
                  <c:v>12400.0</c:v>
                </c:pt>
                <c:pt idx="497">
                  <c:v>12425.0</c:v>
                </c:pt>
                <c:pt idx="498">
                  <c:v>12450.0</c:v>
                </c:pt>
                <c:pt idx="499">
                  <c:v>12475.0</c:v>
                </c:pt>
                <c:pt idx="500">
                  <c:v>12500.0</c:v>
                </c:pt>
                <c:pt idx="501">
                  <c:v>12525.0</c:v>
                </c:pt>
                <c:pt idx="502">
                  <c:v>12550.0</c:v>
                </c:pt>
                <c:pt idx="503">
                  <c:v>12575.0</c:v>
                </c:pt>
                <c:pt idx="504">
                  <c:v>12600.0</c:v>
                </c:pt>
                <c:pt idx="505">
                  <c:v>12625.0</c:v>
                </c:pt>
                <c:pt idx="506">
                  <c:v>12650.0</c:v>
                </c:pt>
                <c:pt idx="507">
                  <c:v>12675.0</c:v>
                </c:pt>
                <c:pt idx="508">
                  <c:v>12700.0</c:v>
                </c:pt>
                <c:pt idx="509">
                  <c:v>12725.0</c:v>
                </c:pt>
                <c:pt idx="510">
                  <c:v>12750.0</c:v>
                </c:pt>
                <c:pt idx="511">
                  <c:v>12775.0</c:v>
                </c:pt>
                <c:pt idx="512">
                  <c:v>12800.0</c:v>
                </c:pt>
                <c:pt idx="513">
                  <c:v>12825.0</c:v>
                </c:pt>
                <c:pt idx="514">
                  <c:v>12850.0</c:v>
                </c:pt>
                <c:pt idx="515">
                  <c:v>12875.0</c:v>
                </c:pt>
                <c:pt idx="516">
                  <c:v>12900.0</c:v>
                </c:pt>
                <c:pt idx="517">
                  <c:v>12925.0</c:v>
                </c:pt>
                <c:pt idx="518">
                  <c:v>12950.0</c:v>
                </c:pt>
                <c:pt idx="519">
                  <c:v>12975.0</c:v>
                </c:pt>
                <c:pt idx="520">
                  <c:v>13000.0</c:v>
                </c:pt>
                <c:pt idx="521">
                  <c:v>13025.0</c:v>
                </c:pt>
                <c:pt idx="522">
                  <c:v>13050.0</c:v>
                </c:pt>
                <c:pt idx="523">
                  <c:v>13075.0</c:v>
                </c:pt>
                <c:pt idx="524">
                  <c:v>13100.0</c:v>
                </c:pt>
                <c:pt idx="525">
                  <c:v>13125.0</c:v>
                </c:pt>
                <c:pt idx="526">
                  <c:v>13150.0</c:v>
                </c:pt>
                <c:pt idx="527">
                  <c:v>13175.0</c:v>
                </c:pt>
                <c:pt idx="528">
                  <c:v>13200.0</c:v>
                </c:pt>
                <c:pt idx="529">
                  <c:v>13225.0</c:v>
                </c:pt>
                <c:pt idx="530">
                  <c:v>13250.0</c:v>
                </c:pt>
                <c:pt idx="531">
                  <c:v>13275.0</c:v>
                </c:pt>
                <c:pt idx="532">
                  <c:v>13300.0</c:v>
                </c:pt>
                <c:pt idx="533">
                  <c:v>13325.0</c:v>
                </c:pt>
                <c:pt idx="534">
                  <c:v>13350.0</c:v>
                </c:pt>
                <c:pt idx="535">
                  <c:v>13375.0</c:v>
                </c:pt>
                <c:pt idx="536">
                  <c:v>13400.0</c:v>
                </c:pt>
                <c:pt idx="537">
                  <c:v>13425.0</c:v>
                </c:pt>
                <c:pt idx="538">
                  <c:v>13450.0</c:v>
                </c:pt>
                <c:pt idx="539">
                  <c:v>13475.0</c:v>
                </c:pt>
                <c:pt idx="540">
                  <c:v>13500.0</c:v>
                </c:pt>
                <c:pt idx="541">
                  <c:v>13525.0</c:v>
                </c:pt>
                <c:pt idx="542">
                  <c:v>13550.0</c:v>
                </c:pt>
                <c:pt idx="543">
                  <c:v>13575.0</c:v>
                </c:pt>
                <c:pt idx="544">
                  <c:v>13600.0</c:v>
                </c:pt>
                <c:pt idx="545">
                  <c:v>13625.0</c:v>
                </c:pt>
                <c:pt idx="546">
                  <c:v>13650.0</c:v>
                </c:pt>
                <c:pt idx="547">
                  <c:v>13675.0</c:v>
                </c:pt>
                <c:pt idx="548">
                  <c:v>13700.0</c:v>
                </c:pt>
                <c:pt idx="549">
                  <c:v>13725.0</c:v>
                </c:pt>
                <c:pt idx="550">
                  <c:v>13750.0</c:v>
                </c:pt>
                <c:pt idx="551">
                  <c:v>13775.0</c:v>
                </c:pt>
                <c:pt idx="552">
                  <c:v>13800.0</c:v>
                </c:pt>
                <c:pt idx="553">
                  <c:v>13825.0</c:v>
                </c:pt>
                <c:pt idx="554">
                  <c:v>13850.0</c:v>
                </c:pt>
                <c:pt idx="555">
                  <c:v>13875.0</c:v>
                </c:pt>
                <c:pt idx="556">
                  <c:v>13900.0</c:v>
                </c:pt>
                <c:pt idx="557">
                  <c:v>13925.0</c:v>
                </c:pt>
                <c:pt idx="558">
                  <c:v>13950.0</c:v>
                </c:pt>
                <c:pt idx="559">
                  <c:v>13975.0</c:v>
                </c:pt>
                <c:pt idx="560">
                  <c:v>14000.0</c:v>
                </c:pt>
                <c:pt idx="561">
                  <c:v>14025.0</c:v>
                </c:pt>
                <c:pt idx="562">
                  <c:v>14050.0</c:v>
                </c:pt>
                <c:pt idx="563">
                  <c:v>14075.0</c:v>
                </c:pt>
                <c:pt idx="564">
                  <c:v>14100.0</c:v>
                </c:pt>
                <c:pt idx="565">
                  <c:v>14125.0</c:v>
                </c:pt>
                <c:pt idx="566">
                  <c:v>14150.0</c:v>
                </c:pt>
                <c:pt idx="567">
                  <c:v>14175.0</c:v>
                </c:pt>
                <c:pt idx="568">
                  <c:v>14200.0</c:v>
                </c:pt>
                <c:pt idx="569">
                  <c:v>14225.0</c:v>
                </c:pt>
                <c:pt idx="570">
                  <c:v>14250.0</c:v>
                </c:pt>
                <c:pt idx="571">
                  <c:v>14275.0</c:v>
                </c:pt>
                <c:pt idx="572">
                  <c:v>14300.0</c:v>
                </c:pt>
                <c:pt idx="573">
                  <c:v>14325.0</c:v>
                </c:pt>
                <c:pt idx="574">
                  <c:v>14350.0</c:v>
                </c:pt>
                <c:pt idx="575">
                  <c:v>14375.0</c:v>
                </c:pt>
                <c:pt idx="576">
                  <c:v>14400.0</c:v>
                </c:pt>
                <c:pt idx="577">
                  <c:v>14425.0</c:v>
                </c:pt>
                <c:pt idx="578">
                  <c:v>14450.0</c:v>
                </c:pt>
                <c:pt idx="579">
                  <c:v>14475.0</c:v>
                </c:pt>
                <c:pt idx="580">
                  <c:v>14500.0</c:v>
                </c:pt>
                <c:pt idx="581">
                  <c:v>14525.0</c:v>
                </c:pt>
                <c:pt idx="582">
                  <c:v>14550.0</c:v>
                </c:pt>
                <c:pt idx="583">
                  <c:v>14575.0</c:v>
                </c:pt>
                <c:pt idx="584">
                  <c:v>14600.0</c:v>
                </c:pt>
                <c:pt idx="585">
                  <c:v>14625.0</c:v>
                </c:pt>
                <c:pt idx="586">
                  <c:v>14650.0</c:v>
                </c:pt>
                <c:pt idx="587">
                  <c:v>14675.0</c:v>
                </c:pt>
                <c:pt idx="588">
                  <c:v>14700.0</c:v>
                </c:pt>
                <c:pt idx="589">
                  <c:v>14725.0</c:v>
                </c:pt>
                <c:pt idx="590">
                  <c:v>14750.0</c:v>
                </c:pt>
                <c:pt idx="591">
                  <c:v>14775.0</c:v>
                </c:pt>
                <c:pt idx="592">
                  <c:v>14800.0</c:v>
                </c:pt>
                <c:pt idx="593">
                  <c:v>14825.0</c:v>
                </c:pt>
                <c:pt idx="594">
                  <c:v>14850.0</c:v>
                </c:pt>
                <c:pt idx="595">
                  <c:v>14875.0</c:v>
                </c:pt>
                <c:pt idx="596">
                  <c:v>14900.0</c:v>
                </c:pt>
                <c:pt idx="597">
                  <c:v>14925.0</c:v>
                </c:pt>
                <c:pt idx="598">
                  <c:v>14950.0</c:v>
                </c:pt>
                <c:pt idx="599">
                  <c:v>14975.0</c:v>
                </c:pt>
                <c:pt idx="600">
                  <c:v>15000.0</c:v>
                </c:pt>
                <c:pt idx="601">
                  <c:v>15025.0</c:v>
                </c:pt>
                <c:pt idx="602">
                  <c:v>15050.0</c:v>
                </c:pt>
                <c:pt idx="603">
                  <c:v>15075.0</c:v>
                </c:pt>
                <c:pt idx="604">
                  <c:v>15100.0</c:v>
                </c:pt>
                <c:pt idx="605">
                  <c:v>15125.0</c:v>
                </c:pt>
                <c:pt idx="606">
                  <c:v>15150.0</c:v>
                </c:pt>
                <c:pt idx="607">
                  <c:v>15175.0</c:v>
                </c:pt>
                <c:pt idx="608">
                  <c:v>15200.0</c:v>
                </c:pt>
                <c:pt idx="609">
                  <c:v>15225.0</c:v>
                </c:pt>
                <c:pt idx="610">
                  <c:v>15250.0</c:v>
                </c:pt>
                <c:pt idx="611">
                  <c:v>15275.0</c:v>
                </c:pt>
                <c:pt idx="612">
                  <c:v>15300.0</c:v>
                </c:pt>
                <c:pt idx="613">
                  <c:v>15325.0</c:v>
                </c:pt>
                <c:pt idx="614">
                  <c:v>15350.0</c:v>
                </c:pt>
                <c:pt idx="615">
                  <c:v>15375.0</c:v>
                </c:pt>
                <c:pt idx="616">
                  <c:v>15400.0</c:v>
                </c:pt>
                <c:pt idx="617">
                  <c:v>15425.0</c:v>
                </c:pt>
                <c:pt idx="618">
                  <c:v>15450.0</c:v>
                </c:pt>
                <c:pt idx="619">
                  <c:v>15475.0</c:v>
                </c:pt>
                <c:pt idx="620">
                  <c:v>15500.0</c:v>
                </c:pt>
                <c:pt idx="621">
                  <c:v>15525.0</c:v>
                </c:pt>
                <c:pt idx="622">
                  <c:v>15550.0</c:v>
                </c:pt>
                <c:pt idx="623">
                  <c:v>15575.0</c:v>
                </c:pt>
                <c:pt idx="624">
                  <c:v>15600.0</c:v>
                </c:pt>
                <c:pt idx="625">
                  <c:v>15625.0</c:v>
                </c:pt>
                <c:pt idx="626">
                  <c:v>15650.0</c:v>
                </c:pt>
                <c:pt idx="627">
                  <c:v>15675.0</c:v>
                </c:pt>
                <c:pt idx="628">
                  <c:v>15700.0</c:v>
                </c:pt>
                <c:pt idx="629">
                  <c:v>15725.0</c:v>
                </c:pt>
                <c:pt idx="630">
                  <c:v>15750.0</c:v>
                </c:pt>
                <c:pt idx="631">
                  <c:v>15775.0</c:v>
                </c:pt>
                <c:pt idx="632">
                  <c:v>15800.0</c:v>
                </c:pt>
                <c:pt idx="633">
                  <c:v>15825.0</c:v>
                </c:pt>
                <c:pt idx="634">
                  <c:v>15850.0</c:v>
                </c:pt>
                <c:pt idx="635">
                  <c:v>15875.0</c:v>
                </c:pt>
                <c:pt idx="636">
                  <c:v>15900.0</c:v>
                </c:pt>
                <c:pt idx="637">
                  <c:v>15925.0</c:v>
                </c:pt>
                <c:pt idx="638">
                  <c:v>15950.0</c:v>
                </c:pt>
                <c:pt idx="639">
                  <c:v>15975.0</c:v>
                </c:pt>
                <c:pt idx="640">
                  <c:v>16000.0</c:v>
                </c:pt>
                <c:pt idx="641">
                  <c:v>16025.0</c:v>
                </c:pt>
                <c:pt idx="642">
                  <c:v>16050.0</c:v>
                </c:pt>
                <c:pt idx="643">
                  <c:v>16075.0</c:v>
                </c:pt>
                <c:pt idx="644">
                  <c:v>16100.0</c:v>
                </c:pt>
                <c:pt idx="645">
                  <c:v>16125.0</c:v>
                </c:pt>
                <c:pt idx="646">
                  <c:v>16150.0</c:v>
                </c:pt>
                <c:pt idx="647">
                  <c:v>16175.0</c:v>
                </c:pt>
                <c:pt idx="648">
                  <c:v>16200.0</c:v>
                </c:pt>
                <c:pt idx="649">
                  <c:v>16225.0</c:v>
                </c:pt>
                <c:pt idx="650">
                  <c:v>16250.0</c:v>
                </c:pt>
                <c:pt idx="651">
                  <c:v>16275.0</c:v>
                </c:pt>
                <c:pt idx="652">
                  <c:v>16300.0</c:v>
                </c:pt>
                <c:pt idx="653">
                  <c:v>16325.0</c:v>
                </c:pt>
                <c:pt idx="654">
                  <c:v>16350.0</c:v>
                </c:pt>
                <c:pt idx="655">
                  <c:v>16375.0</c:v>
                </c:pt>
                <c:pt idx="656">
                  <c:v>16400.0</c:v>
                </c:pt>
                <c:pt idx="657">
                  <c:v>16425.0</c:v>
                </c:pt>
                <c:pt idx="658">
                  <c:v>16450.0</c:v>
                </c:pt>
                <c:pt idx="659">
                  <c:v>16475.0</c:v>
                </c:pt>
                <c:pt idx="660">
                  <c:v>16500.0</c:v>
                </c:pt>
                <c:pt idx="661">
                  <c:v>16525.0</c:v>
                </c:pt>
                <c:pt idx="662">
                  <c:v>16550.0</c:v>
                </c:pt>
                <c:pt idx="663">
                  <c:v>16575.0</c:v>
                </c:pt>
                <c:pt idx="664">
                  <c:v>16600.0</c:v>
                </c:pt>
                <c:pt idx="665">
                  <c:v>16625.0</c:v>
                </c:pt>
                <c:pt idx="666">
                  <c:v>16650.0</c:v>
                </c:pt>
                <c:pt idx="667">
                  <c:v>16675.0</c:v>
                </c:pt>
                <c:pt idx="668">
                  <c:v>16700.0</c:v>
                </c:pt>
                <c:pt idx="669">
                  <c:v>16725.0</c:v>
                </c:pt>
                <c:pt idx="670">
                  <c:v>16750.0</c:v>
                </c:pt>
                <c:pt idx="671">
                  <c:v>16775.0</c:v>
                </c:pt>
                <c:pt idx="672">
                  <c:v>16800.0</c:v>
                </c:pt>
                <c:pt idx="673">
                  <c:v>16825.0</c:v>
                </c:pt>
                <c:pt idx="674">
                  <c:v>16850.0</c:v>
                </c:pt>
                <c:pt idx="675">
                  <c:v>16875.0</c:v>
                </c:pt>
                <c:pt idx="676">
                  <c:v>16900.0</c:v>
                </c:pt>
                <c:pt idx="677">
                  <c:v>16925.0</c:v>
                </c:pt>
                <c:pt idx="678">
                  <c:v>16950.0</c:v>
                </c:pt>
                <c:pt idx="679">
                  <c:v>16975.0</c:v>
                </c:pt>
                <c:pt idx="680">
                  <c:v>17000.0</c:v>
                </c:pt>
                <c:pt idx="681">
                  <c:v>17025.0</c:v>
                </c:pt>
                <c:pt idx="682">
                  <c:v>17050.0</c:v>
                </c:pt>
                <c:pt idx="683">
                  <c:v>17075.0</c:v>
                </c:pt>
                <c:pt idx="684">
                  <c:v>17100.0</c:v>
                </c:pt>
                <c:pt idx="685">
                  <c:v>17125.0</c:v>
                </c:pt>
                <c:pt idx="686">
                  <c:v>17150.0</c:v>
                </c:pt>
                <c:pt idx="687">
                  <c:v>17175.0</c:v>
                </c:pt>
                <c:pt idx="688">
                  <c:v>17200.0</c:v>
                </c:pt>
                <c:pt idx="689">
                  <c:v>17225.0</c:v>
                </c:pt>
                <c:pt idx="690">
                  <c:v>17250.0</c:v>
                </c:pt>
                <c:pt idx="691">
                  <c:v>17275.0</c:v>
                </c:pt>
                <c:pt idx="692">
                  <c:v>17300.0</c:v>
                </c:pt>
                <c:pt idx="693">
                  <c:v>17325.0</c:v>
                </c:pt>
                <c:pt idx="694">
                  <c:v>17350.0</c:v>
                </c:pt>
                <c:pt idx="695">
                  <c:v>17375.0</c:v>
                </c:pt>
                <c:pt idx="696">
                  <c:v>17400.0</c:v>
                </c:pt>
                <c:pt idx="697">
                  <c:v>17425.0</c:v>
                </c:pt>
                <c:pt idx="698">
                  <c:v>17450.0</c:v>
                </c:pt>
                <c:pt idx="699">
                  <c:v>17475.0</c:v>
                </c:pt>
                <c:pt idx="700">
                  <c:v>17500.0</c:v>
                </c:pt>
                <c:pt idx="701">
                  <c:v>17525.0</c:v>
                </c:pt>
                <c:pt idx="702">
                  <c:v>17550.0</c:v>
                </c:pt>
                <c:pt idx="703">
                  <c:v>17575.0</c:v>
                </c:pt>
                <c:pt idx="704">
                  <c:v>17600.0</c:v>
                </c:pt>
                <c:pt idx="705">
                  <c:v>17625.0</c:v>
                </c:pt>
                <c:pt idx="706">
                  <c:v>17650.0</c:v>
                </c:pt>
                <c:pt idx="707">
                  <c:v>17675.0</c:v>
                </c:pt>
                <c:pt idx="708">
                  <c:v>17700.0</c:v>
                </c:pt>
                <c:pt idx="709">
                  <c:v>17725.0</c:v>
                </c:pt>
                <c:pt idx="710">
                  <c:v>17750.0</c:v>
                </c:pt>
                <c:pt idx="711">
                  <c:v>17775.0</c:v>
                </c:pt>
                <c:pt idx="712">
                  <c:v>17800.0</c:v>
                </c:pt>
                <c:pt idx="713">
                  <c:v>17825.0</c:v>
                </c:pt>
                <c:pt idx="714">
                  <c:v>17850.0</c:v>
                </c:pt>
                <c:pt idx="715">
                  <c:v>17875.0</c:v>
                </c:pt>
                <c:pt idx="716">
                  <c:v>17900.0</c:v>
                </c:pt>
                <c:pt idx="717">
                  <c:v>17925.0</c:v>
                </c:pt>
                <c:pt idx="718">
                  <c:v>17950.0</c:v>
                </c:pt>
                <c:pt idx="719">
                  <c:v>17975.0</c:v>
                </c:pt>
                <c:pt idx="720">
                  <c:v>18000.0</c:v>
                </c:pt>
                <c:pt idx="721">
                  <c:v>18025.0</c:v>
                </c:pt>
                <c:pt idx="722">
                  <c:v>18050.0</c:v>
                </c:pt>
                <c:pt idx="723">
                  <c:v>18075.0</c:v>
                </c:pt>
                <c:pt idx="724">
                  <c:v>18100.0</c:v>
                </c:pt>
                <c:pt idx="725">
                  <c:v>18125.0</c:v>
                </c:pt>
                <c:pt idx="726">
                  <c:v>18150.0</c:v>
                </c:pt>
                <c:pt idx="727">
                  <c:v>18175.0</c:v>
                </c:pt>
                <c:pt idx="728">
                  <c:v>18200.0</c:v>
                </c:pt>
                <c:pt idx="729">
                  <c:v>18225.0</c:v>
                </c:pt>
                <c:pt idx="730">
                  <c:v>18250.0</c:v>
                </c:pt>
                <c:pt idx="731">
                  <c:v>18275.0</c:v>
                </c:pt>
                <c:pt idx="732">
                  <c:v>18300.0</c:v>
                </c:pt>
                <c:pt idx="733">
                  <c:v>18325.0</c:v>
                </c:pt>
                <c:pt idx="734">
                  <c:v>18350.0</c:v>
                </c:pt>
                <c:pt idx="735">
                  <c:v>18375.0</c:v>
                </c:pt>
                <c:pt idx="736">
                  <c:v>18400.0</c:v>
                </c:pt>
                <c:pt idx="737">
                  <c:v>18425.0</c:v>
                </c:pt>
                <c:pt idx="738">
                  <c:v>18450.0</c:v>
                </c:pt>
                <c:pt idx="739">
                  <c:v>18475.0</c:v>
                </c:pt>
                <c:pt idx="740">
                  <c:v>18500.0</c:v>
                </c:pt>
                <c:pt idx="741">
                  <c:v>18525.0</c:v>
                </c:pt>
                <c:pt idx="742">
                  <c:v>18550.0</c:v>
                </c:pt>
                <c:pt idx="743">
                  <c:v>18575.0</c:v>
                </c:pt>
                <c:pt idx="744">
                  <c:v>18600.0</c:v>
                </c:pt>
                <c:pt idx="745">
                  <c:v>18625.0</c:v>
                </c:pt>
                <c:pt idx="746">
                  <c:v>18650.0</c:v>
                </c:pt>
                <c:pt idx="747">
                  <c:v>18675.0</c:v>
                </c:pt>
                <c:pt idx="748">
                  <c:v>18700.0</c:v>
                </c:pt>
                <c:pt idx="749">
                  <c:v>18725.0</c:v>
                </c:pt>
                <c:pt idx="750">
                  <c:v>18750.0</c:v>
                </c:pt>
                <c:pt idx="751">
                  <c:v>18775.0</c:v>
                </c:pt>
                <c:pt idx="752">
                  <c:v>18800.0</c:v>
                </c:pt>
                <c:pt idx="753">
                  <c:v>18825.0</c:v>
                </c:pt>
                <c:pt idx="754">
                  <c:v>18850.0</c:v>
                </c:pt>
                <c:pt idx="755">
                  <c:v>18875.0</c:v>
                </c:pt>
                <c:pt idx="756">
                  <c:v>18900.0</c:v>
                </c:pt>
                <c:pt idx="757">
                  <c:v>18925.0</c:v>
                </c:pt>
                <c:pt idx="758">
                  <c:v>18950.0</c:v>
                </c:pt>
                <c:pt idx="759">
                  <c:v>18975.0</c:v>
                </c:pt>
                <c:pt idx="760">
                  <c:v>19000.0</c:v>
                </c:pt>
                <c:pt idx="761">
                  <c:v>19025.0</c:v>
                </c:pt>
                <c:pt idx="762">
                  <c:v>19050.0</c:v>
                </c:pt>
                <c:pt idx="763">
                  <c:v>19075.0</c:v>
                </c:pt>
                <c:pt idx="764">
                  <c:v>19100.0</c:v>
                </c:pt>
                <c:pt idx="765">
                  <c:v>19125.0</c:v>
                </c:pt>
                <c:pt idx="766">
                  <c:v>19150.0</c:v>
                </c:pt>
                <c:pt idx="767">
                  <c:v>19175.0</c:v>
                </c:pt>
                <c:pt idx="768">
                  <c:v>19200.0</c:v>
                </c:pt>
                <c:pt idx="769">
                  <c:v>19225.0</c:v>
                </c:pt>
                <c:pt idx="770">
                  <c:v>19250.0</c:v>
                </c:pt>
                <c:pt idx="771">
                  <c:v>19275.0</c:v>
                </c:pt>
                <c:pt idx="772">
                  <c:v>19300.0</c:v>
                </c:pt>
                <c:pt idx="773">
                  <c:v>19325.0</c:v>
                </c:pt>
                <c:pt idx="774">
                  <c:v>19350.0</c:v>
                </c:pt>
                <c:pt idx="775">
                  <c:v>19375.0</c:v>
                </c:pt>
                <c:pt idx="776">
                  <c:v>19400.0</c:v>
                </c:pt>
                <c:pt idx="777">
                  <c:v>19425.0</c:v>
                </c:pt>
                <c:pt idx="778">
                  <c:v>19450.0</c:v>
                </c:pt>
                <c:pt idx="779">
                  <c:v>19475.0</c:v>
                </c:pt>
                <c:pt idx="780">
                  <c:v>19500.0</c:v>
                </c:pt>
                <c:pt idx="781">
                  <c:v>19525.0</c:v>
                </c:pt>
                <c:pt idx="782">
                  <c:v>19550.0</c:v>
                </c:pt>
                <c:pt idx="783">
                  <c:v>19575.0</c:v>
                </c:pt>
                <c:pt idx="784">
                  <c:v>19600.0</c:v>
                </c:pt>
                <c:pt idx="785">
                  <c:v>19625.0</c:v>
                </c:pt>
                <c:pt idx="786">
                  <c:v>19650.0</c:v>
                </c:pt>
                <c:pt idx="787">
                  <c:v>19675.0</c:v>
                </c:pt>
                <c:pt idx="788">
                  <c:v>19700.0</c:v>
                </c:pt>
                <c:pt idx="789">
                  <c:v>19725.0</c:v>
                </c:pt>
                <c:pt idx="790">
                  <c:v>19750.0</c:v>
                </c:pt>
                <c:pt idx="791">
                  <c:v>19775.0</c:v>
                </c:pt>
                <c:pt idx="792">
                  <c:v>19800.0</c:v>
                </c:pt>
                <c:pt idx="793">
                  <c:v>19825.0</c:v>
                </c:pt>
                <c:pt idx="794">
                  <c:v>19850.0</c:v>
                </c:pt>
                <c:pt idx="795">
                  <c:v>19875.0</c:v>
                </c:pt>
                <c:pt idx="796">
                  <c:v>19900.0</c:v>
                </c:pt>
                <c:pt idx="797">
                  <c:v>19925.0</c:v>
                </c:pt>
                <c:pt idx="798">
                  <c:v>19950.0</c:v>
                </c:pt>
                <c:pt idx="799">
                  <c:v>19975.0</c:v>
                </c:pt>
                <c:pt idx="800">
                  <c:v>20000.0</c:v>
                </c:pt>
                <c:pt idx="801">
                  <c:v>20025.0</c:v>
                </c:pt>
                <c:pt idx="802">
                  <c:v>20050.0</c:v>
                </c:pt>
                <c:pt idx="803">
                  <c:v>20075.0</c:v>
                </c:pt>
                <c:pt idx="804">
                  <c:v>20100.0</c:v>
                </c:pt>
                <c:pt idx="805">
                  <c:v>20125.0</c:v>
                </c:pt>
                <c:pt idx="806">
                  <c:v>20150.0</c:v>
                </c:pt>
                <c:pt idx="807">
                  <c:v>20175.0</c:v>
                </c:pt>
                <c:pt idx="808">
                  <c:v>20200.0</c:v>
                </c:pt>
                <c:pt idx="809">
                  <c:v>20225.0</c:v>
                </c:pt>
                <c:pt idx="810">
                  <c:v>20250.0</c:v>
                </c:pt>
                <c:pt idx="811">
                  <c:v>20275.0</c:v>
                </c:pt>
                <c:pt idx="812">
                  <c:v>20300.0</c:v>
                </c:pt>
                <c:pt idx="813">
                  <c:v>20325.0</c:v>
                </c:pt>
                <c:pt idx="814">
                  <c:v>20350.0</c:v>
                </c:pt>
                <c:pt idx="815">
                  <c:v>20375.0</c:v>
                </c:pt>
                <c:pt idx="816">
                  <c:v>20400.0</c:v>
                </c:pt>
                <c:pt idx="817">
                  <c:v>20425.0</c:v>
                </c:pt>
                <c:pt idx="818">
                  <c:v>20450.0</c:v>
                </c:pt>
                <c:pt idx="819">
                  <c:v>20475.0</c:v>
                </c:pt>
                <c:pt idx="820">
                  <c:v>20500.0</c:v>
                </c:pt>
                <c:pt idx="821">
                  <c:v>20525.0</c:v>
                </c:pt>
                <c:pt idx="822">
                  <c:v>20550.0</c:v>
                </c:pt>
                <c:pt idx="823">
                  <c:v>20575.0</c:v>
                </c:pt>
                <c:pt idx="824">
                  <c:v>20600.0</c:v>
                </c:pt>
                <c:pt idx="825">
                  <c:v>20625.0</c:v>
                </c:pt>
                <c:pt idx="826">
                  <c:v>20650.0</c:v>
                </c:pt>
                <c:pt idx="827">
                  <c:v>20675.0</c:v>
                </c:pt>
                <c:pt idx="828">
                  <c:v>20700.0</c:v>
                </c:pt>
                <c:pt idx="829">
                  <c:v>20725.0</c:v>
                </c:pt>
                <c:pt idx="830">
                  <c:v>20750.0</c:v>
                </c:pt>
                <c:pt idx="831">
                  <c:v>20775.0</c:v>
                </c:pt>
                <c:pt idx="832">
                  <c:v>20800.0</c:v>
                </c:pt>
                <c:pt idx="833">
                  <c:v>20825.0</c:v>
                </c:pt>
                <c:pt idx="834">
                  <c:v>20850.0</c:v>
                </c:pt>
                <c:pt idx="835">
                  <c:v>20875.0</c:v>
                </c:pt>
                <c:pt idx="836">
                  <c:v>20900.0</c:v>
                </c:pt>
                <c:pt idx="837">
                  <c:v>20925.0</c:v>
                </c:pt>
                <c:pt idx="838">
                  <c:v>20950.0</c:v>
                </c:pt>
                <c:pt idx="839">
                  <c:v>20975.0</c:v>
                </c:pt>
                <c:pt idx="840">
                  <c:v>21000.0</c:v>
                </c:pt>
                <c:pt idx="841">
                  <c:v>21025.0</c:v>
                </c:pt>
                <c:pt idx="842">
                  <c:v>21050.0</c:v>
                </c:pt>
                <c:pt idx="843">
                  <c:v>21075.0</c:v>
                </c:pt>
                <c:pt idx="844">
                  <c:v>21100.0</c:v>
                </c:pt>
                <c:pt idx="845">
                  <c:v>21125.0</c:v>
                </c:pt>
                <c:pt idx="846">
                  <c:v>21150.0</c:v>
                </c:pt>
                <c:pt idx="847">
                  <c:v>21175.0</c:v>
                </c:pt>
                <c:pt idx="848">
                  <c:v>21200.0</c:v>
                </c:pt>
                <c:pt idx="849">
                  <c:v>21225.0</c:v>
                </c:pt>
                <c:pt idx="850">
                  <c:v>21250.0</c:v>
                </c:pt>
                <c:pt idx="851">
                  <c:v>21275.0</c:v>
                </c:pt>
                <c:pt idx="852">
                  <c:v>21300.0</c:v>
                </c:pt>
                <c:pt idx="853">
                  <c:v>21325.0</c:v>
                </c:pt>
                <c:pt idx="854">
                  <c:v>21350.0</c:v>
                </c:pt>
                <c:pt idx="855">
                  <c:v>21375.0</c:v>
                </c:pt>
                <c:pt idx="856">
                  <c:v>21400.0</c:v>
                </c:pt>
                <c:pt idx="857">
                  <c:v>21425.0</c:v>
                </c:pt>
                <c:pt idx="858">
                  <c:v>21450.0</c:v>
                </c:pt>
                <c:pt idx="859">
                  <c:v>21475.0</c:v>
                </c:pt>
                <c:pt idx="860">
                  <c:v>21500.0</c:v>
                </c:pt>
                <c:pt idx="861">
                  <c:v>21525.0</c:v>
                </c:pt>
                <c:pt idx="862">
                  <c:v>21550.0</c:v>
                </c:pt>
                <c:pt idx="863">
                  <c:v>21575.0</c:v>
                </c:pt>
                <c:pt idx="864">
                  <c:v>21600.0</c:v>
                </c:pt>
                <c:pt idx="865">
                  <c:v>21625.0</c:v>
                </c:pt>
                <c:pt idx="866">
                  <c:v>21650.0</c:v>
                </c:pt>
                <c:pt idx="867">
                  <c:v>21675.0</c:v>
                </c:pt>
                <c:pt idx="868">
                  <c:v>21700.0</c:v>
                </c:pt>
                <c:pt idx="869">
                  <c:v>21725.0</c:v>
                </c:pt>
                <c:pt idx="870">
                  <c:v>21750.0</c:v>
                </c:pt>
                <c:pt idx="871">
                  <c:v>21775.0</c:v>
                </c:pt>
                <c:pt idx="872">
                  <c:v>21800.0</c:v>
                </c:pt>
                <c:pt idx="873">
                  <c:v>21825.0</c:v>
                </c:pt>
                <c:pt idx="874">
                  <c:v>21850.0</c:v>
                </c:pt>
                <c:pt idx="875">
                  <c:v>21875.0</c:v>
                </c:pt>
                <c:pt idx="876">
                  <c:v>21900.0</c:v>
                </c:pt>
                <c:pt idx="877">
                  <c:v>21925.0</c:v>
                </c:pt>
                <c:pt idx="878">
                  <c:v>21950.0</c:v>
                </c:pt>
                <c:pt idx="879">
                  <c:v>21975.0</c:v>
                </c:pt>
                <c:pt idx="880">
                  <c:v>22000.0</c:v>
                </c:pt>
                <c:pt idx="881">
                  <c:v>22025.0</c:v>
                </c:pt>
                <c:pt idx="882">
                  <c:v>22050.0</c:v>
                </c:pt>
                <c:pt idx="883">
                  <c:v>22075.0</c:v>
                </c:pt>
                <c:pt idx="884">
                  <c:v>22100.0</c:v>
                </c:pt>
                <c:pt idx="885">
                  <c:v>22125.0</c:v>
                </c:pt>
                <c:pt idx="886">
                  <c:v>22150.0</c:v>
                </c:pt>
                <c:pt idx="887">
                  <c:v>22175.0</c:v>
                </c:pt>
                <c:pt idx="888">
                  <c:v>22200.0</c:v>
                </c:pt>
                <c:pt idx="889">
                  <c:v>22225.0</c:v>
                </c:pt>
                <c:pt idx="890">
                  <c:v>22250.0</c:v>
                </c:pt>
                <c:pt idx="891">
                  <c:v>22275.0</c:v>
                </c:pt>
                <c:pt idx="892">
                  <c:v>22300.0</c:v>
                </c:pt>
                <c:pt idx="893">
                  <c:v>22325.0</c:v>
                </c:pt>
                <c:pt idx="894">
                  <c:v>22350.0</c:v>
                </c:pt>
                <c:pt idx="895">
                  <c:v>22375.0</c:v>
                </c:pt>
                <c:pt idx="896">
                  <c:v>22400.0</c:v>
                </c:pt>
                <c:pt idx="897">
                  <c:v>22425.0</c:v>
                </c:pt>
                <c:pt idx="898">
                  <c:v>22450.0</c:v>
                </c:pt>
                <c:pt idx="899">
                  <c:v>22475.0</c:v>
                </c:pt>
                <c:pt idx="900">
                  <c:v>22500.0</c:v>
                </c:pt>
                <c:pt idx="901">
                  <c:v>22525.0</c:v>
                </c:pt>
                <c:pt idx="902">
                  <c:v>22550.0</c:v>
                </c:pt>
                <c:pt idx="903">
                  <c:v>22575.0</c:v>
                </c:pt>
                <c:pt idx="904">
                  <c:v>22600.0</c:v>
                </c:pt>
                <c:pt idx="905">
                  <c:v>22625.0</c:v>
                </c:pt>
                <c:pt idx="906">
                  <c:v>22650.0</c:v>
                </c:pt>
                <c:pt idx="907">
                  <c:v>22675.0</c:v>
                </c:pt>
                <c:pt idx="908">
                  <c:v>22700.0</c:v>
                </c:pt>
                <c:pt idx="909">
                  <c:v>22725.0</c:v>
                </c:pt>
                <c:pt idx="910">
                  <c:v>22750.0</c:v>
                </c:pt>
                <c:pt idx="911">
                  <c:v>22775.0</c:v>
                </c:pt>
                <c:pt idx="912">
                  <c:v>22800.0</c:v>
                </c:pt>
                <c:pt idx="913">
                  <c:v>22825.0</c:v>
                </c:pt>
                <c:pt idx="914">
                  <c:v>22850.0</c:v>
                </c:pt>
                <c:pt idx="915">
                  <c:v>22875.0</c:v>
                </c:pt>
                <c:pt idx="916">
                  <c:v>22900.0</c:v>
                </c:pt>
                <c:pt idx="917">
                  <c:v>22925.0</c:v>
                </c:pt>
                <c:pt idx="918">
                  <c:v>22950.0</c:v>
                </c:pt>
                <c:pt idx="919">
                  <c:v>22975.0</c:v>
                </c:pt>
                <c:pt idx="920">
                  <c:v>23000.0</c:v>
                </c:pt>
                <c:pt idx="921">
                  <c:v>23025.0</c:v>
                </c:pt>
                <c:pt idx="922">
                  <c:v>23050.0</c:v>
                </c:pt>
                <c:pt idx="923">
                  <c:v>23075.0</c:v>
                </c:pt>
                <c:pt idx="924">
                  <c:v>23100.0</c:v>
                </c:pt>
                <c:pt idx="925">
                  <c:v>23125.0</c:v>
                </c:pt>
                <c:pt idx="926">
                  <c:v>23150.0</c:v>
                </c:pt>
                <c:pt idx="927">
                  <c:v>23175.0</c:v>
                </c:pt>
                <c:pt idx="928">
                  <c:v>23200.0</c:v>
                </c:pt>
                <c:pt idx="929">
                  <c:v>23225.0</c:v>
                </c:pt>
                <c:pt idx="930">
                  <c:v>23250.0</c:v>
                </c:pt>
                <c:pt idx="931">
                  <c:v>23275.0</c:v>
                </c:pt>
                <c:pt idx="932">
                  <c:v>23300.0</c:v>
                </c:pt>
                <c:pt idx="933">
                  <c:v>23325.0</c:v>
                </c:pt>
                <c:pt idx="934">
                  <c:v>23350.0</c:v>
                </c:pt>
                <c:pt idx="935">
                  <c:v>23375.0</c:v>
                </c:pt>
                <c:pt idx="936">
                  <c:v>23400.0</c:v>
                </c:pt>
                <c:pt idx="937">
                  <c:v>23425.0</c:v>
                </c:pt>
                <c:pt idx="938">
                  <c:v>23450.0</c:v>
                </c:pt>
                <c:pt idx="939">
                  <c:v>23475.0</c:v>
                </c:pt>
                <c:pt idx="940">
                  <c:v>23500.0</c:v>
                </c:pt>
                <c:pt idx="941">
                  <c:v>23525.0</c:v>
                </c:pt>
                <c:pt idx="942">
                  <c:v>23550.0</c:v>
                </c:pt>
                <c:pt idx="943">
                  <c:v>23575.0</c:v>
                </c:pt>
                <c:pt idx="944">
                  <c:v>23600.0</c:v>
                </c:pt>
                <c:pt idx="945">
                  <c:v>23625.0</c:v>
                </c:pt>
                <c:pt idx="946">
                  <c:v>23650.0</c:v>
                </c:pt>
                <c:pt idx="947">
                  <c:v>23675.0</c:v>
                </c:pt>
                <c:pt idx="948">
                  <c:v>23700.0</c:v>
                </c:pt>
                <c:pt idx="949">
                  <c:v>23725.0</c:v>
                </c:pt>
                <c:pt idx="950">
                  <c:v>23750.0</c:v>
                </c:pt>
                <c:pt idx="951">
                  <c:v>23775.0</c:v>
                </c:pt>
                <c:pt idx="952">
                  <c:v>23800.0</c:v>
                </c:pt>
                <c:pt idx="953">
                  <c:v>23825.0</c:v>
                </c:pt>
                <c:pt idx="954">
                  <c:v>23850.0</c:v>
                </c:pt>
                <c:pt idx="955">
                  <c:v>23875.0</c:v>
                </c:pt>
                <c:pt idx="956">
                  <c:v>23900.0</c:v>
                </c:pt>
                <c:pt idx="957">
                  <c:v>23925.0</c:v>
                </c:pt>
                <c:pt idx="958">
                  <c:v>23950.0</c:v>
                </c:pt>
                <c:pt idx="959">
                  <c:v>23975.0</c:v>
                </c:pt>
                <c:pt idx="960">
                  <c:v>24000.0</c:v>
                </c:pt>
                <c:pt idx="961">
                  <c:v>24025.0</c:v>
                </c:pt>
                <c:pt idx="962">
                  <c:v>24050.0</c:v>
                </c:pt>
                <c:pt idx="963">
                  <c:v>24075.0</c:v>
                </c:pt>
                <c:pt idx="964">
                  <c:v>24100.0</c:v>
                </c:pt>
                <c:pt idx="965">
                  <c:v>24125.0</c:v>
                </c:pt>
                <c:pt idx="966">
                  <c:v>24150.0</c:v>
                </c:pt>
                <c:pt idx="967">
                  <c:v>24175.0</c:v>
                </c:pt>
                <c:pt idx="968">
                  <c:v>24200.0</c:v>
                </c:pt>
                <c:pt idx="969">
                  <c:v>24225.0</c:v>
                </c:pt>
                <c:pt idx="970">
                  <c:v>24250.0</c:v>
                </c:pt>
                <c:pt idx="971">
                  <c:v>24275.0</c:v>
                </c:pt>
                <c:pt idx="972">
                  <c:v>24300.0</c:v>
                </c:pt>
                <c:pt idx="973">
                  <c:v>24325.0</c:v>
                </c:pt>
                <c:pt idx="974">
                  <c:v>24350.0</c:v>
                </c:pt>
                <c:pt idx="975">
                  <c:v>24375.0</c:v>
                </c:pt>
                <c:pt idx="976">
                  <c:v>24400.0</c:v>
                </c:pt>
                <c:pt idx="977">
                  <c:v>24425.0</c:v>
                </c:pt>
                <c:pt idx="978">
                  <c:v>24450.0</c:v>
                </c:pt>
                <c:pt idx="979">
                  <c:v>24475.0</c:v>
                </c:pt>
                <c:pt idx="980">
                  <c:v>24500.0</c:v>
                </c:pt>
                <c:pt idx="981">
                  <c:v>24525.0</c:v>
                </c:pt>
                <c:pt idx="982">
                  <c:v>24550.0</c:v>
                </c:pt>
                <c:pt idx="983">
                  <c:v>24575.0</c:v>
                </c:pt>
                <c:pt idx="984">
                  <c:v>24600.0</c:v>
                </c:pt>
                <c:pt idx="985">
                  <c:v>24625.0</c:v>
                </c:pt>
                <c:pt idx="986">
                  <c:v>24650.0</c:v>
                </c:pt>
                <c:pt idx="987">
                  <c:v>24675.0</c:v>
                </c:pt>
                <c:pt idx="988">
                  <c:v>24700.0</c:v>
                </c:pt>
                <c:pt idx="989">
                  <c:v>24725.0</c:v>
                </c:pt>
                <c:pt idx="990">
                  <c:v>24750.0</c:v>
                </c:pt>
                <c:pt idx="991">
                  <c:v>24775.0</c:v>
                </c:pt>
                <c:pt idx="992">
                  <c:v>24800.0</c:v>
                </c:pt>
                <c:pt idx="993">
                  <c:v>24825.0</c:v>
                </c:pt>
                <c:pt idx="994">
                  <c:v>24850.0</c:v>
                </c:pt>
                <c:pt idx="995">
                  <c:v>24875.0</c:v>
                </c:pt>
                <c:pt idx="996">
                  <c:v>24900.0</c:v>
                </c:pt>
                <c:pt idx="997">
                  <c:v>24925.0</c:v>
                </c:pt>
                <c:pt idx="998">
                  <c:v>24950.0</c:v>
                </c:pt>
                <c:pt idx="999">
                  <c:v>24975.0</c:v>
                </c:pt>
                <c:pt idx="1000">
                  <c:v>25000.0</c:v>
                </c:pt>
                <c:pt idx="1001">
                  <c:v>25025.0</c:v>
                </c:pt>
                <c:pt idx="1002">
                  <c:v>25050.0</c:v>
                </c:pt>
                <c:pt idx="1003">
                  <c:v>25075.0</c:v>
                </c:pt>
                <c:pt idx="1004">
                  <c:v>25100.0</c:v>
                </c:pt>
                <c:pt idx="1005">
                  <c:v>25125.0</c:v>
                </c:pt>
                <c:pt idx="1006">
                  <c:v>25150.0</c:v>
                </c:pt>
                <c:pt idx="1007">
                  <c:v>25175.0</c:v>
                </c:pt>
                <c:pt idx="1008">
                  <c:v>25200.0</c:v>
                </c:pt>
                <c:pt idx="1009">
                  <c:v>25225.0</c:v>
                </c:pt>
                <c:pt idx="1010">
                  <c:v>25250.0</c:v>
                </c:pt>
                <c:pt idx="1011">
                  <c:v>25275.0</c:v>
                </c:pt>
                <c:pt idx="1012">
                  <c:v>25300.0</c:v>
                </c:pt>
                <c:pt idx="1013">
                  <c:v>25325.0</c:v>
                </c:pt>
                <c:pt idx="1014">
                  <c:v>25350.0</c:v>
                </c:pt>
                <c:pt idx="1015">
                  <c:v>25375.0</c:v>
                </c:pt>
                <c:pt idx="1016">
                  <c:v>25400.0</c:v>
                </c:pt>
                <c:pt idx="1017">
                  <c:v>25425.0</c:v>
                </c:pt>
                <c:pt idx="1018">
                  <c:v>25450.0</c:v>
                </c:pt>
                <c:pt idx="1019">
                  <c:v>25475.0</c:v>
                </c:pt>
                <c:pt idx="1020">
                  <c:v>25500.0</c:v>
                </c:pt>
                <c:pt idx="1021">
                  <c:v>25525.0</c:v>
                </c:pt>
                <c:pt idx="1022">
                  <c:v>25550.0</c:v>
                </c:pt>
                <c:pt idx="1023">
                  <c:v>25575.0</c:v>
                </c:pt>
                <c:pt idx="1024">
                  <c:v>25600.0</c:v>
                </c:pt>
                <c:pt idx="1025">
                  <c:v>25625.0</c:v>
                </c:pt>
                <c:pt idx="1026">
                  <c:v>25650.0</c:v>
                </c:pt>
                <c:pt idx="1027">
                  <c:v>25675.0</c:v>
                </c:pt>
                <c:pt idx="1028">
                  <c:v>25700.0</c:v>
                </c:pt>
                <c:pt idx="1029">
                  <c:v>25725.0</c:v>
                </c:pt>
                <c:pt idx="1030">
                  <c:v>25750.0</c:v>
                </c:pt>
                <c:pt idx="1031">
                  <c:v>25775.0</c:v>
                </c:pt>
                <c:pt idx="1032">
                  <c:v>25800.0</c:v>
                </c:pt>
                <c:pt idx="1033">
                  <c:v>25825.0</c:v>
                </c:pt>
                <c:pt idx="1034">
                  <c:v>25850.0</c:v>
                </c:pt>
                <c:pt idx="1035">
                  <c:v>25875.0</c:v>
                </c:pt>
                <c:pt idx="1036">
                  <c:v>25900.0</c:v>
                </c:pt>
                <c:pt idx="1037">
                  <c:v>25925.0</c:v>
                </c:pt>
                <c:pt idx="1038">
                  <c:v>25950.0</c:v>
                </c:pt>
                <c:pt idx="1039">
                  <c:v>25975.0</c:v>
                </c:pt>
                <c:pt idx="1040">
                  <c:v>26000.0</c:v>
                </c:pt>
                <c:pt idx="1041">
                  <c:v>26025.0</c:v>
                </c:pt>
                <c:pt idx="1042">
                  <c:v>26050.0</c:v>
                </c:pt>
                <c:pt idx="1043">
                  <c:v>26075.0</c:v>
                </c:pt>
                <c:pt idx="1044">
                  <c:v>26100.0</c:v>
                </c:pt>
                <c:pt idx="1045">
                  <c:v>26125.0</c:v>
                </c:pt>
                <c:pt idx="1046">
                  <c:v>26150.0</c:v>
                </c:pt>
                <c:pt idx="1047">
                  <c:v>26175.0</c:v>
                </c:pt>
                <c:pt idx="1048">
                  <c:v>26200.0</c:v>
                </c:pt>
                <c:pt idx="1049">
                  <c:v>26225.0</c:v>
                </c:pt>
                <c:pt idx="1050">
                  <c:v>26250.0</c:v>
                </c:pt>
                <c:pt idx="1051">
                  <c:v>26275.0</c:v>
                </c:pt>
                <c:pt idx="1052">
                  <c:v>26300.0</c:v>
                </c:pt>
                <c:pt idx="1053">
                  <c:v>26325.0</c:v>
                </c:pt>
                <c:pt idx="1054">
                  <c:v>26350.0</c:v>
                </c:pt>
                <c:pt idx="1055">
                  <c:v>26375.0</c:v>
                </c:pt>
                <c:pt idx="1056">
                  <c:v>26400.0</c:v>
                </c:pt>
                <c:pt idx="1057">
                  <c:v>26425.0</c:v>
                </c:pt>
                <c:pt idx="1058">
                  <c:v>26450.0</c:v>
                </c:pt>
                <c:pt idx="1059">
                  <c:v>26475.0</c:v>
                </c:pt>
                <c:pt idx="1060">
                  <c:v>26500.0</c:v>
                </c:pt>
                <c:pt idx="1061">
                  <c:v>26525.0</c:v>
                </c:pt>
                <c:pt idx="1062">
                  <c:v>26550.0</c:v>
                </c:pt>
                <c:pt idx="1063">
                  <c:v>26575.0</c:v>
                </c:pt>
                <c:pt idx="1064">
                  <c:v>26600.0</c:v>
                </c:pt>
                <c:pt idx="1065">
                  <c:v>26625.0</c:v>
                </c:pt>
                <c:pt idx="1066">
                  <c:v>26650.0</c:v>
                </c:pt>
                <c:pt idx="1067">
                  <c:v>26675.0</c:v>
                </c:pt>
                <c:pt idx="1068">
                  <c:v>26700.0</c:v>
                </c:pt>
                <c:pt idx="1069">
                  <c:v>26725.0</c:v>
                </c:pt>
                <c:pt idx="1070">
                  <c:v>26750.0</c:v>
                </c:pt>
                <c:pt idx="1071">
                  <c:v>26775.0</c:v>
                </c:pt>
                <c:pt idx="1072">
                  <c:v>26800.0</c:v>
                </c:pt>
                <c:pt idx="1073">
                  <c:v>26825.0</c:v>
                </c:pt>
                <c:pt idx="1074">
                  <c:v>26850.0</c:v>
                </c:pt>
                <c:pt idx="1075">
                  <c:v>26875.0</c:v>
                </c:pt>
                <c:pt idx="1076">
                  <c:v>26900.0</c:v>
                </c:pt>
                <c:pt idx="1077">
                  <c:v>26925.0</c:v>
                </c:pt>
                <c:pt idx="1078">
                  <c:v>26950.0</c:v>
                </c:pt>
                <c:pt idx="1079">
                  <c:v>26975.0</c:v>
                </c:pt>
                <c:pt idx="1080">
                  <c:v>27000.0</c:v>
                </c:pt>
                <c:pt idx="1081">
                  <c:v>27025.0</c:v>
                </c:pt>
                <c:pt idx="1082">
                  <c:v>27050.0</c:v>
                </c:pt>
                <c:pt idx="1083">
                  <c:v>27075.0</c:v>
                </c:pt>
                <c:pt idx="1084">
                  <c:v>27100.0</c:v>
                </c:pt>
                <c:pt idx="1085">
                  <c:v>27125.0</c:v>
                </c:pt>
                <c:pt idx="1086">
                  <c:v>27150.0</c:v>
                </c:pt>
                <c:pt idx="1087">
                  <c:v>27175.0</c:v>
                </c:pt>
                <c:pt idx="1088">
                  <c:v>27200.0</c:v>
                </c:pt>
                <c:pt idx="1089">
                  <c:v>27225.0</c:v>
                </c:pt>
                <c:pt idx="1090">
                  <c:v>27250.0</c:v>
                </c:pt>
                <c:pt idx="1091">
                  <c:v>27275.0</c:v>
                </c:pt>
                <c:pt idx="1092">
                  <c:v>27300.0</c:v>
                </c:pt>
                <c:pt idx="1093">
                  <c:v>27325.0</c:v>
                </c:pt>
                <c:pt idx="1094">
                  <c:v>27350.0</c:v>
                </c:pt>
                <c:pt idx="1095">
                  <c:v>27375.0</c:v>
                </c:pt>
                <c:pt idx="1096">
                  <c:v>27400.0</c:v>
                </c:pt>
                <c:pt idx="1097">
                  <c:v>27425.0</c:v>
                </c:pt>
                <c:pt idx="1098">
                  <c:v>27450.0</c:v>
                </c:pt>
                <c:pt idx="1099">
                  <c:v>27475.0</c:v>
                </c:pt>
                <c:pt idx="1100">
                  <c:v>27500.0</c:v>
                </c:pt>
                <c:pt idx="1101">
                  <c:v>27525.0</c:v>
                </c:pt>
                <c:pt idx="1102">
                  <c:v>27550.0</c:v>
                </c:pt>
                <c:pt idx="1103">
                  <c:v>27575.0</c:v>
                </c:pt>
                <c:pt idx="1104">
                  <c:v>27600.0</c:v>
                </c:pt>
                <c:pt idx="1105">
                  <c:v>27625.0</c:v>
                </c:pt>
                <c:pt idx="1106">
                  <c:v>27650.0</c:v>
                </c:pt>
                <c:pt idx="1107">
                  <c:v>27675.0</c:v>
                </c:pt>
                <c:pt idx="1108">
                  <c:v>27700.0</c:v>
                </c:pt>
                <c:pt idx="1109">
                  <c:v>27725.0</c:v>
                </c:pt>
                <c:pt idx="1110">
                  <c:v>27750.0</c:v>
                </c:pt>
                <c:pt idx="1111">
                  <c:v>27775.0</c:v>
                </c:pt>
                <c:pt idx="1112">
                  <c:v>27800.0</c:v>
                </c:pt>
                <c:pt idx="1113">
                  <c:v>27825.0</c:v>
                </c:pt>
                <c:pt idx="1114">
                  <c:v>27850.0</c:v>
                </c:pt>
                <c:pt idx="1115">
                  <c:v>27875.0</c:v>
                </c:pt>
                <c:pt idx="1116">
                  <c:v>27900.0</c:v>
                </c:pt>
                <c:pt idx="1117">
                  <c:v>27925.0</c:v>
                </c:pt>
                <c:pt idx="1118">
                  <c:v>27950.0</c:v>
                </c:pt>
                <c:pt idx="1119">
                  <c:v>27975.0</c:v>
                </c:pt>
                <c:pt idx="1120">
                  <c:v>28000.0</c:v>
                </c:pt>
                <c:pt idx="1121">
                  <c:v>28025.0</c:v>
                </c:pt>
                <c:pt idx="1122">
                  <c:v>28050.0</c:v>
                </c:pt>
                <c:pt idx="1123">
                  <c:v>28075.0</c:v>
                </c:pt>
                <c:pt idx="1124">
                  <c:v>28100.0</c:v>
                </c:pt>
                <c:pt idx="1125">
                  <c:v>28125.0</c:v>
                </c:pt>
                <c:pt idx="1126">
                  <c:v>28150.0</c:v>
                </c:pt>
                <c:pt idx="1127">
                  <c:v>28175.0</c:v>
                </c:pt>
                <c:pt idx="1128">
                  <c:v>28200.0</c:v>
                </c:pt>
                <c:pt idx="1129">
                  <c:v>28225.0</c:v>
                </c:pt>
                <c:pt idx="1130">
                  <c:v>28250.0</c:v>
                </c:pt>
                <c:pt idx="1131">
                  <c:v>28275.0</c:v>
                </c:pt>
                <c:pt idx="1132">
                  <c:v>28300.0</c:v>
                </c:pt>
                <c:pt idx="1133">
                  <c:v>28325.0</c:v>
                </c:pt>
                <c:pt idx="1134">
                  <c:v>28350.0</c:v>
                </c:pt>
                <c:pt idx="1135">
                  <c:v>28375.0</c:v>
                </c:pt>
                <c:pt idx="1136">
                  <c:v>28400.0</c:v>
                </c:pt>
                <c:pt idx="1137">
                  <c:v>28425.0</c:v>
                </c:pt>
                <c:pt idx="1138">
                  <c:v>28450.0</c:v>
                </c:pt>
                <c:pt idx="1139">
                  <c:v>28475.0</c:v>
                </c:pt>
                <c:pt idx="1140">
                  <c:v>28500.0</c:v>
                </c:pt>
                <c:pt idx="1141">
                  <c:v>28525.0</c:v>
                </c:pt>
                <c:pt idx="1142">
                  <c:v>28550.0</c:v>
                </c:pt>
                <c:pt idx="1143">
                  <c:v>28575.0</c:v>
                </c:pt>
                <c:pt idx="1144">
                  <c:v>28600.0</c:v>
                </c:pt>
                <c:pt idx="1145">
                  <c:v>28625.0</c:v>
                </c:pt>
                <c:pt idx="1146">
                  <c:v>28650.0</c:v>
                </c:pt>
                <c:pt idx="1147">
                  <c:v>28675.0</c:v>
                </c:pt>
                <c:pt idx="1148">
                  <c:v>28700.0</c:v>
                </c:pt>
                <c:pt idx="1149">
                  <c:v>28725.0</c:v>
                </c:pt>
                <c:pt idx="1150">
                  <c:v>28750.0</c:v>
                </c:pt>
                <c:pt idx="1151">
                  <c:v>28775.0</c:v>
                </c:pt>
                <c:pt idx="1152">
                  <c:v>28800.0</c:v>
                </c:pt>
                <c:pt idx="1153">
                  <c:v>28825.0</c:v>
                </c:pt>
                <c:pt idx="1154">
                  <c:v>28850.0</c:v>
                </c:pt>
                <c:pt idx="1155">
                  <c:v>28875.0</c:v>
                </c:pt>
                <c:pt idx="1156">
                  <c:v>28900.0</c:v>
                </c:pt>
                <c:pt idx="1157">
                  <c:v>28925.0</c:v>
                </c:pt>
                <c:pt idx="1158">
                  <c:v>28950.0</c:v>
                </c:pt>
                <c:pt idx="1159">
                  <c:v>28975.0</c:v>
                </c:pt>
                <c:pt idx="1160">
                  <c:v>29000.0</c:v>
                </c:pt>
                <c:pt idx="1161">
                  <c:v>29025.0</c:v>
                </c:pt>
                <c:pt idx="1162">
                  <c:v>29050.0</c:v>
                </c:pt>
                <c:pt idx="1163">
                  <c:v>29075.0</c:v>
                </c:pt>
                <c:pt idx="1164">
                  <c:v>29100.0</c:v>
                </c:pt>
                <c:pt idx="1165">
                  <c:v>29125.0</c:v>
                </c:pt>
                <c:pt idx="1166">
                  <c:v>29150.0</c:v>
                </c:pt>
                <c:pt idx="1167">
                  <c:v>29175.0</c:v>
                </c:pt>
                <c:pt idx="1168">
                  <c:v>29200.0</c:v>
                </c:pt>
                <c:pt idx="1169">
                  <c:v>29225.0</c:v>
                </c:pt>
                <c:pt idx="1170">
                  <c:v>29250.0</c:v>
                </c:pt>
                <c:pt idx="1171">
                  <c:v>29275.0</c:v>
                </c:pt>
                <c:pt idx="1172">
                  <c:v>29300.0</c:v>
                </c:pt>
                <c:pt idx="1173">
                  <c:v>29325.0</c:v>
                </c:pt>
                <c:pt idx="1174">
                  <c:v>29350.0</c:v>
                </c:pt>
                <c:pt idx="1175">
                  <c:v>29375.0</c:v>
                </c:pt>
                <c:pt idx="1176">
                  <c:v>29400.0</c:v>
                </c:pt>
                <c:pt idx="1177">
                  <c:v>29425.0</c:v>
                </c:pt>
                <c:pt idx="1178">
                  <c:v>29450.0</c:v>
                </c:pt>
                <c:pt idx="1179">
                  <c:v>29475.0</c:v>
                </c:pt>
                <c:pt idx="1180">
                  <c:v>29500.0</c:v>
                </c:pt>
                <c:pt idx="1181">
                  <c:v>29525.0</c:v>
                </c:pt>
                <c:pt idx="1182">
                  <c:v>29550.0</c:v>
                </c:pt>
                <c:pt idx="1183">
                  <c:v>29575.0</c:v>
                </c:pt>
                <c:pt idx="1184">
                  <c:v>29600.0</c:v>
                </c:pt>
                <c:pt idx="1185">
                  <c:v>29625.0</c:v>
                </c:pt>
                <c:pt idx="1186">
                  <c:v>29650.0</c:v>
                </c:pt>
                <c:pt idx="1187">
                  <c:v>29675.0</c:v>
                </c:pt>
                <c:pt idx="1188">
                  <c:v>29700.0</c:v>
                </c:pt>
                <c:pt idx="1189">
                  <c:v>29725.0</c:v>
                </c:pt>
                <c:pt idx="1190">
                  <c:v>29750.0</c:v>
                </c:pt>
                <c:pt idx="1191">
                  <c:v>29775.0</c:v>
                </c:pt>
                <c:pt idx="1192">
                  <c:v>29800.0</c:v>
                </c:pt>
                <c:pt idx="1193">
                  <c:v>29825.0</c:v>
                </c:pt>
                <c:pt idx="1194">
                  <c:v>29850.0</c:v>
                </c:pt>
                <c:pt idx="1195">
                  <c:v>29875.0</c:v>
                </c:pt>
                <c:pt idx="1196">
                  <c:v>29900.0</c:v>
                </c:pt>
                <c:pt idx="1197">
                  <c:v>29925.0</c:v>
                </c:pt>
                <c:pt idx="1198">
                  <c:v>29950.0</c:v>
                </c:pt>
                <c:pt idx="1199">
                  <c:v>29975.0</c:v>
                </c:pt>
                <c:pt idx="1200">
                  <c:v>30000.0</c:v>
                </c:pt>
                <c:pt idx="1201">
                  <c:v>30025.0</c:v>
                </c:pt>
                <c:pt idx="1202">
                  <c:v>30050.0</c:v>
                </c:pt>
                <c:pt idx="1203">
                  <c:v>30075.0</c:v>
                </c:pt>
                <c:pt idx="1204">
                  <c:v>30100.0</c:v>
                </c:pt>
                <c:pt idx="1205">
                  <c:v>30125.0</c:v>
                </c:pt>
                <c:pt idx="1206">
                  <c:v>30150.0</c:v>
                </c:pt>
                <c:pt idx="1207">
                  <c:v>30175.0</c:v>
                </c:pt>
                <c:pt idx="1208">
                  <c:v>30200.0</c:v>
                </c:pt>
                <c:pt idx="1209">
                  <c:v>30225.0</c:v>
                </c:pt>
                <c:pt idx="1210">
                  <c:v>30250.0</c:v>
                </c:pt>
                <c:pt idx="1211">
                  <c:v>30275.0</c:v>
                </c:pt>
                <c:pt idx="1212">
                  <c:v>30300.0</c:v>
                </c:pt>
                <c:pt idx="1213">
                  <c:v>30325.0</c:v>
                </c:pt>
                <c:pt idx="1214">
                  <c:v>30350.0</c:v>
                </c:pt>
                <c:pt idx="1215">
                  <c:v>30375.0</c:v>
                </c:pt>
                <c:pt idx="1216">
                  <c:v>30400.0</c:v>
                </c:pt>
                <c:pt idx="1217">
                  <c:v>30425.0</c:v>
                </c:pt>
                <c:pt idx="1218">
                  <c:v>30450.0</c:v>
                </c:pt>
                <c:pt idx="1219">
                  <c:v>30475.0</c:v>
                </c:pt>
                <c:pt idx="1220">
                  <c:v>30500.0</c:v>
                </c:pt>
                <c:pt idx="1221">
                  <c:v>30525.0</c:v>
                </c:pt>
                <c:pt idx="1222">
                  <c:v>30550.0</c:v>
                </c:pt>
                <c:pt idx="1223">
                  <c:v>30575.0</c:v>
                </c:pt>
                <c:pt idx="1224">
                  <c:v>30600.0</c:v>
                </c:pt>
                <c:pt idx="1225">
                  <c:v>30625.0</c:v>
                </c:pt>
                <c:pt idx="1226">
                  <c:v>30650.0</c:v>
                </c:pt>
                <c:pt idx="1227">
                  <c:v>30675.0</c:v>
                </c:pt>
                <c:pt idx="1228">
                  <c:v>30700.0</c:v>
                </c:pt>
                <c:pt idx="1229">
                  <c:v>30725.0</c:v>
                </c:pt>
                <c:pt idx="1230">
                  <c:v>30750.0</c:v>
                </c:pt>
                <c:pt idx="1231">
                  <c:v>30775.0</c:v>
                </c:pt>
                <c:pt idx="1232">
                  <c:v>30800.0</c:v>
                </c:pt>
                <c:pt idx="1233">
                  <c:v>30825.0</c:v>
                </c:pt>
                <c:pt idx="1234">
                  <c:v>30850.0</c:v>
                </c:pt>
                <c:pt idx="1235">
                  <c:v>30875.0</c:v>
                </c:pt>
                <c:pt idx="1236">
                  <c:v>30900.0</c:v>
                </c:pt>
                <c:pt idx="1237">
                  <c:v>30925.0</c:v>
                </c:pt>
                <c:pt idx="1238">
                  <c:v>30950.0</c:v>
                </c:pt>
                <c:pt idx="1239">
                  <c:v>30975.0</c:v>
                </c:pt>
                <c:pt idx="1240">
                  <c:v>31000.0</c:v>
                </c:pt>
                <c:pt idx="1241">
                  <c:v>31025.0</c:v>
                </c:pt>
                <c:pt idx="1242">
                  <c:v>31050.0</c:v>
                </c:pt>
                <c:pt idx="1243">
                  <c:v>31075.0</c:v>
                </c:pt>
                <c:pt idx="1244">
                  <c:v>31100.0</c:v>
                </c:pt>
                <c:pt idx="1245">
                  <c:v>31125.0</c:v>
                </c:pt>
                <c:pt idx="1246">
                  <c:v>31150.0</c:v>
                </c:pt>
                <c:pt idx="1247">
                  <c:v>31175.0</c:v>
                </c:pt>
                <c:pt idx="1248">
                  <c:v>31200.0</c:v>
                </c:pt>
                <c:pt idx="1249">
                  <c:v>31225.0</c:v>
                </c:pt>
                <c:pt idx="1250">
                  <c:v>31250.0</c:v>
                </c:pt>
                <c:pt idx="1251">
                  <c:v>31275.0</c:v>
                </c:pt>
                <c:pt idx="1252">
                  <c:v>31300.0</c:v>
                </c:pt>
                <c:pt idx="1253">
                  <c:v>31325.0</c:v>
                </c:pt>
                <c:pt idx="1254">
                  <c:v>31350.0</c:v>
                </c:pt>
                <c:pt idx="1255">
                  <c:v>31375.0</c:v>
                </c:pt>
                <c:pt idx="1256">
                  <c:v>31400.0</c:v>
                </c:pt>
                <c:pt idx="1257">
                  <c:v>31425.0</c:v>
                </c:pt>
                <c:pt idx="1258">
                  <c:v>31450.0</c:v>
                </c:pt>
                <c:pt idx="1259">
                  <c:v>31475.0</c:v>
                </c:pt>
                <c:pt idx="1260">
                  <c:v>31500.0</c:v>
                </c:pt>
                <c:pt idx="1261">
                  <c:v>31525.0</c:v>
                </c:pt>
                <c:pt idx="1262">
                  <c:v>31550.0</c:v>
                </c:pt>
                <c:pt idx="1263">
                  <c:v>31575.0</c:v>
                </c:pt>
                <c:pt idx="1264">
                  <c:v>31600.0</c:v>
                </c:pt>
                <c:pt idx="1265">
                  <c:v>31625.0</c:v>
                </c:pt>
                <c:pt idx="1266">
                  <c:v>31650.0</c:v>
                </c:pt>
                <c:pt idx="1267">
                  <c:v>31675.0</c:v>
                </c:pt>
                <c:pt idx="1268">
                  <c:v>31700.0</c:v>
                </c:pt>
                <c:pt idx="1269">
                  <c:v>31725.0</c:v>
                </c:pt>
                <c:pt idx="1270">
                  <c:v>31750.0</c:v>
                </c:pt>
                <c:pt idx="1271">
                  <c:v>31775.0</c:v>
                </c:pt>
                <c:pt idx="1272">
                  <c:v>31800.0</c:v>
                </c:pt>
                <c:pt idx="1273">
                  <c:v>31825.0</c:v>
                </c:pt>
                <c:pt idx="1274">
                  <c:v>31850.0</c:v>
                </c:pt>
                <c:pt idx="1275">
                  <c:v>31875.0</c:v>
                </c:pt>
                <c:pt idx="1276">
                  <c:v>31900.0</c:v>
                </c:pt>
                <c:pt idx="1277">
                  <c:v>31925.0</c:v>
                </c:pt>
                <c:pt idx="1278">
                  <c:v>31950.0</c:v>
                </c:pt>
                <c:pt idx="1279">
                  <c:v>31975.0</c:v>
                </c:pt>
                <c:pt idx="1280">
                  <c:v>32000.0</c:v>
                </c:pt>
                <c:pt idx="1281">
                  <c:v>32025.0</c:v>
                </c:pt>
                <c:pt idx="1282">
                  <c:v>32050.0</c:v>
                </c:pt>
                <c:pt idx="1283">
                  <c:v>32075.0</c:v>
                </c:pt>
                <c:pt idx="1284">
                  <c:v>32100.0</c:v>
                </c:pt>
                <c:pt idx="1285">
                  <c:v>32125.0</c:v>
                </c:pt>
                <c:pt idx="1286">
                  <c:v>32150.0</c:v>
                </c:pt>
                <c:pt idx="1287">
                  <c:v>32175.0</c:v>
                </c:pt>
                <c:pt idx="1288">
                  <c:v>32200.0</c:v>
                </c:pt>
                <c:pt idx="1289">
                  <c:v>32225.0</c:v>
                </c:pt>
                <c:pt idx="1290">
                  <c:v>32250.0</c:v>
                </c:pt>
                <c:pt idx="1291">
                  <c:v>32275.0</c:v>
                </c:pt>
                <c:pt idx="1292">
                  <c:v>32300.0</c:v>
                </c:pt>
                <c:pt idx="1293">
                  <c:v>32325.0</c:v>
                </c:pt>
                <c:pt idx="1294">
                  <c:v>32350.0</c:v>
                </c:pt>
                <c:pt idx="1295">
                  <c:v>32375.0</c:v>
                </c:pt>
                <c:pt idx="1296">
                  <c:v>32400.0</c:v>
                </c:pt>
                <c:pt idx="1297">
                  <c:v>32425.0</c:v>
                </c:pt>
                <c:pt idx="1298">
                  <c:v>32450.0</c:v>
                </c:pt>
                <c:pt idx="1299">
                  <c:v>32475.0</c:v>
                </c:pt>
                <c:pt idx="1300">
                  <c:v>32500.0</c:v>
                </c:pt>
                <c:pt idx="1301">
                  <c:v>32525.0</c:v>
                </c:pt>
                <c:pt idx="1302">
                  <c:v>32550.0</c:v>
                </c:pt>
                <c:pt idx="1303">
                  <c:v>32575.0</c:v>
                </c:pt>
                <c:pt idx="1304">
                  <c:v>32600.0</c:v>
                </c:pt>
                <c:pt idx="1305">
                  <c:v>32625.0</c:v>
                </c:pt>
                <c:pt idx="1306">
                  <c:v>32650.0</c:v>
                </c:pt>
                <c:pt idx="1307">
                  <c:v>32675.0</c:v>
                </c:pt>
                <c:pt idx="1308">
                  <c:v>32700.0</c:v>
                </c:pt>
                <c:pt idx="1309">
                  <c:v>32725.0</c:v>
                </c:pt>
                <c:pt idx="1310">
                  <c:v>32750.0</c:v>
                </c:pt>
                <c:pt idx="1311">
                  <c:v>32775.0</c:v>
                </c:pt>
                <c:pt idx="1312">
                  <c:v>32800.0</c:v>
                </c:pt>
                <c:pt idx="1313">
                  <c:v>32825.0</c:v>
                </c:pt>
                <c:pt idx="1314">
                  <c:v>32850.0</c:v>
                </c:pt>
                <c:pt idx="1315">
                  <c:v>32875.0</c:v>
                </c:pt>
                <c:pt idx="1316">
                  <c:v>32900.0</c:v>
                </c:pt>
                <c:pt idx="1317">
                  <c:v>32925.0</c:v>
                </c:pt>
                <c:pt idx="1318">
                  <c:v>32950.0</c:v>
                </c:pt>
                <c:pt idx="1319">
                  <c:v>32975.0</c:v>
                </c:pt>
                <c:pt idx="1320">
                  <c:v>33000.0</c:v>
                </c:pt>
                <c:pt idx="1321">
                  <c:v>33025.0</c:v>
                </c:pt>
                <c:pt idx="1322">
                  <c:v>33050.0</c:v>
                </c:pt>
                <c:pt idx="1323">
                  <c:v>33075.0</c:v>
                </c:pt>
                <c:pt idx="1324">
                  <c:v>33100.0</c:v>
                </c:pt>
                <c:pt idx="1325">
                  <c:v>33125.0</c:v>
                </c:pt>
                <c:pt idx="1326">
                  <c:v>33150.0</c:v>
                </c:pt>
                <c:pt idx="1327">
                  <c:v>33175.0</c:v>
                </c:pt>
                <c:pt idx="1328">
                  <c:v>33200.0</c:v>
                </c:pt>
                <c:pt idx="1329">
                  <c:v>33225.0</c:v>
                </c:pt>
                <c:pt idx="1330">
                  <c:v>33250.0</c:v>
                </c:pt>
                <c:pt idx="1331">
                  <c:v>33275.0</c:v>
                </c:pt>
                <c:pt idx="1332">
                  <c:v>33300.0</c:v>
                </c:pt>
                <c:pt idx="1333">
                  <c:v>33325.0</c:v>
                </c:pt>
                <c:pt idx="1334">
                  <c:v>33350.0</c:v>
                </c:pt>
                <c:pt idx="1335">
                  <c:v>33375.0</c:v>
                </c:pt>
                <c:pt idx="1336">
                  <c:v>33400.0</c:v>
                </c:pt>
                <c:pt idx="1337">
                  <c:v>33425.0</c:v>
                </c:pt>
                <c:pt idx="1338">
                  <c:v>33450.0</c:v>
                </c:pt>
                <c:pt idx="1339">
                  <c:v>33475.0</c:v>
                </c:pt>
                <c:pt idx="1340">
                  <c:v>33500.0</c:v>
                </c:pt>
                <c:pt idx="1341">
                  <c:v>33525.0</c:v>
                </c:pt>
                <c:pt idx="1342">
                  <c:v>33550.0</c:v>
                </c:pt>
                <c:pt idx="1343">
                  <c:v>33575.0</c:v>
                </c:pt>
                <c:pt idx="1344">
                  <c:v>33600.0</c:v>
                </c:pt>
                <c:pt idx="1345">
                  <c:v>33625.0</c:v>
                </c:pt>
                <c:pt idx="1346">
                  <c:v>33650.0</c:v>
                </c:pt>
                <c:pt idx="1347">
                  <c:v>33675.0</c:v>
                </c:pt>
                <c:pt idx="1348">
                  <c:v>33700.0</c:v>
                </c:pt>
                <c:pt idx="1349">
                  <c:v>33725.0</c:v>
                </c:pt>
                <c:pt idx="1350">
                  <c:v>33750.0</c:v>
                </c:pt>
                <c:pt idx="1351">
                  <c:v>33775.0</c:v>
                </c:pt>
                <c:pt idx="1352">
                  <c:v>33800.0</c:v>
                </c:pt>
                <c:pt idx="1353">
                  <c:v>33825.0</c:v>
                </c:pt>
                <c:pt idx="1354">
                  <c:v>33850.0</c:v>
                </c:pt>
                <c:pt idx="1355">
                  <c:v>33875.0</c:v>
                </c:pt>
                <c:pt idx="1356">
                  <c:v>33900.0</c:v>
                </c:pt>
                <c:pt idx="1357">
                  <c:v>33925.0</c:v>
                </c:pt>
                <c:pt idx="1358">
                  <c:v>33950.0</c:v>
                </c:pt>
                <c:pt idx="1359">
                  <c:v>33975.0</c:v>
                </c:pt>
                <c:pt idx="1360">
                  <c:v>34000.0</c:v>
                </c:pt>
                <c:pt idx="1361">
                  <c:v>34025.0</c:v>
                </c:pt>
                <c:pt idx="1362">
                  <c:v>34050.0</c:v>
                </c:pt>
                <c:pt idx="1363">
                  <c:v>34075.0</c:v>
                </c:pt>
                <c:pt idx="1364">
                  <c:v>34100.0</c:v>
                </c:pt>
                <c:pt idx="1365">
                  <c:v>34125.0</c:v>
                </c:pt>
                <c:pt idx="1366">
                  <c:v>34150.0</c:v>
                </c:pt>
                <c:pt idx="1367">
                  <c:v>34175.0</c:v>
                </c:pt>
                <c:pt idx="1368">
                  <c:v>34200.0</c:v>
                </c:pt>
                <c:pt idx="1369">
                  <c:v>34225.0</c:v>
                </c:pt>
                <c:pt idx="1370">
                  <c:v>34250.0</c:v>
                </c:pt>
                <c:pt idx="1371">
                  <c:v>34275.0</c:v>
                </c:pt>
                <c:pt idx="1372">
                  <c:v>34300.0</c:v>
                </c:pt>
                <c:pt idx="1373">
                  <c:v>34325.0</c:v>
                </c:pt>
                <c:pt idx="1374">
                  <c:v>34350.0</c:v>
                </c:pt>
                <c:pt idx="1375">
                  <c:v>34375.0</c:v>
                </c:pt>
                <c:pt idx="1376">
                  <c:v>34400.0</c:v>
                </c:pt>
                <c:pt idx="1377">
                  <c:v>34425.0</c:v>
                </c:pt>
                <c:pt idx="1378">
                  <c:v>34450.0</c:v>
                </c:pt>
                <c:pt idx="1379">
                  <c:v>34475.0</c:v>
                </c:pt>
                <c:pt idx="1380">
                  <c:v>34500.0</c:v>
                </c:pt>
                <c:pt idx="1381">
                  <c:v>34525.0</c:v>
                </c:pt>
                <c:pt idx="1382">
                  <c:v>34550.0</c:v>
                </c:pt>
                <c:pt idx="1383">
                  <c:v>34575.0</c:v>
                </c:pt>
                <c:pt idx="1384">
                  <c:v>34600.0</c:v>
                </c:pt>
                <c:pt idx="1385">
                  <c:v>34625.0</c:v>
                </c:pt>
                <c:pt idx="1386">
                  <c:v>34650.0</c:v>
                </c:pt>
                <c:pt idx="1387">
                  <c:v>34675.0</c:v>
                </c:pt>
                <c:pt idx="1388">
                  <c:v>34700.0</c:v>
                </c:pt>
                <c:pt idx="1389">
                  <c:v>34725.0</c:v>
                </c:pt>
                <c:pt idx="1390">
                  <c:v>34750.0</c:v>
                </c:pt>
                <c:pt idx="1391">
                  <c:v>34775.0</c:v>
                </c:pt>
                <c:pt idx="1392">
                  <c:v>34800.0</c:v>
                </c:pt>
                <c:pt idx="1393">
                  <c:v>34825.0</c:v>
                </c:pt>
                <c:pt idx="1394">
                  <c:v>34850.0</c:v>
                </c:pt>
                <c:pt idx="1395">
                  <c:v>34875.0</c:v>
                </c:pt>
                <c:pt idx="1396">
                  <c:v>34900.0</c:v>
                </c:pt>
                <c:pt idx="1397">
                  <c:v>34925.0</c:v>
                </c:pt>
                <c:pt idx="1398">
                  <c:v>34950.0</c:v>
                </c:pt>
                <c:pt idx="1399">
                  <c:v>34975.0</c:v>
                </c:pt>
                <c:pt idx="1400">
                  <c:v>35000.0</c:v>
                </c:pt>
              </c:numCache>
            </c:numRef>
          </c:xVal>
          <c:yVal>
            <c:numRef>
              <c:f>Equations!$F$3:$F$1403</c:f>
              <c:numCache>
                <c:formatCode>General</c:formatCode>
                <c:ptCount val="1401"/>
                <c:pt idx="0">
                  <c:v>1.241025258852439</c:v>
                </c:pt>
                <c:pt idx="1">
                  <c:v>1.231521327232619</c:v>
                </c:pt>
                <c:pt idx="2">
                  <c:v>1.228572029298109</c:v>
                </c:pt>
                <c:pt idx="3">
                  <c:v>1.225628137926153</c:v>
                </c:pt>
                <c:pt idx="4">
                  <c:v>1.222689646245773</c:v>
                </c:pt>
                <c:pt idx="5">
                  <c:v>1.219756547390859</c:v>
                </c:pt>
                <c:pt idx="6">
                  <c:v>1.216828834500162</c:v>
                </c:pt>
                <c:pt idx="7">
                  <c:v>1.213906500717298</c:v>
                </c:pt>
                <c:pt idx="8">
                  <c:v>1.210989539190741</c:v>
                </c:pt>
                <c:pt idx="9">
                  <c:v>1.20807794307383</c:v>
                </c:pt>
                <c:pt idx="10">
                  <c:v>1.205171705524762</c:v>
                </c:pt>
                <c:pt idx="11">
                  <c:v>1.202270819706598</c:v>
                </c:pt>
                <c:pt idx="12">
                  <c:v>1.19937527878725</c:v>
                </c:pt>
                <c:pt idx="13">
                  <c:v>1.196485075939497</c:v>
                </c:pt>
                <c:pt idx="14">
                  <c:v>1.193600204340971</c:v>
                </c:pt>
                <c:pt idx="15">
                  <c:v>1.190720657174162</c:v>
                </c:pt>
                <c:pt idx="16">
                  <c:v>1.187846427626417</c:v>
                </c:pt>
                <c:pt idx="17">
                  <c:v>1.184977508889936</c:v>
                </c:pt>
                <c:pt idx="18">
                  <c:v>1.182113894161778</c:v>
                </c:pt>
                <c:pt idx="19">
                  <c:v>1.179255576643852</c:v>
                </c:pt>
                <c:pt idx="20">
                  <c:v>1.176402549542924</c:v>
                </c:pt>
                <c:pt idx="21">
                  <c:v>1.17355480607061</c:v>
                </c:pt>
                <c:pt idx="22">
                  <c:v>1.170712339443377</c:v>
                </c:pt>
                <c:pt idx="23">
                  <c:v>1.16787514288255</c:v>
                </c:pt>
                <c:pt idx="24">
                  <c:v>1.165043209614297</c:v>
                </c:pt>
                <c:pt idx="25">
                  <c:v>1.162216532869641</c:v>
                </c:pt>
                <c:pt idx="26">
                  <c:v>1.15939510588445</c:v>
                </c:pt>
                <c:pt idx="27">
                  <c:v>1.156578921899444</c:v>
                </c:pt>
                <c:pt idx="28">
                  <c:v>1.15376797416019</c:v>
                </c:pt>
                <c:pt idx="29">
                  <c:v>1.1509622559171</c:v>
                </c:pt>
                <c:pt idx="30">
                  <c:v>1.148161760425435</c:v>
                </c:pt>
                <c:pt idx="31">
                  <c:v>1.145366480945301</c:v>
                </c:pt>
                <c:pt idx="32">
                  <c:v>1.142576410741647</c:v>
                </c:pt>
                <c:pt idx="33">
                  <c:v>1.13979154308427</c:v>
                </c:pt>
                <c:pt idx="34">
                  <c:v>1.137011871247807</c:v>
                </c:pt>
                <c:pt idx="35">
                  <c:v>1.13423738851174</c:v>
                </c:pt>
                <c:pt idx="36">
                  <c:v>1.131468088160391</c:v>
                </c:pt>
                <c:pt idx="37">
                  <c:v>1.128703963482926</c:v>
                </c:pt>
                <c:pt idx="38">
                  <c:v>1.12594500777335</c:v>
                </c:pt>
                <c:pt idx="39">
                  <c:v>1.123191214330508</c:v>
                </c:pt>
                <c:pt idx="40">
                  <c:v>1.120442576458086</c:v>
                </c:pt>
                <c:pt idx="41">
                  <c:v>1.117699087464606</c:v>
                </c:pt>
                <c:pt idx="42">
                  <c:v>1.114960740663429</c:v>
                </c:pt>
                <c:pt idx="43">
                  <c:v>1.112227529372753</c:v>
                </c:pt>
                <c:pt idx="44">
                  <c:v>1.109499446915614</c:v>
                </c:pt>
                <c:pt idx="45">
                  <c:v>1.106776486619881</c:v>
                </c:pt>
                <c:pt idx="46">
                  <c:v>1.10405864181826</c:v>
                </c:pt>
                <c:pt idx="47">
                  <c:v>1.10134590584829</c:v>
                </c:pt>
                <c:pt idx="48">
                  <c:v>1.098638272052345</c:v>
                </c:pt>
                <c:pt idx="49">
                  <c:v>1.09593573377763</c:v>
                </c:pt>
                <c:pt idx="50">
                  <c:v>1.093238284376183</c:v>
                </c:pt>
                <c:pt idx="51">
                  <c:v>1.090545917204876</c:v>
                </c:pt>
                <c:pt idx="52">
                  <c:v>1.087858625625406</c:v>
                </c:pt>
                <c:pt idx="53">
                  <c:v>1.085176403004305</c:v>
                </c:pt>
                <c:pt idx="54">
                  <c:v>1.082499242712931</c:v>
                </c:pt>
                <c:pt idx="55">
                  <c:v>1.079827138127475</c:v>
                </c:pt>
                <c:pt idx="56">
                  <c:v>1.077160082628949</c:v>
                </c:pt>
                <c:pt idx="57">
                  <c:v>1.074498069603199</c:v>
                </c:pt>
                <c:pt idx="58">
                  <c:v>1.071841092440893</c:v>
                </c:pt>
                <c:pt idx="59">
                  <c:v>1.069189144537525</c:v>
                </c:pt>
                <c:pt idx="60">
                  <c:v>1.066542219293419</c:v>
                </c:pt>
                <c:pt idx="61">
                  <c:v>1.063900310113715</c:v>
                </c:pt>
                <c:pt idx="62">
                  <c:v>1.061263410408382</c:v>
                </c:pt>
                <c:pt idx="63">
                  <c:v>1.058631513592211</c:v>
                </c:pt>
                <c:pt idx="64">
                  <c:v>1.056004613084816</c:v>
                </c:pt>
                <c:pt idx="65">
                  <c:v>1.053382702310628</c:v>
                </c:pt>
                <c:pt idx="66">
                  <c:v>1.050765774698904</c:v>
                </c:pt>
                <c:pt idx="67">
                  <c:v>1.048153823683717</c:v>
                </c:pt>
                <c:pt idx="68">
                  <c:v>1.045546842703963</c:v>
                </c:pt>
                <c:pt idx="69">
                  <c:v>1.042944825203353</c:v>
                </c:pt>
                <c:pt idx="70">
                  <c:v>1.040347764630416</c:v>
                </c:pt>
                <c:pt idx="71">
                  <c:v>1.037755654438501</c:v>
                </c:pt>
                <c:pt idx="72">
                  <c:v>1.03516848808577</c:v>
                </c:pt>
                <c:pt idx="73">
                  <c:v>1.032586259035204</c:v>
                </c:pt>
                <c:pt idx="74">
                  <c:v>1.030008960754594</c:v>
                </c:pt>
                <c:pt idx="75">
                  <c:v>1.027436586716549</c:v>
                </c:pt>
                <c:pt idx="76">
                  <c:v>1.024869130398492</c:v>
                </c:pt>
                <c:pt idx="77">
                  <c:v>1.022306585282656</c:v>
                </c:pt>
                <c:pt idx="78">
                  <c:v>1.019748944856087</c:v>
                </c:pt>
                <c:pt idx="79">
                  <c:v>1.017196202610642</c:v>
                </c:pt>
                <c:pt idx="80">
                  <c:v>1.01464835204299</c:v>
                </c:pt>
                <c:pt idx="81">
                  <c:v>1.012105386654608</c:v>
                </c:pt>
                <c:pt idx="82">
                  <c:v>1.009567299951784</c:v>
                </c:pt>
                <c:pt idx="83">
                  <c:v>1.007034085445611</c:v>
                </c:pt>
                <c:pt idx="84">
                  <c:v>1.004505736651993</c:v>
                </c:pt>
                <c:pt idx="85">
                  <c:v>1.001982247091639</c:v>
                </c:pt>
                <c:pt idx="86">
                  <c:v>0.999463610290067</c:v>
                </c:pt>
                <c:pt idx="87">
                  <c:v>0.996949819777596</c:v>
                </c:pt>
                <c:pt idx="88">
                  <c:v>0.994440869089352</c:v>
                </c:pt>
                <c:pt idx="89">
                  <c:v>0.991936751765267</c:v>
                </c:pt>
                <c:pt idx="90">
                  <c:v>0.989437461350072</c:v>
                </c:pt>
                <c:pt idx="91">
                  <c:v>0.986942991393305</c:v>
                </c:pt>
                <c:pt idx="92">
                  <c:v>0.984453335449302</c:v>
                </c:pt>
                <c:pt idx="93">
                  <c:v>0.981968487077202</c:v>
                </c:pt>
                <c:pt idx="94">
                  <c:v>0.979488439840945</c:v>
                </c:pt>
                <c:pt idx="95">
                  <c:v>0.977013187309269</c:v>
                </c:pt>
                <c:pt idx="96">
                  <c:v>0.974542723055711</c:v>
                </c:pt>
                <c:pt idx="97">
                  <c:v>0.972077040658608</c:v>
                </c:pt>
                <c:pt idx="98">
                  <c:v>0.969616133701091</c:v>
                </c:pt>
                <c:pt idx="99">
                  <c:v>0.967159995771093</c:v>
                </c:pt>
                <c:pt idx="100">
                  <c:v>0.964708620461338</c:v>
                </c:pt>
                <c:pt idx="101">
                  <c:v>0.962262001369347</c:v>
                </c:pt>
                <c:pt idx="102">
                  <c:v>0.959820132097436</c:v>
                </c:pt>
                <c:pt idx="103">
                  <c:v>0.957383006252714</c:v>
                </c:pt>
                <c:pt idx="104">
                  <c:v>0.954950617447085</c:v>
                </c:pt>
                <c:pt idx="105">
                  <c:v>0.952522959297241</c:v>
                </c:pt>
                <c:pt idx="106">
                  <c:v>0.95010002542467</c:v>
                </c:pt>
                <c:pt idx="107">
                  <c:v>0.947681809455649</c:v>
                </c:pt>
                <c:pt idx="108">
                  <c:v>0.945268305021246</c:v>
                </c:pt>
                <c:pt idx="109">
                  <c:v>0.942859505757316</c:v>
                </c:pt>
                <c:pt idx="110">
                  <c:v>0.940455405304506</c:v>
                </c:pt>
                <c:pt idx="111">
                  <c:v>0.938055997308247</c:v>
                </c:pt>
                <c:pt idx="112">
                  <c:v>0.935661275418762</c:v>
                </c:pt>
                <c:pt idx="113">
                  <c:v>0.933271233291056</c:v>
                </c:pt>
                <c:pt idx="114">
                  <c:v>0.930885864584921</c:v>
                </c:pt>
                <c:pt idx="115">
                  <c:v>0.928505162964936</c:v>
                </c:pt>
                <c:pt idx="116">
                  <c:v>0.926129122100462</c:v>
                </c:pt>
                <c:pt idx="117">
                  <c:v>0.923757735665645</c:v>
                </c:pt>
                <c:pt idx="118">
                  <c:v>0.921390997339412</c:v>
                </c:pt>
                <c:pt idx="119">
                  <c:v>0.919028900805473</c:v>
                </c:pt>
                <c:pt idx="120">
                  <c:v>0.916671439752319</c:v>
                </c:pt>
                <c:pt idx="121">
                  <c:v>0.914318607873224</c:v>
                </c:pt>
                <c:pt idx="122">
                  <c:v>0.911970398866237</c:v>
                </c:pt>
                <c:pt idx="123">
                  <c:v>0.90962680643419</c:v>
                </c:pt>
                <c:pt idx="124">
                  <c:v>0.90728782428469</c:v>
                </c:pt>
                <c:pt idx="125">
                  <c:v>0.904953446130127</c:v>
                </c:pt>
                <c:pt idx="126">
                  <c:v>0.902623665687662</c:v>
                </c:pt>
                <c:pt idx="127">
                  <c:v>0.900298476679236</c:v>
                </c:pt>
                <c:pt idx="128">
                  <c:v>0.897977872831562</c:v>
                </c:pt>
                <c:pt idx="129">
                  <c:v>0.895661847876131</c:v>
                </c:pt>
                <c:pt idx="130">
                  <c:v>0.893350395549207</c:v>
                </c:pt>
                <c:pt idx="131">
                  <c:v>0.891043509591825</c:v>
                </c:pt>
                <c:pt idx="132">
                  <c:v>0.888741183749794</c:v>
                </c:pt>
                <c:pt idx="133">
                  <c:v>0.886443411773697</c:v>
                </c:pt>
                <c:pt idx="134">
                  <c:v>0.884150187418883</c:v>
                </c:pt>
                <c:pt idx="135">
                  <c:v>0.881861504445475</c:v>
                </c:pt>
                <c:pt idx="136">
                  <c:v>0.879577356618364</c:v>
                </c:pt>
                <c:pt idx="137">
                  <c:v>0.877297737707209</c:v>
                </c:pt>
                <c:pt idx="138">
                  <c:v>0.87502264148644</c:v>
                </c:pt>
                <c:pt idx="139">
                  <c:v>0.87275206173525</c:v>
                </c:pt>
                <c:pt idx="140">
                  <c:v>0.870485992237602</c:v>
                </c:pt>
                <c:pt idx="141">
                  <c:v>0.868224426782222</c:v>
                </c:pt>
                <c:pt idx="142">
                  <c:v>0.865967359162602</c:v>
                </c:pt>
                <c:pt idx="143">
                  <c:v>0.863714783177001</c:v>
                </c:pt>
                <c:pt idx="144">
                  <c:v>0.861466692628435</c:v>
                </c:pt>
                <c:pt idx="145">
                  <c:v>0.85922308132469</c:v>
                </c:pt>
                <c:pt idx="146">
                  <c:v>0.856983943078309</c:v>
                </c:pt>
                <c:pt idx="147">
                  <c:v>0.854749271706597</c:v>
                </c:pt>
                <c:pt idx="148">
                  <c:v>0.852519061031624</c:v>
                </c:pt>
                <c:pt idx="149">
                  <c:v>0.850293304880212</c:v>
                </c:pt>
                <c:pt idx="150">
                  <c:v>0.848071997083948</c:v>
                </c:pt>
                <c:pt idx="151">
                  <c:v>0.845855131479175</c:v>
                </c:pt>
                <c:pt idx="152">
                  <c:v>0.843642701906995</c:v>
                </c:pt>
                <c:pt idx="153">
                  <c:v>0.841434702213264</c:v>
                </c:pt>
                <c:pt idx="154">
                  <c:v>0.839231126248596</c:v>
                </c:pt>
                <c:pt idx="155">
                  <c:v>0.83703196786836</c:v>
                </c:pt>
                <c:pt idx="156">
                  <c:v>0.834837220932681</c:v>
                </c:pt>
                <c:pt idx="157">
                  <c:v>0.832646879306434</c:v>
                </c:pt>
                <c:pt idx="158">
                  <c:v>0.83046093685925</c:v>
                </c:pt>
                <c:pt idx="159">
                  <c:v>0.828279387465512</c:v>
                </c:pt>
                <c:pt idx="160">
                  <c:v>0.826102225004353</c:v>
                </c:pt>
                <c:pt idx="161">
                  <c:v>0.823929443359659</c:v>
                </c:pt>
                <c:pt idx="162">
                  <c:v>0.821761036420062</c:v>
                </c:pt>
                <c:pt idx="163">
                  <c:v>0.819596998078949</c:v>
                </c:pt>
                <c:pt idx="164">
                  <c:v>0.81743732223445</c:v>
                </c:pt>
                <c:pt idx="165">
                  <c:v>0.815282002789447</c:v>
                </c:pt>
                <c:pt idx="166">
                  <c:v>0.813131033651568</c:v>
                </c:pt>
                <c:pt idx="167">
                  <c:v>0.810984408733183</c:v>
                </c:pt>
                <c:pt idx="168">
                  <c:v>0.808842121951413</c:v>
                </c:pt>
                <c:pt idx="169">
                  <c:v>0.806704167228122</c:v>
                </c:pt>
                <c:pt idx="170">
                  <c:v>0.804570538489917</c:v>
                </c:pt>
                <c:pt idx="171">
                  <c:v>0.802441229668149</c:v>
                </c:pt>
                <c:pt idx="172">
                  <c:v>0.800316234698911</c:v>
                </c:pt>
                <c:pt idx="173">
                  <c:v>0.798195547523038</c:v>
                </c:pt>
                <c:pt idx="174">
                  <c:v>0.796079162086107</c:v>
                </c:pt>
                <c:pt idx="175">
                  <c:v>0.793967072338433</c:v>
                </c:pt>
                <c:pt idx="176">
                  <c:v>0.791859272235072</c:v>
                </c:pt>
                <c:pt idx="177">
                  <c:v>0.789755755735818</c:v>
                </c:pt>
                <c:pt idx="178">
                  <c:v>0.787656516805204</c:v>
                </c:pt>
                <c:pt idx="179">
                  <c:v>0.785561549412498</c:v>
                </c:pt>
                <c:pt idx="180">
                  <c:v>0.783470847531708</c:v>
                </c:pt>
                <c:pt idx="181">
                  <c:v>0.781384405141573</c:v>
                </c:pt>
                <c:pt idx="182">
                  <c:v>0.77930221622557</c:v>
                </c:pt>
                <c:pt idx="183">
                  <c:v>0.777224274771912</c:v>
                </c:pt>
                <c:pt idx="184">
                  <c:v>0.775150574773539</c:v>
                </c:pt>
                <c:pt idx="185">
                  <c:v>0.773081110228129</c:v>
                </c:pt>
                <c:pt idx="186">
                  <c:v>0.771015875138091</c:v>
                </c:pt>
                <c:pt idx="187">
                  <c:v>0.768954863510565</c:v>
                </c:pt>
                <c:pt idx="188">
                  <c:v>0.766898069357419</c:v>
                </c:pt>
                <c:pt idx="189">
                  <c:v>0.764845486695253</c:v>
                </c:pt>
                <c:pt idx="190">
                  <c:v>0.762797109545395</c:v>
                </c:pt>
                <c:pt idx="191">
                  <c:v>0.760752931933902</c:v>
                </c:pt>
                <c:pt idx="192">
                  <c:v>0.758712947891557</c:v>
                </c:pt>
                <c:pt idx="193">
                  <c:v>0.75667715145387</c:v>
                </c:pt>
                <c:pt idx="194">
                  <c:v>0.754645536661076</c:v>
                </c:pt>
                <c:pt idx="195">
                  <c:v>0.752618097558137</c:v>
                </c:pt>
                <c:pt idx="196">
                  <c:v>0.750594828194737</c:v>
                </c:pt>
                <c:pt idx="197">
                  <c:v>0.748575722625286</c:v>
                </c:pt>
                <c:pt idx="198">
                  <c:v>0.746560774908913</c:v>
                </c:pt>
                <c:pt idx="199">
                  <c:v>0.744549979109473</c:v>
                </c:pt>
                <c:pt idx="200">
                  <c:v>0.742543329295539</c:v>
                </c:pt>
                <c:pt idx="201">
                  <c:v>0.740540819540406</c:v>
                </c:pt>
                <c:pt idx="202">
                  <c:v>0.738542443922089</c:v>
                </c:pt>
                <c:pt idx="203">
                  <c:v>0.736548196523321</c:v>
                </c:pt>
                <c:pt idx="204">
                  <c:v>0.734558071431553</c:v>
                </c:pt>
                <c:pt idx="205">
                  <c:v>0.732572062738954</c:v>
                </c:pt>
                <c:pt idx="206">
                  <c:v>0.730590164542408</c:v>
                </c:pt>
                <c:pt idx="207">
                  <c:v>0.728612370943518</c:v>
                </c:pt>
                <c:pt idx="208">
                  <c:v>0.7266386760486</c:v>
                </c:pt>
                <c:pt idx="209">
                  <c:v>0.724669073968683</c:v>
                </c:pt>
                <c:pt idx="210">
                  <c:v>0.722703558819512</c:v>
                </c:pt>
                <c:pt idx="211">
                  <c:v>0.720742124721543</c:v>
                </c:pt>
                <c:pt idx="212">
                  <c:v>0.718784765799944</c:v>
                </c:pt>
                <c:pt idx="213">
                  <c:v>0.716831476184597</c:v>
                </c:pt>
                <c:pt idx="214">
                  <c:v>0.71488225001009</c:v>
                </c:pt>
                <c:pt idx="215">
                  <c:v>0.712937081415724</c:v>
                </c:pt>
                <c:pt idx="216">
                  <c:v>0.710995964545507</c:v>
                </c:pt>
                <c:pt idx="217">
                  <c:v>0.709058893548156</c:v>
                </c:pt>
                <c:pt idx="218">
                  <c:v>0.707125862577097</c:v>
                </c:pt>
                <c:pt idx="219">
                  <c:v>0.705196865790458</c:v>
                </c:pt>
                <c:pt idx="220">
                  <c:v>0.703271897351078</c:v>
                </c:pt>
                <c:pt idx="221">
                  <c:v>0.701350951426497</c:v>
                </c:pt>
                <c:pt idx="222">
                  <c:v>0.699434022188961</c:v>
                </c:pt>
                <c:pt idx="223">
                  <c:v>0.69752110381542</c:v>
                </c:pt>
                <c:pt idx="224">
                  <c:v>0.695612190487526</c:v>
                </c:pt>
                <c:pt idx="225">
                  <c:v>0.693707276391632</c:v>
                </c:pt>
                <c:pt idx="226">
                  <c:v>0.691806355718795</c:v>
                </c:pt>
                <c:pt idx="227">
                  <c:v>0.689909422664768</c:v>
                </c:pt>
                <c:pt idx="228">
                  <c:v>0.688016471430008</c:v>
                </c:pt>
                <c:pt idx="229">
                  <c:v>0.686127496219668</c:v>
                </c:pt>
                <c:pt idx="230">
                  <c:v>0.6842424912436</c:v>
                </c:pt>
                <c:pt idx="231">
                  <c:v>0.682361450716355</c:v>
                </c:pt>
                <c:pt idx="232">
                  <c:v>0.680484368857176</c:v>
                </c:pt>
                <c:pt idx="233">
                  <c:v>0.678611239890006</c:v>
                </c:pt>
                <c:pt idx="234">
                  <c:v>0.676742058043481</c:v>
                </c:pt>
                <c:pt idx="235">
                  <c:v>0.674876817550932</c:v>
                </c:pt>
                <c:pt idx="236">
                  <c:v>0.673015512650383</c:v>
                </c:pt>
                <c:pt idx="237">
                  <c:v>0.67115813758455</c:v>
                </c:pt>
                <c:pt idx="238">
                  <c:v>0.669304686600842</c:v>
                </c:pt>
                <c:pt idx="239">
                  <c:v>0.667455153951358</c:v>
                </c:pt>
                <c:pt idx="240">
                  <c:v>0.665609533892887</c:v>
                </c:pt>
                <c:pt idx="241">
                  <c:v>0.663767820686911</c:v>
                </c:pt>
                <c:pt idx="242">
                  <c:v>0.661930008599594</c:v>
                </c:pt>
                <c:pt idx="243">
                  <c:v>0.660096091901795</c:v>
                </c:pt>
                <c:pt idx="244">
                  <c:v>0.658266064869056</c:v>
                </c:pt>
                <c:pt idx="245">
                  <c:v>0.656439921781606</c:v>
                </c:pt>
                <c:pt idx="246">
                  <c:v>0.65461765692436</c:v>
                </c:pt>
                <c:pt idx="247">
                  <c:v>0.652799264586917</c:v>
                </c:pt>
                <c:pt idx="248">
                  <c:v>0.650984739063563</c:v>
                </c:pt>
                <c:pt idx="249">
                  <c:v>0.649174074653263</c:v>
                </c:pt>
                <c:pt idx="250">
                  <c:v>0.647367265659667</c:v>
                </c:pt>
                <c:pt idx="251">
                  <c:v>0.645564306391106</c:v>
                </c:pt>
                <c:pt idx="252">
                  <c:v>0.643765191160593</c:v>
                </c:pt>
                <c:pt idx="253">
                  <c:v>0.641969914285818</c:v>
                </c:pt>
                <c:pt idx="254">
                  <c:v>0.640178470089155</c:v>
                </c:pt>
                <c:pt idx="255">
                  <c:v>0.638390852897652</c:v>
                </c:pt>
                <c:pt idx="256">
                  <c:v>0.636607057043036</c:v>
                </c:pt>
                <c:pt idx="257">
                  <c:v>0.634827076861715</c:v>
                </c:pt>
                <c:pt idx="258">
                  <c:v>0.633050906694766</c:v>
                </c:pt>
                <c:pt idx="259">
                  <c:v>0.631278540887947</c:v>
                </c:pt>
                <c:pt idx="260">
                  <c:v>0.629509973791688</c:v>
                </c:pt>
                <c:pt idx="261">
                  <c:v>0.627745199761094</c:v>
                </c:pt>
                <c:pt idx="262">
                  <c:v>0.625984213155944</c:v>
                </c:pt>
                <c:pt idx="263">
                  <c:v>0.624227008340685</c:v>
                </c:pt>
                <c:pt idx="264">
                  <c:v>0.62247357968444</c:v>
                </c:pt>
                <c:pt idx="265">
                  <c:v>0.620723921561</c:v>
                </c:pt>
                <c:pt idx="266">
                  <c:v>0.618978028348828</c:v>
                </c:pt>
                <c:pt idx="267">
                  <c:v>0.617235894431053</c:v>
                </c:pt>
                <c:pt idx="268">
                  <c:v>0.615497514195476</c:v>
                </c:pt>
                <c:pt idx="269">
                  <c:v>0.613762882034562</c:v>
                </c:pt>
                <c:pt idx="270">
                  <c:v>0.612031992345445</c:v>
                </c:pt>
                <c:pt idx="271">
                  <c:v>0.610304839529924</c:v>
                </c:pt>
                <c:pt idx="272">
                  <c:v>0.608581417994463</c:v>
                </c:pt>
                <c:pt idx="273">
                  <c:v>0.606861722150191</c:v>
                </c:pt>
                <c:pt idx="274">
                  <c:v>0.6051457464129</c:v>
                </c:pt>
                <c:pt idx="275">
                  <c:v>0.603433485203044</c:v>
                </c:pt>
                <c:pt idx="276">
                  <c:v>0.601724932945742</c:v>
                </c:pt>
                <c:pt idx="277">
                  <c:v>0.600020084070769</c:v>
                </c:pt>
                <c:pt idx="278">
                  <c:v>0.598318933012566</c:v>
                </c:pt>
                <c:pt idx="279">
                  <c:v>0.596621474210229</c:v>
                </c:pt>
                <c:pt idx="280">
                  <c:v>0.594927702107515</c:v>
                </c:pt>
                <c:pt idx="281">
                  <c:v>0.593237611152839</c:v>
                </c:pt>
                <c:pt idx="282">
                  <c:v>0.591551195799272</c:v>
                </c:pt>
                <c:pt idx="283">
                  <c:v>0.589868450504544</c:v>
                </c:pt>
                <c:pt idx="284">
                  <c:v>0.588189369731035</c:v>
                </c:pt>
                <c:pt idx="285">
                  <c:v>0.586513947945787</c:v>
                </c:pt>
                <c:pt idx="286">
                  <c:v>0.58484217962049</c:v>
                </c:pt>
                <c:pt idx="287">
                  <c:v>0.583174059231491</c:v>
                </c:pt>
                <c:pt idx="288">
                  <c:v>0.581509581259788</c:v>
                </c:pt>
                <c:pt idx="289">
                  <c:v>0.57984874019103</c:v>
                </c:pt>
                <c:pt idx="290">
                  <c:v>0.578191530515517</c:v>
                </c:pt>
                <c:pt idx="291">
                  <c:v>0.5765379467282</c:v>
                </c:pt>
                <c:pt idx="292">
                  <c:v>0.574887983328678</c:v>
                </c:pt>
                <c:pt idx="293">
                  <c:v>0.573241634821199</c:v>
                </c:pt>
                <c:pt idx="294">
                  <c:v>0.571598895714659</c:v>
                </c:pt>
                <c:pt idx="295">
                  <c:v>0.569959760522599</c:v>
                </c:pt>
                <c:pt idx="296">
                  <c:v>0.568324223763209</c:v>
                </c:pt>
                <c:pt idx="297">
                  <c:v>0.566692279959321</c:v>
                </c:pt>
                <c:pt idx="298">
                  <c:v>0.565063923638414</c:v>
                </c:pt>
                <c:pt idx="299">
                  <c:v>0.563439149332608</c:v>
                </c:pt>
                <c:pt idx="300">
                  <c:v>0.561817951578668</c:v>
                </c:pt>
                <c:pt idx="301">
                  <c:v>0.560200324917999</c:v>
                </c:pt>
                <c:pt idx="302">
                  <c:v>0.55858626389665</c:v>
                </c:pt>
                <c:pt idx="303">
                  <c:v>0.556975763065307</c:v>
                </c:pt>
                <c:pt idx="304">
                  <c:v>0.555368816979298</c:v>
                </c:pt>
                <c:pt idx="305">
                  <c:v>0.553765420198588</c:v>
                </c:pt>
                <c:pt idx="306">
                  <c:v>0.552165567287783</c:v>
                </c:pt>
                <c:pt idx="307">
                  <c:v>0.550569252816121</c:v>
                </c:pt>
                <c:pt idx="308">
                  <c:v>0.548976471357481</c:v>
                </c:pt>
                <c:pt idx="309">
                  <c:v>0.547387217490376</c:v>
                </c:pt>
                <c:pt idx="310">
                  <c:v>0.545801485797952</c:v>
                </c:pt>
                <c:pt idx="311">
                  <c:v>0.544219270867993</c:v>
                </c:pt>
                <c:pt idx="312">
                  <c:v>0.542640567292911</c:v>
                </c:pt>
                <c:pt idx="313">
                  <c:v>0.541065369669754</c:v>
                </c:pt>
                <c:pt idx="314">
                  <c:v>0.539493672600201</c:v>
                </c:pt>
                <c:pt idx="315">
                  <c:v>0.537925470690559</c:v>
                </c:pt>
                <c:pt idx="316">
                  <c:v>0.536360758551768</c:v>
                </c:pt>
                <c:pt idx="317">
                  <c:v>0.534799530799396</c:v>
                </c:pt>
                <c:pt idx="318">
                  <c:v>0.533241782053638</c:v>
                </c:pt>
                <c:pt idx="319">
                  <c:v>0.531687506939319</c:v>
                </c:pt>
                <c:pt idx="320">
                  <c:v>0.530136700085889</c:v>
                </c:pt>
                <c:pt idx="321">
                  <c:v>0.528589356127423</c:v>
                </c:pt>
                <c:pt idx="322">
                  <c:v>0.527045469702622</c:v>
                </c:pt>
                <c:pt idx="323">
                  <c:v>0.525505035454812</c:v>
                </c:pt>
                <c:pt idx="324">
                  <c:v>0.523968048031941</c:v>
                </c:pt>
                <c:pt idx="325">
                  <c:v>0.52243450208658</c:v>
                </c:pt>
                <c:pt idx="326">
                  <c:v>0.520904392275921</c:v>
                </c:pt>
                <c:pt idx="327">
                  <c:v>0.51937771326178</c:v>
                </c:pt>
                <c:pt idx="328">
                  <c:v>0.517854459710588</c:v>
                </c:pt>
                <c:pt idx="329">
                  <c:v>0.5163346262934</c:v>
                </c:pt>
                <c:pt idx="330">
                  <c:v>0.514818207685886</c:v>
                </c:pt>
                <c:pt idx="331">
                  <c:v>0.513305198568337</c:v>
                </c:pt>
                <c:pt idx="332">
                  <c:v>0.511795593625658</c:v>
                </c:pt>
                <c:pt idx="333">
                  <c:v>0.510289387547372</c:v>
                </c:pt>
                <c:pt idx="334">
                  <c:v>0.508786575027615</c:v>
                </c:pt>
                <c:pt idx="335">
                  <c:v>0.507287150765139</c:v>
                </c:pt>
                <c:pt idx="336">
                  <c:v>0.50579110946331</c:v>
                </c:pt>
                <c:pt idx="337">
                  <c:v>0.504298445830106</c:v>
                </c:pt>
                <c:pt idx="338">
                  <c:v>0.502809154578117</c:v>
                </c:pt>
                <c:pt idx="339">
                  <c:v>0.501323230424543</c:v>
                </c:pt>
                <c:pt idx="340">
                  <c:v>0.499840668091197</c:v>
                </c:pt>
                <c:pt idx="341">
                  <c:v>0.498361462304498</c:v>
                </c:pt>
                <c:pt idx="342">
                  <c:v>0.496885607795477</c:v>
                </c:pt>
                <c:pt idx="343">
                  <c:v>0.495413099299771</c:v>
                </c:pt>
                <c:pt idx="344">
                  <c:v>0.493943931557624</c:v>
                </c:pt>
                <c:pt idx="345">
                  <c:v>0.492478099313888</c:v>
                </c:pt>
                <c:pt idx="346">
                  <c:v>0.491015597318016</c:v>
                </c:pt>
                <c:pt idx="347">
                  <c:v>0.489556420324071</c:v>
                </c:pt>
                <c:pt idx="348">
                  <c:v>0.488100563090716</c:v>
                </c:pt>
                <c:pt idx="349">
                  <c:v>0.486648020381219</c:v>
                </c:pt>
                <c:pt idx="350">
                  <c:v>0.485198786963449</c:v>
                </c:pt>
                <c:pt idx="351">
                  <c:v>0.483752857609876</c:v>
                </c:pt>
                <c:pt idx="352">
                  <c:v>0.482310227097571</c:v>
                </c:pt>
                <c:pt idx="353">
                  <c:v>0.480870890208204</c:v>
                </c:pt>
                <c:pt idx="354">
                  <c:v>0.479434841728045</c:v>
                </c:pt>
                <c:pt idx="355">
                  <c:v>0.478002076447961</c:v>
                </c:pt>
                <c:pt idx="356">
                  <c:v>0.476572589163415</c:v>
                </c:pt>
                <c:pt idx="357">
                  <c:v>0.47514637467447</c:v>
                </c:pt>
                <c:pt idx="358">
                  <c:v>0.47372342778578</c:v>
                </c:pt>
                <c:pt idx="359">
                  <c:v>0.472303743306597</c:v>
                </c:pt>
                <c:pt idx="360">
                  <c:v>0.470887316050764</c:v>
                </c:pt>
                <c:pt idx="361">
                  <c:v>0.46947414083672</c:v>
                </c:pt>
                <c:pt idx="362">
                  <c:v>0.468064212487494</c:v>
                </c:pt>
                <c:pt idx="363">
                  <c:v>0.466657525830707</c:v>
                </c:pt>
                <c:pt idx="364">
                  <c:v>0.46525407569857</c:v>
                </c:pt>
                <c:pt idx="365">
                  <c:v>0.463853856927885</c:v>
                </c:pt>
                <c:pt idx="366">
                  <c:v>0.462456864360041</c:v>
                </c:pt>
                <c:pt idx="367">
                  <c:v>0.461063092841017</c:v>
                </c:pt>
                <c:pt idx="368">
                  <c:v>0.459672537221377</c:v>
                </c:pt>
                <c:pt idx="369">
                  <c:v>0.458285192356273</c:v>
                </c:pt>
                <c:pt idx="370">
                  <c:v>0.456901053105442</c:v>
                </c:pt>
                <c:pt idx="371">
                  <c:v>0.455520114333205</c:v>
                </c:pt>
                <c:pt idx="372">
                  <c:v>0.454142370908468</c:v>
                </c:pt>
                <c:pt idx="373">
                  <c:v>0.45276781770472</c:v>
                </c:pt>
                <c:pt idx="374">
                  <c:v>0.45139644960003</c:v>
                </c:pt>
                <c:pt idx="375">
                  <c:v>0.450028261477051</c:v>
                </c:pt>
                <c:pt idx="376">
                  <c:v>0.448663248223015</c:v>
                </c:pt>
                <c:pt idx="377">
                  <c:v>0.447301404729735</c:v>
                </c:pt>
                <c:pt idx="378">
                  <c:v>0.4459427258936</c:v>
                </c:pt>
                <c:pt idx="379">
                  <c:v>0.444587206615581</c:v>
                </c:pt>
                <c:pt idx="380">
                  <c:v>0.443234841801222</c:v>
                </c:pt>
                <c:pt idx="381">
                  <c:v>0.441885626360648</c:v>
                </c:pt>
                <c:pt idx="382">
                  <c:v>0.440539555208554</c:v>
                </c:pt>
                <c:pt idx="383">
                  <c:v>0.439196623264214</c:v>
                </c:pt>
                <c:pt idx="384">
                  <c:v>0.437856825451474</c:v>
                </c:pt>
                <c:pt idx="385">
                  <c:v>0.436520156698753</c:v>
                </c:pt>
                <c:pt idx="386">
                  <c:v>0.435186611939043</c:v>
                </c:pt>
                <c:pt idx="387">
                  <c:v>0.433856186109905</c:v>
                </c:pt>
                <c:pt idx="388">
                  <c:v>0.432528874153473</c:v>
                </c:pt>
                <c:pt idx="389">
                  <c:v>0.431204671016451</c:v>
                </c:pt>
                <c:pt idx="390">
                  <c:v>0.429883571650108</c:v>
                </c:pt>
                <c:pt idx="391">
                  <c:v>0.428565571010284</c:v>
                </c:pt>
                <c:pt idx="392">
                  <c:v>0.427250664057385</c:v>
                </c:pt>
                <c:pt idx="393">
                  <c:v>0.425938845756385</c:v>
                </c:pt>
                <c:pt idx="394">
                  <c:v>0.424630111076821</c:v>
                </c:pt>
                <c:pt idx="395">
                  <c:v>0.423324454992795</c:v>
                </c:pt>
                <c:pt idx="396">
                  <c:v>0.422021872482974</c:v>
                </c:pt>
                <c:pt idx="397">
                  <c:v>0.420722358530587</c:v>
                </c:pt>
                <c:pt idx="398">
                  <c:v>0.419425908123424</c:v>
                </c:pt>
                <c:pt idx="399">
                  <c:v>0.418132516253838</c:v>
                </c:pt>
                <c:pt idx="400">
                  <c:v>0.416842177918741</c:v>
                </c:pt>
                <c:pt idx="401">
                  <c:v>0.415554888119606</c:v>
                </c:pt>
                <c:pt idx="402">
                  <c:v>0.414270641862462</c:v>
                </c:pt>
                <c:pt idx="403">
                  <c:v>0.412989434157898</c:v>
                </c:pt>
                <c:pt idx="404">
                  <c:v>0.411711260021059</c:v>
                </c:pt>
                <c:pt idx="405">
                  <c:v>0.410436114471647</c:v>
                </c:pt>
                <c:pt idx="406">
                  <c:v>0.409163992533918</c:v>
                </c:pt>
                <c:pt idx="407">
                  <c:v>0.407894889236683</c:v>
                </c:pt>
                <c:pt idx="408">
                  <c:v>0.406628799613306</c:v>
                </c:pt>
                <c:pt idx="409">
                  <c:v>0.405365718701704</c:v>
                </c:pt>
                <c:pt idx="410">
                  <c:v>0.404105641544347</c:v>
                </c:pt>
                <c:pt idx="411">
                  <c:v>0.402848563188254</c:v>
                </c:pt>
                <c:pt idx="412">
                  <c:v>0.401594478684995</c:v>
                </c:pt>
                <c:pt idx="413">
                  <c:v>0.400343383090689</c:v>
                </c:pt>
                <c:pt idx="414">
                  <c:v>0.399095271466004</c:v>
                </c:pt>
                <c:pt idx="415">
                  <c:v>0.397850138876156</c:v>
                </c:pt>
                <c:pt idx="416">
                  <c:v>0.396607980390905</c:v>
                </c:pt>
                <c:pt idx="417">
                  <c:v>0.39536879108456</c:v>
                </c:pt>
                <c:pt idx="418">
                  <c:v>0.394132566035974</c:v>
                </c:pt>
                <c:pt idx="419">
                  <c:v>0.392899300328543</c:v>
                </c:pt>
                <c:pt idx="420">
                  <c:v>0.391668989050208</c:v>
                </c:pt>
                <c:pt idx="421">
                  <c:v>0.390441627293451</c:v>
                </c:pt>
                <c:pt idx="422">
                  <c:v>0.389217210155296</c:v>
                </c:pt>
                <c:pt idx="423">
                  <c:v>0.387995732737309</c:v>
                </c:pt>
                <c:pt idx="424">
                  <c:v>0.386777190145594</c:v>
                </c:pt>
                <c:pt idx="425">
                  <c:v>0.385561577490795</c:v>
                </c:pt>
                <c:pt idx="426">
                  <c:v>0.384348889888094</c:v>
                </c:pt>
                <c:pt idx="427">
                  <c:v>0.383139122457209</c:v>
                </c:pt>
                <c:pt idx="428">
                  <c:v>0.381932270322398</c:v>
                </c:pt>
                <c:pt idx="429">
                  <c:v>0.380728328612449</c:v>
                </c:pt>
                <c:pt idx="430">
                  <c:v>0.379527292460691</c:v>
                </c:pt>
                <c:pt idx="431">
                  <c:v>0.378329157004981</c:v>
                </c:pt>
                <c:pt idx="432">
                  <c:v>0.377133917387713</c:v>
                </c:pt>
                <c:pt idx="433">
                  <c:v>0.375941568755813</c:v>
                </c:pt>
                <c:pt idx="434">
                  <c:v>0.374752106260735</c:v>
                </c:pt>
                <c:pt idx="435">
                  <c:v>0.373565525058466</c:v>
                </c:pt>
                <c:pt idx="436">
                  <c:v>0.372381820309523</c:v>
                </c:pt>
                <c:pt idx="437">
                  <c:v>0.371200987178949</c:v>
                </c:pt>
                <c:pt idx="438">
                  <c:v>0.370023020836318</c:v>
                </c:pt>
                <c:pt idx="439">
                  <c:v>0.368847916455729</c:v>
                </c:pt>
                <c:pt idx="440">
                  <c:v>0.367675669215807</c:v>
                </c:pt>
                <c:pt idx="441">
                  <c:v>0.366506274299703</c:v>
                </c:pt>
                <c:pt idx="442">
                  <c:v>0.365339726895092</c:v>
                </c:pt>
                <c:pt idx="443">
                  <c:v>0.364176022194173</c:v>
                </c:pt>
                <c:pt idx="444">
                  <c:v>0.363015155393666</c:v>
                </c:pt>
                <c:pt idx="445">
                  <c:v>0.361857121694814</c:v>
                </c:pt>
                <c:pt idx="446">
                  <c:v>0.360701916303382</c:v>
                </c:pt>
                <c:pt idx="447">
                  <c:v>0.354246846511603</c:v>
                </c:pt>
                <c:pt idx="448">
                  <c:v>0.352845209260415</c:v>
                </c:pt>
                <c:pt idx="449">
                  <c:v>0.351448066043647</c:v>
                </c:pt>
                <c:pt idx="450">
                  <c:v>0.350055405829569</c:v>
                </c:pt>
                <c:pt idx="451">
                  <c:v>0.34866721760523</c:v>
                </c:pt>
                <c:pt idx="452">
                  <c:v>0.347283490376434</c:v>
                </c:pt>
                <c:pt idx="453">
                  <c:v>0.345904213167731</c:v>
                </c:pt>
                <c:pt idx="454">
                  <c:v>0.344529375022391</c:v>
                </c:pt>
                <c:pt idx="455">
                  <c:v>0.343158965002392</c:v>
                </c:pt>
                <c:pt idx="456">
                  <c:v>0.341792972188399</c:v>
                </c:pt>
                <c:pt idx="457">
                  <c:v>0.340431385679748</c:v>
                </c:pt>
                <c:pt idx="458">
                  <c:v>0.339074194594426</c:v>
                </c:pt>
                <c:pt idx="459">
                  <c:v>0.337721388069056</c:v>
                </c:pt>
                <c:pt idx="460">
                  <c:v>0.336372955258877</c:v>
                </c:pt>
                <c:pt idx="461">
                  <c:v>0.335028885337728</c:v>
                </c:pt>
                <c:pt idx="462">
                  <c:v>0.333689167498029</c:v>
                </c:pt>
                <c:pt idx="463">
                  <c:v>0.332353790950763</c:v>
                </c:pt>
                <c:pt idx="464">
                  <c:v>0.33102274492546</c:v>
                </c:pt>
                <c:pt idx="465">
                  <c:v>0.329696018670175</c:v>
                </c:pt>
                <c:pt idx="466">
                  <c:v>0.328373601451477</c:v>
                </c:pt>
                <c:pt idx="467">
                  <c:v>0.327055482554426</c:v>
                </c:pt>
                <c:pt idx="468">
                  <c:v>0.325741651282556</c:v>
                </c:pt>
                <c:pt idx="469">
                  <c:v>0.32443209695786</c:v>
                </c:pt>
                <c:pt idx="470">
                  <c:v>0.323126808920767</c:v>
                </c:pt>
                <c:pt idx="471">
                  <c:v>0.321825776530131</c:v>
                </c:pt>
                <c:pt idx="472">
                  <c:v>0.320528989163209</c:v>
                </c:pt>
                <c:pt idx="473">
                  <c:v>0.319236436215641</c:v>
                </c:pt>
                <c:pt idx="474">
                  <c:v>0.31794810710144</c:v>
                </c:pt>
                <c:pt idx="475">
                  <c:v>0.316663991252966</c:v>
                </c:pt>
                <c:pt idx="476">
                  <c:v>0.315384078120914</c:v>
                </c:pt>
                <c:pt idx="477">
                  <c:v>0.314108357174293</c:v>
                </c:pt>
                <c:pt idx="478">
                  <c:v>0.312836817900409</c:v>
                </c:pt>
                <c:pt idx="479">
                  <c:v>0.31156944980485</c:v>
                </c:pt>
                <c:pt idx="480">
                  <c:v>0.310306242411464</c:v>
                </c:pt>
                <c:pt idx="481">
                  <c:v>0.309047185262343</c:v>
                </c:pt>
                <c:pt idx="482">
                  <c:v>0.307792267917808</c:v>
                </c:pt>
                <c:pt idx="483">
                  <c:v>0.306541479956386</c:v>
                </c:pt>
                <c:pt idx="484">
                  <c:v>0.305294810974798</c:v>
                </c:pt>
                <c:pt idx="485">
                  <c:v>0.304052250587936</c:v>
                </c:pt>
                <c:pt idx="486">
                  <c:v>0.302813788428849</c:v>
                </c:pt>
                <c:pt idx="487">
                  <c:v>0.301579414148726</c:v>
                </c:pt>
                <c:pt idx="488">
                  <c:v>0.300349117416873</c:v>
                </c:pt>
                <c:pt idx="489">
                  <c:v>0.2991228879207</c:v>
                </c:pt>
                <c:pt idx="490">
                  <c:v>0.297900715365704</c:v>
                </c:pt>
                <c:pt idx="491">
                  <c:v>0.296682589475447</c:v>
                </c:pt>
                <c:pt idx="492">
                  <c:v>0.295468499991543</c:v>
                </c:pt>
                <c:pt idx="493">
                  <c:v>0.294258436673636</c:v>
                </c:pt>
                <c:pt idx="494">
                  <c:v>0.293052389299386</c:v>
                </c:pt>
                <c:pt idx="495">
                  <c:v>0.291850347664448</c:v>
                </c:pt>
                <c:pt idx="496">
                  <c:v>0.290652301582459</c:v>
                </c:pt>
                <c:pt idx="497">
                  <c:v>0.289458240885015</c:v>
                </c:pt>
                <c:pt idx="498">
                  <c:v>0.288268155421657</c:v>
                </c:pt>
                <c:pt idx="499">
                  <c:v>0.287082035059851</c:v>
                </c:pt>
                <c:pt idx="500">
                  <c:v>0.285899869684975</c:v>
                </c:pt>
                <c:pt idx="501">
                  <c:v>0.284721649200293</c:v>
                </c:pt>
                <c:pt idx="502">
                  <c:v>0.283547363526947</c:v>
                </c:pt>
                <c:pt idx="503">
                  <c:v>0.282377002603931</c:v>
                </c:pt>
                <c:pt idx="504">
                  <c:v>0.281210556388078</c:v>
                </c:pt>
                <c:pt idx="505">
                  <c:v>0.280048014854045</c:v>
                </c:pt>
                <c:pt idx="506">
                  <c:v>0.278889367994285</c:v>
                </c:pt>
                <c:pt idx="507">
                  <c:v>0.277734605819043</c:v>
                </c:pt>
                <c:pt idx="508">
                  <c:v>0.276583718356328</c:v>
                </c:pt>
                <c:pt idx="509">
                  <c:v>0.275436695651899</c:v>
                </c:pt>
                <c:pt idx="510">
                  <c:v>0.274293527769248</c:v>
                </c:pt>
                <c:pt idx="511">
                  <c:v>0.273154204789582</c:v>
                </c:pt>
                <c:pt idx="512">
                  <c:v>0.272018716811806</c:v>
                </c:pt>
                <c:pt idx="513">
                  <c:v>0.270887053952503</c:v>
                </c:pt>
                <c:pt idx="514">
                  <c:v>0.269759206345918</c:v>
                </c:pt>
                <c:pt idx="515">
                  <c:v>0.268635164143942</c:v>
                </c:pt>
                <c:pt idx="516">
                  <c:v>0.267514917516091</c:v>
                </c:pt>
                <c:pt idx="517">
                  <c:v>0.266398456649492</c:v>
                </c:pt>
                <c:pt idx="518">
                  <c:v>0.265285771748864</c:v>
                </c:pt>
                <c:pt idx="519">
                  <c:v>0.264176853036497</c:v>
                </c:pt>
                <c:pt idx="520">
                  <c:v>0.26307169075224</c:v>
                </c:pt>
                <c:pt idx="521">
                  <c:v>0.261970275153481</c:v>
                </c:pt>
                <c:pt idx="522">
                  <c:v>0.260872596515129</c:v>
                </c:pt>
                <c:pt idx="523">
                  <c:v>0.259778645129597</c:v>
                </c:pt>
                <c:pt idx="524">
                  <c:v>0.258688411306784</c:v>
                </c:pt>
                <c:pt idx="525">
                  <c:v>0.257601885374058</c:v>
                </c:pt>
                <c:pt idx="526">
                  <c:v>0.256519057676239</c:v>
                </c:pt>
                <c:pt idx="527">
                  <c:v>0.255439918575578</c:v>
                </c:pt>
                <c:pt idx="528">
                  <c:v>0.254364458451746</c:v>
                </c:pt>
                <c:pt idx="529">
                  <c:v>0.25329266770181</c:v>
                </c:pt>
                <c:pt idx="530">
                  <c:v>0.252224536740217</c:v>
                </c:pt>
                <c:pt idx="531">
                  <c:v>0.251160055998783</c:v>
                </c:pt>
                <c:pt idx="532">
                  <c:v>0.250099215926663</c:v>
                </c:pt>
                <c:pt idx="533">
                  <c:v>0.249042006990345</c:v>
                </c:pt>
                <c:pt idx="534">
                  <c:v>0.247988419673627</c:v>
                </c:pt>
                <c:pt idx="535">
                  <c:v>0.246938444477599</c:v>
                </c:pt>
                <c:pt idx="536">
                  <c:v>0.245892071920631</c:v>
                </c:pt>
                <c:pt idx="537">
                  <c:v>0.244849292538346</c:v>
                </c:pt>
                <c:pt idx="538">
                  <c:v>0.243810096883612</c:v>
                </c:pt>
                <c:pt idx="539">
                  <c:v>0.242774475526519</c:v>
                </c:pt>
                <c:pt idx="540">
                  <c:v>0.241742419054363</c:v>
                </c:pt>
                <c:pt idx="541">
                  <c:v>0.240713918071628</c:v>
                </c:pt>
                <c:pt idx="542">
                  <c:v>0.23968896319997</c:v>
                </c:pt>
                <c:pt idx="543">
                  <c:v>0.238667545078198</c:v>
                </c:pt>
                <c:pt idx="544">
                  <c:v>0.237649654362258</c:v>
                </c:pt>
                <c:pt idx="545">
                  <c:v>0.236635281725212</c:v>
                </c:pt>
                <c:pt idx="546">
                  <c:v>0.235624417857225</c:v>
                </c:pt>
                <c:pt idx="547">
                  <c:v>0.234617053465547</c:v>
                </c:pt>
                <c:pt idx="548">
                  <c:v>0.233613179274489</c:v>
                </c:pt>
                <c:pt idx="549">
                  <c:v>0.232612786025418</c:v>
                </c:pt>
                <c:pt idx="550">
                  <c:v>0.231615864476725</c:v>
                </c:pt>
                <c:pt idx="551">
                  <c:v>0.23062240540382</c:v>
                </c:pt>
                <c:pt idx="552">
                  <c:v>0.229632399599107</c:v>
                </c:pt>
                <c:pt idx="553">
                  <c:v>0.228645837871968</c:v>
                </c:pt>
                <c:pt idx="554">
                  <c:v>0.227662711048749</c:v>
                </c:pt>
                <c:pt idx="555">
                  <c:v>0.226683009972738</c:v>
                </c:pt>
                <c:pt idx="556">
                  <c:v>0.225706725504149</c:v>
                </c:pt>
                <c:pt idx="557">
                  <c:v>0.224733848520108</c:v>
                </c:pt>
                <c:pt idx="558">
                  <c:v>0.22376436991463</c:v>
                </c:pt>
                <c:pt idx="559">
                  <c:v>0.222798280598606</c:v>
                </c:pt>
                <c:pt idx="560">
                  <c:v>0.221835571499781</c:v>
                </c:pt>
                <c:pt idx="561">
                  <c:v>0.220876233562743</c:v>
                </c:pt>
                <c:pt idx="562">
                  <c:v>0.219920257748899</c:v>
                </c:pt>
                <c:pt idx="563">
                  <c:v>0.218967635036463</c:v>
                </c:pt>
                <c:pt idx="564">
                  <c:v>0.218018356420434</c:v>
                </c:pt>
                <c:pt idx="565">
                  <c:v>0.217072412912583</c:v>
                </c:pt>
                <c:pt idx="566">
                  <c:v>0.216129795541431</c:v>
                </c:pt>
                <c:pt idx="567">
                  <c:v>0.215190495352236</c:v>
                </c:pt>
                <c:pt idx="568">
                  <c:v>0.214254503406972</c:v>
                </c:pt>
                <c:pt idx="569">
                  <c:v>0.213321810784314</c:v>
                </c:pt>
                <c:pt idx="570">
                  <c:v>0.21239240857962</c:v>
                </c:pt>
                <c:pt idx="571">
                  <c:v>0.211466287904912</c:v>
                </c:pt>
                <c:pt idx="572">
                  <c:v>0.210543439888863</c:v>
                </c:pt>
                <c:pt idx="573">
                  <c:v>0.209623855676774</c:v>
                </c:pt>
                <c:pt idx="574">
                  <c:v>0.208707526430558</c:v>
                </c:pt>
                <c:pt idx="575">
                  <c:v>0.207794443328729</c:v>
                </c:pt>
                <c:pt idx="576">
                  <c:v>0.206884597566376</c:v>
                </c:pt>
                <c:pt idx="577">
                  <c:v>0.205977980355148</c:v>
                </c:pt>
                <c:pt idx="578">
                  <c:v>0.205074582923241</c:v>
                </c:pt>
                <c:pt idx="579">
                  <c:v>0.204174396515375</c:v>
                </c:pt>
                <c:pt idx="580">
                  <c:v>0.203277412392781</c:v>
                </c:pt>
                <c:pt idx="581">
                  <c:v>0.202383621833181</c:v>
                </c:pt>
                <c:pt idx="582">
                  <c:v>0.201493016130772</c:v>
                </c:pt>
                <c:pt idx="583">
                  <c:v>0.200605586596207</c:v>
                </c:pt>
                <c:pt idx="584">
                  <c:v>0.199721324556578</c:v>
                </c:pt>
                <c:pt idx="585">
                  <c:v>0.198840221355403</c:v>
                </c:pt>
                <c:pt idx="586">
                  <c:v>0.197962268352602</c:v>
                </c:pt>
                <c:pt idx="587">
                  <c:v>0.197087456924484</c:v>
                </c:pt>
                <c:pt idx="588">
                  <c:v>0.196215778463727</c:v>
                </c:pt>
                <c:pt idx="589">
                  <c:v>0.195347224379365</c:v>
                </c:pt>
                <c:pt idx="590">
                  <c:v>0.194481786096766</c:v>
                </c:pt>
                <c:pt idx="591">
                  <c:v>0.193619455057617</c:v>
                </c:pt>
                <c:pt idx="592">
                  <c:v>0.192760222719904</c:v>
                </c:pt>
                <c:pt idx="593">
                  <c:v>0.191904080557902</c:v>
                </c:pt>
                <c:pt idx="594">
                  <c:v>0.191051020062148</c:v>
                </c:pt>
                <c:pt idx="595">
                  <c:v>0.19020103273943</c:v>
                </c:pt>
                <c:pt idx="596">
                  <c:v>0.189354110112768</c:v>
                </c:pt>
                <c:pt idx="597">
                  <c:v>0.188510243721398</c:v>
                </c:pt>
                <c:pt idx="598">
                  <c:v>0.187669425120751</c:v>
                </c:pt>
                <c:pt idx="599">
                  <c:v>0.18683164588244</c:v>
                </c:pt>
                <c:pt idx="600">
                  <c:v>0.185996897594241</c:v>
                </c:pt>
                <c:pt idx="601">
                  <c:v>0.185165171860075</c:v>
                </c:pt>
                <c:pt idx="602">
                  <c:v>0.184336460299992</c:v>
                </c:pt>
                <c:pt idx="603">
                  <c:v>0.183510754550152</c:v>
                </c:pt>
                <c:pt idx="604">
                  <c:v>0.18268804626281</c:v>
                </c:pt>
                <c:pt idx="605">
                  <c:v>0.181868327106297</c:v>
                </c:pt>
                <c:pt idx="606">
                  <c:v>0.181051588765004</c:v>
                </c:pt>
                <c:pt idx="607">
                  <c:v>0.180237822939365</c:v>
                </c:pt>
                <c:pt idx="608">
                  <c:v>0.179427021345836</c:v>
                </c:pt>
                <c:pt idx="609">
                  <c:v>0.178619175716883</c:v>
                </c:pt>
                <c:pt idx="610">
                  <c:v>0.177814277800962</c:v>
                </c:pt>
                <c:pt idx="611">
                  <c:v>0.177012319362501</c:v>
                </c:pt>
                <c:pt idx="612">
                  <c:v>0.176213292181887</c:v>
                </c:pt>
                <c:pt idx="613">
                  <c:v>0.175417188055442</c:v>
                </c:pt>
                <c:pt idx="614">
                  <c:v>0.174623998795412</c:v>
                </c:pt>
                <c:pt idx="615">
                  <c:v>0.173833716229945</c:v>
                </c:pt>
                <c:pt idx="616">
                  <c:v>0.17304633220308</c:v>
                </c:pt>
                <c:pt idx="617">
                  <c:v>0.172261838574721</c:v>
                </c:pt>
                <c:pt idx="618">
                  <c:v>0.171480227220628</c:v>
                </c:pt>
                <c:pt idx="619">
                  <c:v>0.170701490032397</c:v>
                </c:pt>
                <c:pt idx="620">
                  <c:v>0.169925618917439</c:v>
                </c:pt>
                <c:pt idx="621">
                  <c:v>0.169152605798968</c:v>
                </c:pt>
                <c:pt idx="622">
                  <c:v>0.168382442615983</c:v>
                </c:pt>
                <c:pt idx="623">
                  <c:v>0.167615121323247</c:v>
                </c:pt>
                <c:pt idx="624">
                  <c:v>0.166850633891275</c:v>
                </c:pt>
                <c:pt idx="625">
                  <c:v>0.166088972306313</c:v>
                </c:pt>
                <c:pt idx="626">
                  <c:v>0.165330128570322</c:v>
                </c:pt>
                <c:pt idx="627">
                  <c:v>0.164574094700962</c:v>
                </c:pt>
                <c:pt idx="628">
                  <c:v>0.163820862731573</c:v>
                </c:pt>
                <c:pt idx="629">
                  <c:v>0.163070424711159</c:v>
                </c:pt>
                <c:pt idx="630">
                  <c:v>0.16232277270437</c:v>
                </c:pt>
                <c:pt idx="631">
                  <c:v>0.161577898791486</c:v>
                </c:pt>
                <c:pt idx="632">
                  <c:v>0.160835795068399</c:v>
                </c:pt>
                <c:pt idx="633">
                  <c:v>0.160096453646595</c:v>
                </c:pt>
                <c:pt idx="634">
                  <c:v>0.159359866653141</c:v>
                </c:pt>
                <c:pt idx="635">
                  <c:v>0.15862602623066</c:v>
                </c:pt>
                <c:pt idx="636">
                  <c:v>0.157894924537323</c:v>
                </c:pt>
                <c:pt idx="637">
                  <c:v>0.157166553746825</c:v>
                </c:pt>
                <c:pt idx="638">
                  <c:v>0.15644090604837</c:v>
                </c:pt>
                <c:pt idx="639">
                  <c:v>0.155717973646657</c:v>
                </c:pt>
                <c:pt idx="640">
                  <c:v>0.154997748761857</c:v>
                </c:pt>
                <c:pt idx="641">
                  <c:v>0.154280223629601</c:v>
                </c:pt>
                <c:pt idx="642">
                  <c:v>0.15356539050096</c:v>
                </c:pt>
                <c:pt idx="643">
                  <c:v>0.152853241642429</c:v>
                </c:pt>
                <c:pt idx="644">
                  <c:v>0.152143769335909</c:v>
                </c:pt>
                <c:pt idx="645">
                  <c:v>0.151436965878692</c:v>
                </c:pt>
                <c:pt idx="646">
                  <c:v>0.150732823583441</c:v>
                </c:pt>
                <c:pt idx="647">
                  <c:v>0.150031334778174</c:v>
                </c:pt>
                <c:pt idx="648">
                  <c:v>0.14933249180625</c:v>
                </c:pt>
                <c:pt idx="649">
                  <c:v>0.148636287026346</c:v>
                </c:pt>
                <c:pt idx="650">
                  <c:v>0.147942712812446</c:v>
                </c:pt>
                <c:pt idx="651">
                  <c:v>0.147251761553818</c:v>
                </c:pt>
                <c:pt idx="652">
                  <c:v>0.146563425655002</c:v>
                </c:pt>
                <c:pt idx="653">
                  <c:v>0.14587769753579</c:v>
                </c:pt>
                <c:pt idx="654">
                  <c:v>0.14519456963121</c:v>
                </c:pt>
                <c:pt idx="655">
                  <c:v>0.144514034391509</c:v>
                </c:pt>
                <c:pt idx="656">
                  <c:v>0.143836084282136</c:v>
                </c:pt>
                <c:pt idx="657">
                  <c:v>0.143160711783724</c:v>
                </c:pt>
                <c:pt idx="658">
                  <c:v>0.142487909392073</c:v>
                </c:pt>
                <c:pt idx="659">
                  <c:v>0.141817669618135</c:v>
                </c:pt>
                <c:pt idx="660">
                  <c:v>0.141149984987994</c:v>
                </c:pt>
                <c:pt idx="661">
                  <c:v>0.140484848042852</c:v>
                </c:pt>
                <c:pt idx="662">
                  <c:v>0.139822251339008</c:v>
                </c:pt>
                <c:pt idx="663">
                  <c:v>0.139162187447847</c:v>
                </c:pt>
                <c:pt idx="664">
                  <c:v>0.138504648955816</c:v>
                </c:pt>
                <c:pt idx="665">
                  <c:v>0.137849628464412</c:v>
                </c:pt>
                <c:pt idx="666">
                  <c:v>0.137197118590162</c:v>
                </c:pt>
                <c:pt idx="667">
                  <c:v>0.136547111964609</c:v>
                </c:pt>
                <c:pt idx="668">
                  <c:v>0.135899601234293</c:v>
                </c:pt>
                <c:pt idx="669">
                  <c:v>0.135254579060733</c:v>
                </c:pt>
                <c:pt idx="670">
                  <c:v>0.134612038120411</c:v>
                </c:pt>
                <c:pt idx="671">
                  <c:v>0.133971971104758</c:v>
                </c:pt>
                <c:pt idx="672">
                  <c:v>0.133334370720131</c:v>
                </c:pt>
                <c:pt idx="673">
                  <c:v>0.132699229687801</c:v>
                </c:pt>
                <c:pt idx="674">
                  <c:v>0.132066540743935</c:v>
                </c:pt>
                <c:pt idx="675">
                  <c:v>0.131436296639576</c:v>
                </c:pt>
                <c:pt idx="676">
                  <c:v>0.13080849014063</c:v>
                </c:pt>
                <c:pt idx="677">
                  <c:v>0.130183114027847</c:v>
                </c:pt>
                <c:pt idx="678">
                  <c:v>0.129560161096805</c:v>
                </c:pt>
                <c:pt idx="679">
                  <c:v>0.12893962415789</c:v>
                </c:pt>
                <c:pt idx="680">
                  <c:v>0.128321496036285</c:v>
                </c:pt>
                <c:pt idx="681">
                  <c:v>0.127705769571946</c:v>
                </c:pt>
                <c:pt idx="682">
                  <c:v>0.127092437619591</c:v>
                </c:pt>
                <c:pt idx="683">
                  <c:v>0.126481493048679</c:v>
                </c:pt>
                <c:pt idx="684">
                  <c:v>0.125872928743396</c:v>
                </c:pt>
                <c:pt idx="685">
                  <c:v>0.125266737602635</c:v>
                </c:pt>
                <c:pt idx="686">
                  <c:v>0.124662912539982</c:v>
                </c:pt>
                <c:pt idx="687">
                  <c:v>0.124061446483698</c:v>
                </c:pt>
                <c:pt idx="688">
                  <c:v>0.123462332376699</c:v>
                </c:pt>
                <c:pt idx="689">
                  <c:v>0.122865563176547</c:v>
                </c:pt>
                <c:pt idx="690">
                  <c:v>0.122271131855423</c:v>
                </c:pt>
                <c:pt idx="691">
                  <c:v>0.121679031400118</c:v>
                </c:pt>
                <c:pt idx="692">
                  <c:v>0.121089254812013</c:v>
                </c:pt>
                <c:pt idx="693">
                  <c:v>0.12050179510706</c:v>
                </c:pt>
                <c:pt idx="694">
                  <c:v>0.11991664531577</c:v>
                </c:pt>
                <c:pt idx="695">
                  <c:v>0.119333798483192</c:v>
                </c:pt>
                <c:pt idx="696">
                  <c:v>0.118753247668898</c:v>
                </c:pt>
                <c:pt idx="697">
                  <c:v>0.118174985946965</c:v>
                </c:pt>
                <c:pt idx="698">
                  <c:v>0.117599006405959</c:v>
                </c:pt>
                <c:pt idx="699">
                  <c:v>0.117025302148919</c:v>
                </c:pt>
                <c:pt idx="700">
                  <c:v>0.116453866293338</c:v>
                </c:pt>
                <c:pt idx="701">
                  <c:v>0.115884691971146</c:v>
                </c:pt>
                <c:pt idx="702">
                  <c:v>0.115317772328696</c:v>
                </c:pt>
                <c:pt idx="703">
                  <c:v>0.114753100526744</c:v>
                </c:pt>
                <c:pt idx="704">
                  <c:v>0.114190669740434</c:v>
                </c:pt>
                <c:pt idx="705">
                  <c:v>0.113630473159281</c:v>
                </c:pt>
                <c:pt idx="706">
                  <c:v>0.113072503987153</c:v>
                </c:pt>
                <c:pt idx="707">
                  <c:v>0.112516755442256</c:v>
                </c:pt>
                <c:pt idx="708">
                  <c:v>0.111963220757115</c:v>
                </c:pt>
                <c:pt idx="709">
                  <c:v>0.111411893178557</c:v>
                </c:pt>
                <c:pt idx="710">
                  <c:v>0.110862765967698</c:v>
                </c:pt>
                <c:pt idx="711">
                  <c:v>0.110315832399922</c:v>
                </c:pt>
                <c:pt idx="712">
                  <c:v>0.109771085764865</c:v>
                </c:pt>
                <c:pt idx="713">
                  <c:v>0.109228519366401</c:v>
                </c:pt>
                <c:pt idx="714">
                  <c:v>0.10868812652262</c:v>
                </c:pt>
                <c:pt idx="715">
                  <c:v>0.108149900565817</c:v>
                </c:pt>
                <c:pt idx="716">
                  <c:v>0.107613834842471</c:v>
                </c:pt>
                <c:pt idx="717">
                  <c:v>0.107079922713229</c:v>
                </c:pt>
                <c:pt idx="718">
                  <c:v>0.10654815755289</c:v>
                </c:pt>
                <c:pt idx="719">
                  <c:v>0.106018532750389</c:v>
                </c:pt>
                <c:pt idx="720">
                  <c:v>0.105491041708778</c:v>
                </c:pt>
                <c:pt idx="721">
                  <c:v>0.10496567784521</c:v>
                </c:pt>
                <c:pt idx="722">
                  <c:v>0.104442434590924</c:v>
                </c:pt>
                <c:pt idx="723">
                  <c:v>0.103921305391226</c:v>
                </c:pt>
                <c:pt idx="724">
                  <c:v>0.103402283705471</c:v>
                </c:pt>
                <c:pt idx="725">
                  <c:v>0.102885363007051</c:v>
                </c:pt>
                <c:pt idx="726">
                  <c:v>0.102370536783375</c:v>
                </c:pt>
                <c:pt idx="727">
                  <c:v>0.10185779853585</c:v>
                </c:pt>
                <c:pt idx="728">
                  <c:v>0.101347141779869</c:v>
                </c:pt>
                <c:pt idx="729">
                  <c:v>0.100838560044792</c:v>
                </c:pt>
                <c:pt idx="730">
                  <c:v>0.100332046873929</c:v>
                </c:pt>
                <c:pt idx="731">
                  <c:v>0.0998275958245222</c:v>
                </c:pt>
                <c:pt idx="732">
                  <c:v>0.0993252004677326</c:v>
                </c:pt>
                <c:pt idx="733">
                  <c:v>0.0988248543886204</c:v>
                </c:pt>
                <c:pt idx="734">
                  <c:v>0.0983265511861284</c:v>
                </c:pt>
                <c:pt idx="735">
                  <c:v>0.0978302844730668</c:v>
                </c:pt>
                <c:pt idx="736">
                  <c:v>0.0973360478760951</c:v>
                </c:pt>
                <c:pt idx="737">
                  <c:v>0.0968438350357058</c:v>
                </c:pt>
                <c:pt idx="738">
                  <c:v>0.0963536396062081</c:v>
                </c:pt>
                <c:pt idx="739">
                  <c:v>0.0958654552557105</c:v>
                </c:pt>
                <c:pt idx="740">
                  <c:v>0.0953792756661042</c:v>
                </c:pt>
                <c:pt idx="741">
                  <c:v>0.0948950945330471</c:v>
                </c:pt>
                <c:pt idx="742">
                  <c:v>0.0944129055659458</c:v>
                </c:pt>
                <c:pt idx="743">
                  <c:v>0.0939327024879402</c:v>
                </c:pt>
                <c:pt idx="744">
                  <c:v>0.0934544790358859</c:v>
                </c:pt>
                <c:pt idx="745">
                  <c:v>0.0929782289603377</c:v>
                </c:pt>
                <c:pt idx="746">
                  <c:v>0.0925039460255336</c:v>
                </c:pt>
                <c:pt idx="747">
                  <c:v>0.0920316240093767</c:v>
                </c:pt>
                <c:pt idx="748">
                  <c:v>0.09156125670342</c:v>
                </c:pt>
                <c:pt idx="749">
                  <c:v>0.0910928379128487</c:v>
                </c:pt>
                <c:pt idx="750">
                  <c:v>0.0906263614564637</c:v>
                </c:pt>
                <c:pt idx="751">
                  <c:v>0.0901618211666658</c:v>
                </c:pt>
                <c:pt idx="752">
                  <c:v>0.0896992108894374</c:v>
                </c:pt>
                <c:pt idx="753">
                  <c:v>0.0892385244843272</c:v>
                </c:pt>
                <c:pt idx="754">
                  <c:v>0.0887797558244333</c:v>
                </c:pt>
                <c:pt idx="755">
                  <c:v>0.0883228987963858</c:v>
                </c:pt>
                <c:pt idx="756">
                  <c:v>0.087867947300331</c:v>
                </c:pt>
                <c:pt idx="757">
                  <c:v>0.0874148952499142</c:v>
                </c:pt>
                <c:pt idx="758">
                  <c:v>0.0869637365722635</c:v>
                </c:pt>
                <c:pt idx="759">
                  <c:v>0.0865144652079728</c:v>
                </c:pt>
                <c:pt idx="760">
                  <c:v>0.0860670751110852</c:v>
                </c:pt>
                <c:pt idx="761">
                  <c:v>0.0856215602490765</c:v>
                </c:pt>
                <c:pt idx="762">
                  <c:v>0.0851779146028387</c:v>
                </c:pt>
                <c:pt idx="763">
                  <c:v>0.0847361321666626</c:v>
                </c:pt>
                <c:pt idx="764">
                  <c:v>0.0842962069482225</c:v>
                </c:pt>
                <c:pt idx="765">
                  <c:v>0.0838581329685584</c:v>
                </c:pt>
                <c:pt idx="766">
                  <c:v>0.0834219042620599</c:v>
                </c:pt>
                <c:pt idx="767">
                  <c:v>0.0829875148764497</c:v>
                </c:pt>
                <c:pt idx="768">
                  <c:v>0.0825549588727664</c:v>
                </c:pt>
                <c:pt idx="769">
                  <c:v>0.0821242303253487</c:v>
                </c:pt>
                <c:pt idx="770">
                  <c:v>0.0816953233218184</c:v>
                </c:pt>
                <c:pt idx="771">
                  <c:v>0.0812682319630635</c:v>
                </c:pt>
                <c:pt idx="772">
                  <c:v>0.0808429503632224</c:v>
                </c:pt>
                <c:pt idx="773">
                  <c:v>0.0804194726496663</c:v>
                </c:pt>
                <c:pt idx="774">
                  <c:v>0.0799977929629836</c:v>
                </c:pt>
                <c:pt idx="775">
                  <c:v>0.0795779054569627</c:v>
                </c:pt>
                <c:pt idx="776">
                  <c:v>0.0791598042985755</c:v>
                </c:pt>
                <c:pt idx="777">
                  <c:v>0.0787434836679615</c:v>
                </c:pt>
                <c:pt idx="778">
                  <c:v>0.07832893775841</c:v>
                </c:pt>
                <c:pt idx="779">
                  <c:v>0.0779161607763446</c:v>
                </c:pt>
                <c:pt idx="780">
                  <c:v>0.0775051469413063</c:v>
                </c:pt>
                <c:pt idx="781">
                  <c:v>0.0770958904859366</c:v>
                </c:pt>
                <c:pt idx="782">
                  <c:v>0.0766883856559617</c:v>
                </c:pt>
                <c:pt idx="783">
                  <c:v>0.0762826267101752</c:v>
                </c:pt>
                <c:pt idx="784">
                  <c:v>0.0758786079204221</c:v>
                </c:pt>
                <c:pt idx="785">
                  <c:v>0.0754763235715821</c:v>
                </c:pt>
                <c:pt idx="786">
                  <c:v>0.0750757679615527</c:v>
                </c:pt>
                <c:pt idx="787">
                  <c:v>0.0746769354012332</c:v>
                </c:pt>
                <c:pt idx="788">
                  <c:v>0.0742798202145083</c:v>
                </c:pt>
                <c:pt idx="789">
                  <c:v>0.0738844167382308</c:v>
                </c:pt>
                <c:pt idx="790">
                  <c:v>0.0734907193222058</c:v>
                </c:pt>
                <c:pt idx="791">
                  <c:v>0.0730987223291739</c:v>
                </c:pt>
                <c:pt idx="792">
                  <c:v>0.0727084201347947</c:v>
                </c:pt>
                <c:pt idx="793">
                  <c:v>0.0723198071276306</c:v>
                </c:pt>
                <c:pt idx="794">
                  <c:v>0.0719328777091294</c:v>
                </c:pt>
                <c:pt idx="795">
                  <c:v>0.0715476262936094</c:v>
                </c:pt>
                <c:pt idx="796">
                  <c:v>0.0711640473082413</c:v>
                </c:pt>
                <c:pt idx="797">
                  <c:v>0.0707821351930324</c:v>
                </c:pt>
                <c:pt idx="798">
                  <c:v>0.0704018844008106</c:v>
                </c:pt>
                <c:pt idx="799">
                  <c:v>0.0700232893972069</c:v>
                </c:pt>
                <c:pt idx="800">
                  <c:v>0.0696463446606399</c:v>
                </c:pt>
                <c:pt idx="801">
                  <c:v>0.0692710446822985</c:v>
                </c:pt>
                <c:pt idx="802">
                  <c:v>0.0688973839661262</c:v>
                </c:pt>
                <c:pt idx="803">
                  <c:v>0.0685253570288042</c:v>
                </c:pt>
                <c:pt idx="804">
                  <c:v>0.0681549583997349</c:v>
                </c:pt>
                <c:pt idx="805">
                  <c:v>0.0677861826210257</c:v>
                </c:pt>
                <c:pt idx="806">
                  <c:v>0.0674190242474725</c:v>
                </c:pt>
                <c:pt idx="807">
                  <c:v>0.067053477846543</c:v>
                </c:pt>
                <c:pt idx="808">
                  <c:v>0.0666895379983609</c:v>
                </c:pt>
                <c:pt idx="809">
                  <c:v>0.0663271992956884</c:v>
                </c:pt>
                <c:pt idx="810">
                  <c:v>0.065966456343911</c:v>
                </c:pt>
                <c:pt idx="811">
                  <c:v>0.0656073037610204</c:v>
                </c:pt>
                <c:pt idx="812">
                  <c:v>0.0652497361775978</c:v>
                </c:pt>
                <c:pt idx="813">
                  <c:v>0.0648937482367983</c:v>
                </c:pt>
                <c:pt idx="814">
                  <c:v>0.0645393345943338</c:v>
                </c:pt>
                <c:pt idx="815">
                  <c:v>0.064186489918457</c:v>
                </c:pt>
                <c:pt idx="816">
                  <c:v>0.0638352088899448</c:v>
                </c:pt>
                <c:pt idx="817">
                  <c:v>0.0634854862020819</c:v>
                </c:pt>
                <c:pt idx="818">
                  <c:v>0.0631373165606446</c:v>
                </c:pt>
                <c:pt idx="819">
                  <c:v>0.0627906946838842</c:v>
                </c:pt>
                <c:pt idx="820">
                  <c:v>0.0624456153025106</c:v>
                </c:pt>
                <c:pt idx="821">
                  <c:v>0.0621020731596764</c:v>
                </c:pt>
                <c:pt idx="822">
                  <c:v>0.0617600630109596</c:v>
                </c:pt>
                <c:pt idx="823">
                  <c:v>0.0614195796243483</c:v>
                </c:pt>
                <c:pt idx="824">
                  <c:v>0.0610806177802234</c:v>
                </c:pt>
                <c:pt idx="825">
                  <c:v>0.0607431722713428</c:v>
                </c:pt>
                <c:pt idx="826">
                  <c:v>0.0604072379028253</c:v>
                </c:pt>
                <c:pt idx="827">
                  <c:v>0.0600728094921331</c:v>
                </c:pt>
                <c:pt idx="828">
                  <c:v>0.0597398818690568</c:v>
                </c:pt>
                <c:pt idx="829">
                  <c:v>0.0594084498756982</c:v>
                </c:pt>
                <c:pt idx="830">
                  <c:v>0.0590785083664541</c:v>
                </c:pt>
                <c:pt idx="831">
                  <c:v>0.0587500522080006</c:v>
                </c:pt>
                <c:pt idx="832">
                  <c:v>0.0584230762792756</c:v>
                </c:pt>
                <c:pt idx="833">
                  <c:v>0.0580975754714636</c:v>
                </c:pt>
                <c:pt idx="834">
                  <c:v>0.0577735446879788</c:v>
                </c:pt>
                <c:pt idx="835">
                  <c:v>0.0574509788444487</c:v>
                </c:pt>
                <c:pt idx="836">
                  <c:v>0.0571298728686982</c:v>
                </c:pt>
                <c:pt idx="837">
                  <c:v>0.0568102217007332</c:v>
                </c:pt>
                <c:pt idx="838">
                  <c:v>0.0564920202927238</c:v>
                </c:pt>
                <c:pt idx="839">
                  <c:v>0.0561752636089887</c:v>
                </c:pt>
                <c:pt idx="840">
                  <c:v>0.0558599466259783</c:v>
                </c:pt>
                <c:pt idx="841">
                  <c:v>0.055546064332259</c:v>
                </c:pt>
                <c:pt idx="842">
                  <c:v>0.0552336117284965</c:v>
                </c:pt>
                <c:pt idx="843">
                  <c:v>0.0549225838274394</c:v>
                </c:pt>
                <c:pt idx="844">
                  <c:v>0.0546129756539035</c:v>
                </c:pt>
                <c:pt idx="845">
                  <c:v>0.054304782244755</c:v>
                </c:pt>
                <c:pt idx="846">
                  <c:v>0.0539979986488943</c:v>
                </c:pt>
                <c:pt idx="847">
                  <c:v>0.0536926199272403</c:v>
                </c:pt>
                <c:pt idx="848">
                  <c:v>0.0533886411527131</c:v>
                </c:pt>
                <c:pt idx="849">
                  <c:v>0.0530860574102188</c:v>
                </c:pt>
                <c:pt idx="850">
                  <c:v>0.0527848637966326</c:v>
                </c:pt>
                <c:pt idx="851">
                  <c:v>0.0524850554207827</c:v>
                </c:pt>
                <c:pt idx="852">
                  <c:v>0.0521866274034343</c:v>
                </c:pt>
                <c:pt idx="853">
                  <c:v>0.0518895748772729</c:v>
                </c:pt>
                <c:pt idx="854">
                  <c:v>0.0515938929868886</c:v>
                </c:pt>
                <c:pt idx="855">
                  <c:v>0.0512995768887595</c:v>
                </c:pt>
                <c:pt idx="856">
                  <c:v>0.0510066217512356</c:v>
                </c:pt>
                <c:pt idx="857">
                  <c:v>0.0507150227545225</c:v>
                </c:pt>
                <c:pt idx="858">
                  <c:v>0.0504247750906653</c:v>
                </c:pt>
                <c:pt idx="859">
                  <c:v>0.0501358739635326</c:v>
                </c:pt>
                <c:pt idx="860">
                  <c:v>0.0498483145887998</c:v>
                </c:pt>
                <c:pt idx="861">
                  <c:v>0.049562092193933</c:v>
                </c:pt>
                <c:pt idx="862">
                  <c:v>0.0492772020181733</c:v>
                </c:pt>
                <c:pt idx="863">
                  <c:v>0.0489936393125202</c:v>
                </c:pt>
                <c:pt idx="864">
                  <c:v>0.048711399339715</c:v>
                </c:pt>
                <c:pt idx="865">
                  <c:v>0.048430477374226</c:v>
                </c:pt>
                <c:pt idx="866">
                  <c:v>0.0481508687022306</c:v>
                </c:pt>
                <c:pt idx="867">
                  <c:v>0.0478725686216003</c:v>
                </c:pt>
                <c:pt idx="868">
                  <c:v>0.0475955724418842</c:v>
                </c:pt>
                <c:pt idx="869">
                  <c:v>0.0473198754842927</c:v>
                </c:pt>
                <c:pt idx="870">
                  <c:v>0.0470454730816816</c:v>
                </c:pt>
                <c:pt idx="871">
                  <c:v>0.0467723605785358</c:v>
                </c:pt>
                <c:pt idx="872">
                  <c:v>0.0465005333309528</c:v>
                </c:pt>
                <c:pt idx="873">
                  <c:v>0.0462299867066275</c:v>
                </c:pt>
                <c:pt idx="874">
                  <c:v>0.045960716084835</c:v>
                </c:pt>
                <c:pt idx="875">
                  <c:v>0.0456927168564152</c:v>
                </c:pt>
                <c:pt idx="876">
                  <c:v>0.0454259844237564</c:v>
                </c:pt>
                <c:pt idx="877">
                  <c:v>0.0451605142007787</c:v>
                </c:pt>
                <c:pt idx="878">
                  <c:v>0.0448963016129193</c:v>
                </c:pt>
                <c:pt idx="879">
                  <c:v>0.0446333420971144</c:v>
                </c:pt>
                <c:pt idx="880">
                  <c:v>0.044371631101785</c:v>
                </c:pt>
                <c:pt idx="881">
                  <c:v>0.0441111640868193</c:v>
                </c:pt>
                <c:pt idx="882">
                  <c:v>0.0438519365235575</c:v>
                </c:pt>
                <c:pt idx="883">
                  <c:v>0.0435939438947755</c:v>
                </c:pt>
                <c:pt idx="884">
                  <c:v>0.0433371816946685</c:v>
                </c:pt>
                <c:pt idx="885">
                  <c:v>0.0430816454288352</c:v>
                </c:pt>
                <c:pt idx="886">
                  <c:v>0.0428273306142619</c:v>
                </c:pt>
                <c:pt idx="887">
                  <c:v>0.0425742327793056</c:v>
                </c:pt>
                <c:pt idx="888">
                  <c:v>0.042322347463679</c:v>
                </c:pt>
                <c:pt idx="889">
                  <c:v>0.0420716702184339</c:v>
                </c:pt>
                <c:pt idx="890">
                  <c:v>0.0418221966059449</c:v>
                </c:pt>
                <c:pt idx="891">
                  <c:v>0.0415739221998936</c:v>
                </c:pt>
                <c:pt idx="892">
                  <c:v>0.0413268425852529</c:v>
                </c:pt>
                <c:pt idx="893">
                  <c:v>0.0410809533582702</c:v>
                </c:pt>
                <c:pt idx="894">
                  <c:v>0.0408362501264518</c:v>
                </c:pt>
                <c:pt idx="895">
                  <c:v>0.0405927285085471</c:v>
                </c:pt>
                <c:pt idx="896">
                  <c:v>0.0403503841345317</c:v>
                </c:pt>
                <c:pt idx="897">
                  <c:v>0.0401092126455925</c:v>
                </c:pt>
                <c:pt idx="898">
                  <c:v>0.0398692096941108</c:v>
                </c:pt>
                <c:pt idx="899">
                  <c:v>0.0396303709436466</c:v>
                </c:pt>
                <c:pt idx="900">
                  <c:v>0.0393926920689224</c:v>
                </c:pt>
                <c:pt idx="901">
                  <c:v>0.0391561687558076</c:v>
                </c:pt>
                <c:pt idx="902">
                  <c:v>0.0389207967013021</c:v>
                </c:pt>
                <c:pt idx="903">
                  <c:v>0.0386865716135205</c:v>
                </c:pt>
                <c:pt idx="904">
                  <c:v>0.0384534892116759</c:v>
                </c:pt>
                <c:pt idx="905">
                  <c:v>0.0382215452260639</c:v>
                </c:pt>
                <c:pt idx="906">
                  <c:v>0.037990735398047</c:v>
                </c:pt>
                <c:pt idx="907">
                  <c:v>0.0377610554800383</c:v>
                </c:pt>
                <c:pt idx="908">
                  <c:v>0.0375325012354855</c:v>
                </c:pt>
                <c:pt idx="909">
                  <c:v>0.0373050684388548</c:v>
                </c:pt>
                <c:pt idx="910">
                  <c:v>0.0370787528756153</c:v>
                </c:pt>
                <c:pt idx="911">
                  <c:v>0.0368535503422229</c:v>
                </c:pt>
                <c:pt idx="912">
                  <c:v>0.0366294566461043</c:v>
                </c:pt>
                <c:pt idx="913">
                  <c:v>0.0364064676056407</c:v>
                </c:pt>
                <c:pt idx="914">
                  <c:v>0.0361845790501524</c:v>
                </c:pt>
                <c:pt idx="915">
                  <c:v>0.0359637868198827</c:v>
                </c:pt>
                <c:pt idx="916">
                  <c:v>0.0357440867659817</c:v>
                </c:pt>
                <c:pt idx="917">
                  <c:v>0.0355254747504906</c:v>
                </c:pt>
                <c:pt idx="918">
                  <c:v>0.0353079466463257</c:v>
                </c:pt>
                <c:pt idx="919">
                  <c:v>0.0350914983372625</c:v>
                </c:pt>
                <c:pt idx="920">
                  <c:v>0.0348761257179196</c:v>
                </c:pt>
                <c:pt idx="921">
                  <c:v>0.0346618246937431</c:v>
                </c:pt>
                <c:pt idx="922">
                  <c:v>0.0344485911809904</c:v>
                </c:pt>
                <c:pt idx="923">
                  <c:v>0.0342364211067143</c:v>
                </c:pt>
                <c:pt idx="924">
                  <c:v>0.0340253104087475</c:v>
                </c:pt>
                <c:pt idx="925">
                  <c:v>0.0338152550356862</c:v>
                </c:pt>
                <c:pt idx="926">
                  <c:v>0.0336062509468742</c:v>
                </c:pt>
                <c:pt idx="927">
                  <c:v>0.0333982941123874</c:v>
                </c:pt>
                <c:pt idx="928">
                  <c:v>0.0331913805130178</c:v>
                </c:pt>
                <c:pt idx="929">
                  <c:v>0.0329855061402574</c:v>
                </c:pt>
                <c:pt idx="930">
                  <c:v>0.0327806669962824</c:v>
                </c:pt>
                <c:pt idx="931">
                  <c:v>0.0325768590939375</c:v>
                </c:pt>
                <c:pt idx="932">
                  <c:v>0.0323740784567198</c:v>
                </c:pt>
                <c:pt idx="933">
                  <c:v>0.0321723211187632</c:v>
                </c:pt>
                <c:pt idx="934">
                  <c:v>0.0319715831248222</c:v>
                </c:pt>
                <c:pt idx="935">
                  <c:v>0.0317718605302563</c:v>
                </c:pt>
                <c:pt idx="936">
                  <c:v>0.0315731494010142</c:v>
                </c:pt>
                <c:pt idx="937">
                  <c:v>0.0313754458136176</c:v>
                </c:pt>
                <c:pt idx="938">
                  <c:v>0.031178745855146</c:v>
                </c:pt>
                <c:pt idx="939">
                  <c:v>0.03098304562322</c:v>
                </c:pt>
                <c:pt idx="940">
                  <c:v>0.0307883412259863</c:v>
                </c:pt>
                <c:pt idx="941">
                  <c:v>0.0305946287821013</c:v>
                </c:pt>
                <c:pt idx="942">
                  <c:v>0.0304019044207156</c:v>
                </c:pt>
                <c:pt idx="943">
                  <c:v>0.0302101642814581</c:v>
                </c:pt>
                <c:pt idx="944">
                  <c:v>0.0300194045144201</c:v>
                </c:pt>
                <c:pt idx="945">
                  <c:v>0.0298296212801396</c:v>
                </c:pt>
                <c:pt idx="946">
                  <c:v>0.0296408107495855</c:v>
                </c:pt>
                <c:pt idx="947">
                  <c:v>0.0294529691041416</c:v>
                </c:pt>
                <c:pt idx="948">
                  <c:v>0.0292660925355913</c:v>
                </c:pt>
                <c:pt idx="949">
                  <c:v>0.0290801772461012</c:v>
                </c:pt>
                <c:pt idx="950">
                  <c:v>0.0288952194482058</c:v>
                </c:pt>
                <c:pt idx="951">
                  <c:v>0.0287112153647913</c:v>
                </c:pt>
                <c:pt idx="952">
                  <c:v>0.0285281612290805</c:v>
                </c:pt>
                <c:pt idx="953">
                  <c:v>0.0283460532846161</c:v>
                </c:pt>
                <c:pt idx="954">
                  <c:v>0.0281648877852458</c:v>
                </c:pt>
                <c:pt idx="955">
                  <c:v>0.027984660995106</c:v>
                </c:pt>
                <c:pt idx="956">
                  <c:v>0.0278053691886064</c:v>
                </c:pt>
                <c:pt idx="957">
                  <c:v>0.0276270086504138</c:v>
                </c:pt>
                <c:pt idx="958">
                  <c:v>0.027449575675437</c:v>
                </c:pt>
                <c:pt idx="959">
                  <c:v>0.0272730665688105</c:v>
                </c:pt>
                <c:pt idx="960">
                  <c:v>0.027097477645879</c:v>
                </c:pt>
                <c:pt idx="961">
                  <c:v>0.0269228052321818</c:v>
                </c:pt>
                <c:pt idx="962">
                  <c:v>0.0267490456634365</c:v>
                </c:pt>
                <c:pt idx="963">
                  <c:v>0.0265761952855243</c:v>
                </c:pt>
                <c:pt idx="964">
                  <c:v>0.0264042504544733</c:v>
                </c:pt>
                <c:pt idx="965">
                  <c:v>0.0262332075364434</c:v>
                </c:pt>
                <c:pt idx="966">
                  <c:v>0.0260630629077102</c:v>
                </c:pt>
                <c:pt idx="967">
                  <c:v>0.0258938129546497</c:v>
                </c:pt>
                <c:pt idx="968">
                  <c:v>0.0257254540737223</c:v>
                </c:pt>
                <c:pt idx="969">
                  <c:v>0.0255579826714571</c:v>
                </c:pt>
                <c:pt idx="970">
                  <c:v>0.0253913951644367</c:v>
                </c:pt>
                <c:pt idx="971">
                  <c:v>0.0252256879792807</c:v>
                </c:pt>
                <c:pt idx="972">
                  <c:v>0.0250608575526309</c:v>
                </c:pt>
                <c:pt idx="973">
                  <c:v>0.0248969003311349</c:v>
                </c:pt>
                <c:pt idx="974">
                  <c:v>0.0247338127714309</c:v>
                </c:pt>
                <c:pt idx="975">
                  <c:v>0.024571591340132</c:v>
                </c:pt>
                <c:pt idx="976">
                  <c:v>0.0244102325138103</c:v>
                </c:pt>
                <c:pt idx="977">
                  <c:v>0.0242497327789814</c:v>
                </c:pt>
                <c:pt idx="978">
                  <c:v>0.0240900886320889</c:v>
                </c:pt>
                <c:pt idx="979">
                  <c:v>0.0239312965794884</c:v>
                </c:pt>
                <c:pt idx="980">
                  <c:v>0.0237733531374323</c:v>
                </c:pt>
                <c:pt idx="981">
                  <c:v>0.0236162548320539</c:v>
                </c:pt>
                <c:pt idx="982">
                  <c:v>0.0234599981993518</c:v>
                </c:pt>
                <c:pt idx="983">
                  <c:v>0.0233045797851744</c:v>
                </c:pt>
                <c:pt idx="984">
                  <c:v>0.0231499961452042</c:v>
                </c:pt>
                <c:pt idx="985">
                  <c:v>0.0229962438449422</c:v>
                </c:pt>
                <c:pt idx="986">
                  <c:v>0.0228433194596921</c:v>
                </c:pt>
                <c:pt idx="987">
                  <c:v>0.0226912195745454</c:v>
                </c:pt>
                <c:pt idx="988">
                  <c:v>0.0225399407843648</c:v>
                </c:pt>
                <c:pt idx="989">
                  <c:v>0.0223894796937694</c:v>
                </c:pt>
                <c:pt idx="990">
                  <c:v>0.0222398329171188</c:v>
                </c:pt>
                <c:pt idx="991">
                  <c:v>0.0220909970784977</c:v>
                </c:pt>
                <c:pt idx="992">
                  <c:v>0.0219429688116999</c:v>
                </c:pt>
                <c:pt idx="993">
                  <c:v>0.0217957447602134</c:v>
                </c:pt>
                <c:pt idx="994">
                  <c:v>0.0216493215772041</c:v>
                </c:pt>
                <c:pt idx="995">
                  <c:v>0.021503695925501</c:v>
                </c:pt>
                <c:pt idx="996">
                  <c:v>0.02135886447758</c:v>
                </c:pt>
                <c:pt idx="997">
                  <c:v>0.0212148239155487</c:v>
                </c:pt>
                <c:pt idx="998">
                  <c:v>0.0210715709311309</c:v>
                </c:pt>
                <c:pt idx="999">
                  <c:v>0.0209291022256507</c:v>
                </c:pt>
                <c:pt idx="1000">
                  <c:v>0.0207874145100175</c:v>
                </c:pt>
                <c:pt idx="1001">
                  <c:v>0.0206465045047099</c:v>
                </c:pt>
                <c:pt idx="1002">
                  <c:v>0.0205063689397607</c:v>
                </c:pt>
                <c:pt idx="1003">
                  <c:v>0.0203670045547411</c:v>
                </c:pt>
                <c:pt idx="1004">
                  <c:v>0.0202284080987453</c:v>
                </c:pt>
                <c:pt idx="1005">
                  <c:v>0.0200905763303748</c:v>
                </c:pt>
                <c:pt idx="1006">
                  <c:v>0.019953506017723</c:v>
                </c:pt>
                <c:pt idx="1007">
                  <c:v>0.01981719393836</c:v>
                </c:pt>
                <c:pt idx="1008">
                  <c:v>0.0196816368793167</c:v>
                </c:pt>
                <c:pt idx="1009">
                  <c:v>0.0195468316370695</c:v>
                </c:pt>
                <c:pt idx="1010">
                  <c:v>0.0194127750175247</c:v>
                </c:pt>
                <c:pt idx="1011">
                  <c:v>0.0192794638360034</c:v>
                </c:pt>
                <c:pt idx="1012">
                  <c:v>0.0191468949172255</c:v>
                </c:pt>
                <c:pt idx="1013">
                  <c:v>0.0190150650952945</c:v>
                </c:pt>
                <c:pt idx="1014">
                  <c:v>0.0190297160025675</c:v>
                </c:pt>
                <c:pt idx="1015">
                  <c:v>0.0188918411939398</c:v>
                </c:pt>
                <c:pt idx="1016">
                  <c:v>0.018754796086907</c:v>
                </c:pt>
                <c:pt idx="1017">
                  <c:v>0.0186185766755338</c:v>
                </c:pt>
                <c:pt idx="1018">
                  <c:v>0.018483178968762</c:v>
                </c:pt>
                <c:pt idx="1019">
                  <c:v>0.0183485989903695</c:v>
                </c:pt>
                <c:pt idx="1020">
                  <c:v>0.0182148327789296</c:v>
                </c:pt>
                <c:pt idx="1021">
                  <c:v>0.0180818763877697</c:v>
                </c:pt>
                <c:pt idx="1022">
                  <c:v>0.0179497258849309</c:v>
                </c:pt>
                <c:pt idx="1023">
                  <c:v>0.0178183773531268</c:v>
                </c:pt>
                <c:pt idx="1024">
                  <c:v>0.017687826889703</c:v>
                </c:pt>
                <c:pt idx="1025">
                  <c:v>0.0175580706065968</c:v>
                </c:pt>
                <c:pt idx="1026">
                  <c:v>0.0174291046302962</c:v>
                </c:pt>
                <c:pt idx="1027">
                  <c:v>0.0173009251018001</c:v>
                </c:pt>
                <c:pt idx="1028">
                  <c:v>0.0171735281765776</c:v>
                </c:pt>
                <c:pt idx="1029">
                  <c:v>0.0170469100245276</c:v>
                </c:pt>
                <c:pt idx="1030">
                  <c:v>0.0169210668299395</c:v>
                </c:pt>
                <c:pt idx="1031">
                  <c:v>0.0167959947914522</c:v>
                </c:pt>
                <c:pt idx="1032">
                  <c:v>0.0166716901220148</c:v>
                </c:pt>
                <c:pt idx="1033">
                  <c:v>0.0165481490488464</c:v>
                </c:pt>
                <c:pt idx="1034">
                  <c:v>0.0164253678133965</c:v>
                </c:pt>
                <c:pt idx="1035">
                  <c:v>0.0163033426713053</c:v>
                </c:pt>
                <c:pt idx="1036">
                  <c:v>0.0161820698923639</c:v>
                </c:pt>
                <c:pt idx="1037">
                  <c:v>0.016061545760475</c:v>
                </c:pt>
                <c:pt idx="1038">
                  <c:v>0.0159417665736136</c:v>
                </c:pt>
                <c:pt idx="1039">
                  <c:v>0.0158227286437871</c:v>
                </c:pt>
                <c:pt idx="1040">
                  <c:v>0.0157044282969967</c:v>
                </c:pt>
                <c:pt idx="1041">
                  <c:v>0.0155868618731977</c:v>
                </c:pt>
                <c:pt idx="1042">
                  <c:v>0.0154700257262609</c:v>
                </c:pt>
                <c:pt idx="1043">
                  <c:v>0.0153539162239331</c:v>
                </c:pt>
                <c:pt idx="1044">
                  <c:v>0.0152385297477987</c:v>
                </c:pt>
                <c:pt idx="1045">
                  <c:v>0.0151238626932404</c:v>
                </c:pt>
                <c:pt idx="1046">
                  <c:v>0.0150099114694006</c:v>
                </c:pt>
                <c:pt idx="1047">
                  <c:v>0.014896672499143</c:v>
                </c:pt>
                <c:pt idx="1048">
                  <c:v>0.0147841422190136</c:v>
                </c:pt>
                <c:pt idx="1049">
                  <c:v>0.0146723170792027</c:v>
                </c:pt>
                <c:pt idx="1050">
                  <c:v>0.014561193543506</c:v>
                </c:pt>
                <c:pt idx="1051">
                  <c:v>0.0144507680892864</c:v>
                </c:pt>
                <c:pt idx="1052">
                  <c:v>0.0143410372074362</c:v>
                </c:pt>
                <c:pt idx="1053">
                  <c:v>0.0142319974023383</c:v>
                </c:pt>
                <c:pt idx="1054">
                  <c:v>0.0141236451918284</c:v>
                </c:pt>
                <c:pt idx="1055">
                  <c:v>0.0140159771071571</c:v>
                </c:pt>
                <c:pt idx="1056">
                  <c:v>0.0139089896929521</c:v>
                </c:pt>
                <c:pt idx="1057">
                  <c:v>0.01380267950718</c:v>
                </c:pt>
                <c:pt idx="1058">
                  <c:v>0.0136970431211085</c:v>
                </c:pt>
                <c:pt idx="1059">
                  <c:v>0.0135920771192695</c:v>
                </c:pt>
                <c:pt idx="1060">
                  <c:v>0.0134877780994207</c:v>
                </c:pt>
                <c:pt idx="1061">
                  <c:v>0.0133841426725083</c:v>
                </c:pt>
                <c:pt idx="1062">
                  <c:v>0.0132811674626299</c:v>
                </c:pt>
                <c:pt idx="1063">
                  <c:v>0.0131788491069969</c:v>
                </c:pt>
                <c:pt idx="1064">
                  <c:v>0.0130771842558972</c:v>
                </c:pt>
                <c:pt idx="1065">
                  <c:v>0.0129761695726582</c:v>
                </c:pt>
                <c:pt idx="1066">
                  <c:v>0.0128758017336096</c:v>
                </c:pt>
                <c:pt idx="1067">
                  <c:v>0.0127760774280465</c:v>
                </c:pt>
                <c:pt idx="1068">
                  <c:v>0.0126769933581923</c:v>
                </c:pt>
                <c:pt idx="1069">
                  <c:v>0.0125785462391619</c:v>
                </c:pt>
                <c:pt idx="1070">
                  <c:v>0.0124807327989251</c:v>
                </c:pt>
                <c:pt idx="1071">
                  <c:v>0.0123835497782697</c:v>
                </c:pt>
                <c:pt idx="1072">
                  <c:v>0.0122869939307649</c:v>
                </c:pt>
                <c:pt idx="1073">
                  <c:v>0.012191062022725</c:v>
                </c:pt>
                <c:pt idx="1074">
                  <c:v>0.0120957508331727</c:v>
                </c:pt>
                <c:pt idx="1075">
                  <c:v>0.0120010571538027</c:v>
                </c:pt>
                <c:pt idx="1076">
                  <c:v>0.0119069777889457</c:v>
                </c:pt>
                <c:pt idx="1077">
                  <c:v>0.0118135095555319</c:v>
                </c:pt>
                <c:pt idx="1078">
                  <c:v>0.011720649283055</c:v>
                </c:pt>
                <c:pt idx="1079">
                  <c:v>0.0116283938135361</c:v>
                </c:pt>
                <c:pt idx="1080">
                  <c:v>0.0115367400014878</c:v>
                </c:pt>
                <c:pt idx="1081">
                  <c:v>0.0114456847138781</c:v>
                </c:pt>
                <c:pt idx="1082">
                  <c:v>0.0113552248300949</c:v>
                </c:pt>
                <c:pt idx="1083">
                  <c:v>0.0112653572419098</c:v>
                </c:pt>
                <c:pt idx="1084">
                  <c:v>0.011176078853443</c:v>
                </c:pt>
                <c:pt idx="1085">
                  <c:v>0.0110873865811271</c:v>
                </c:pt>
                <c:pt idx="1086">
                  <c:v>0.0109992773536722</c:v>
                </c:pt>
                <c:pt idx="1087">
                  <c:v>0.0109117481120299</c:v>
                </c:pt>
                <c:pt idx="1088">
                  <c:v>0.0108247958093584</c:v>
                </c:pt>
                <c:pt idx="1089">
                  <c:v>0.0107384174109869</c:v>
                </c:pt>
                <c:pt idx="1090">
                  <c:v>0.0106526098943805</c:v>
                </c:pt>
                <c:pt idx="1091">
                  <c:v>0.0105673702491052</c:v>
                </c:pt>
                <c:pt idx="1092">
                  <c:v>0.0104826954767926</c:v>
                </c:pt>
                <c:pt idx="1093">
                  <c:v>0.0103985825911052</c:v>
                </c:pt>
                <c:pt idx="1094">
                  <c:v>0.0103150286177013</c:v>
                </c:pt>
                <c:pt idx="1095">
                  <c:v>0.0102320305942001</c:v>
                </c:pt>
                <c:pt idx="1096">
                  <c:v>0.0101495855701473</c:v>
                </c:pt>
                <c:pt idx="1097">
                  <c:v>0.0100676906069801</c:v>
                </c:pt>
                <c:pt idx="1098">
                  <c:v>0.00998634277799261</c:v>
                </c:pt>
                <c:pt idx="1099">
                  <c:v>0.00990553916830164</c:v>
                </c:pt>
                <c:pt idx="1100">
                  <c:v>0.00982527687481188</c:v>
                </c:pt>
                <c:pt idx="1101">
                  <c:v>0.00974555300618176</c:v>
                </c:pt>
                <c:pt idx="1102">
                  <c:v>0.00966636468278899</c:v>
                </c:pt>
                <c:pt idx="1103">
                  <c:v>0.0095877090366965</c:v>
                </c:pt>
                <c:pt idx="1104">
                  <c:v>0.00950958321161818</c:v>
                </c:pt>
                <c:pt idx="1105">
                  <c:v>0.00943198436288481</c:v>
                </c:pt>
                <c:pt idx="1106">
                  <c:v>0.00935490965741012</c:v>
                </c:pt>
                <c:pt idx="1107">
                  <c:v>0.00927835627365673</c:v>
                </c:pt>
                <c:pt idx="1108">
                  <c:v>0.00920232140160249</c:v>
                </c:pt>
                <c:pt idx="1109">
                  <c:v>0.00912680224270649</c:v>
                </c:pt>
                <c:pt idx="1110">
                  <c:v>0.00905179600987552</c:v>
                </c:pt>
                <c:pt idx="1111">
                  <c:v>0.00897729992743031</c:v>
                </c:pt>
                <c:pt idx="1112">
                  <c:v>0.00890331123107205</c:v>
                </c:pt>
                <c:pt idx="1113">
                  <c:v>0.00882982716784885</c:v>
                </c:pt>
                <c:pt idx="1114">
                  <c:v>0.00875684499612233</c:v>
                </c:pt>
                <c:pt idx="1115">
                  <c:v>0.00868436198553433</c:v>
                </c:pt>
                <c:pt idx="1116">
                  <c:v>0.0086123754169735</c:v>
                </c:pt>
                <c:pt idx="1117">
                  <c:v>0.00854088258254227</c:v>
                </c:pt>
                <c:pt idx="1118">
                  <c:v>0.00846988078552357</c:v>
                </c:pt>
                <c:pt idx="1119">
                  <c:v>0.00839936734034791</c:v>
                </c:pt>
                <c:pt idx="1120">
                  <c:v>0.00832933957256024</c:v>
                </c:pt>
                <c:pt idx="1121">
                  <c:v>0.00825979481878717</c:v>
                </c:pt>
                <c:pt idx="1122">
                  <c:v>0.00819073042670403</c:v>
                </c:pt>
                <c:pt idx="1123">
                  <c:v>0.00812214375500222</c:v>
                </c:pt>
                <c:pt idx="1124">
                  <c:v>0.00805403217335631</c:v>
                </c:pt>
                <c:pt idx="1125">
                  <c:v>0.00798639306239161</c:v>
                </c:pt>
                <c:pt idx="1126">
                  <c:v>0.00791922381365146</c:v>
                </c:pt>
                <c:pt idx="1127">
                  <c:v>0.00785252182956489</c:v>
                </c:pt>
                <c:pt idx="1128">
                  <c:v>0.00778628452341404</c:v>
                </c:pt>
                <c:pt idx="1129">
                  <c:v>0.00772050931930189</c:v>
                </c:pt>
                <c:pt idx="1130">
                  <c:v>0.00765519365212</c:v>
                </c:pt>
                <c:pt idx="1131">
                  <c:v>0.00759033496751628</c:v>
                </c:pt>
                <c:pt idx="1132">
                  <c:v>0.00752593072186282</c:v>
                </c:pt>
                <c:pt idx="1133">
                  <c:v>0.00746197838222381</c:v>
                </c:pt>
                <c:pt idx="1134">
                  <c:v>0.00739847542632364</c:v>
                </c:pt>
                <c:pt idx="1135">
                  <c:v>0.00733541934251487</c:v>
                </c:pt>
                <c:pt idx="1136">
                  <c:v>0.00727280762974637</c:v>
                </c:pt>
                <c:pt idx="1137">
                  <c:v>0.0072106377975316</c:v>
                </c:pt>
                <c:pt idx="1138">
                  <c:v>0.00714890736591679</c:v>
                </c:pt>
                <c:pt idx="1139">
                  <c:v>0.00708761386544934</c:v>
                </c:pt>
                <c:pt idx="1140">
                  <c:v>0.00702675483714624</c:v>
                </c:pt>
                <c:pt idx="1141">
                  <c:v>0.00696632783246251</c:v>
                </c:pt>
                <c:pt idx="1142">
                  <c:v>0.00690633041325977</c:v>
                </c:pt>
                <c:pt idx="1143">
                  <c:v>0.00684676015177483</c:v>
                </c:pt>
                <c:pt idx="1144">
                  <c:v>0.00678761463058844</c:v>
                </c:pt>
                <c:pt idx="1145">
                  <c:v>0.006728891442594</c:v>
                </c:pt>
                <c:pt idx="1146">
                  <c:v>0.00667058819096631</c:v>
                </c:pt>
                <c:pt idx="1147">
                  <c:v>0.00661270248913059</c:v>
                </c:pt>
                <c:pt idx="1148">
                  <c:v>0.00655523196073133</c:v>
                </c:pt>
                <c:pt idx="1149">
                  <c:v>0.00649817423960136</c:v>
                </c:pt>
                <c:pt idx="1150">
                  <c:v>0.00644152696973095</c:v>
                </c:pt>
                <c:pt idx="1151">
                  <c:v>0.00638528780523689</c:v>
                </c:pt>
                <c:pt idx="1152">
                  <c:v>0.00632945441033178</c:v>
                </c:pt>
                <c:pt idx="1153">
                  <c:v>0.00627402445929331</c:v>
                </c:pt>
                <c:pt idx="1154">
                  <c:v>0.0062189956364336</c:v>
                </c:pt>
                <c:pt idx="1155">
                  <c:v>0.00616436563606858</c:v>
                </c:pt>
                <c:pt idx="1156">
                  <c:v>0.00611013216248758</c:v>
                </c:pt>
                <c:pt idx="1157">
                  <c:v>0.00605629292992277</c:v>
                </c:pt>
                <c:pt idx="1158">
                  <c:v>0.00600284566251887</c:v>
                </c:pt>
                <c:pt idx="1159">
                  <c:v>0.00594978809430276</c:v>
                </c:pt>
                <c:pt idx="1160">
                  <c:v>0.00589711796915324</c:v>
                </c:pt>
                <c:pt idx="1161">
                  <c:v>0.00584483304077092</c:v>
                </c:pt>
                <c:pt idx="1162">
                  <c:v>0.005792931072648</c:v>
                </c:pt>
                <c:pt idx="1163">
                  <c:v>0.0057414098380383</c:v>
                </c:pt>
                <c:pt idx="1164">
                  <c:v>0.00569026711992717</c:v>
                </c:pt>
                <c:pt idx="1165">
                  <c:v>0.00563950071100166</c:v>
                </c:pt>
                <c:pt idx="1166">
                  <c:v>0.00558910841362062</c:v>
                </c:pt>
                <c:pt idx="1167">
                  <c:v>0.00553908803978491</c:v>
                </c:pt>
                <c:pt idx="1168">
                  <c:v>0.00548943741110762</c:v>
                </c:pt>
                <c:pt idx="1169">
                  <c:v>0.0054401543587845</c:v>
                </c:pt>
                <c:pt idx="1170">
                  <c:v>0.00539123672356426</c:v>
                </c:pt>
                <c:pt idx="1171">
                  <c:v>0.0053426823557191</c:v>
                </c:pt>
                <c:pt idx="1172">
                  <c:v>0.00529448911501518</c:v>
                </c:pt>
                <c:pt idx="1173">
                  <c:v>0.00524665487068324</c:v>
                </c:pt>
                <c:pt idx="1174">
                  <c:v>0.00519917750138924</c:v>
                </c:pt>
                <c:pt idx="1175">
                  <c:v>0.00515205489520508</c:v>
                </c:pt>
                <c:pt idx="1176">
                  <c:v>0.00510528494957941</c:v>
                </c:pt>
                <c:pt idx="1177">
                  <c:v>0.00505886557130833</c:v>
                </c:pt>
                <c:pt idx="1178">
                  <c:v>0.00501279467650653</c:v>
                </c:pt>
                <c:pt idx="1179">
                  <c:v>0.00496707019057804</c:v>
                </c:pt>
                <c:pt idx="1180">
                  <c:v>0.00492169004818735</c:v>
                </c:pt>
                <c:pt idx="1181">
                  <c:v>0.00487665219323057</c:v>
                </c:pt>
                <c:pt idx="1182">
                  <c:v>0.0048319545788064</c:v>
                </c:pt>
                <c:pt idx="1183">
                  <c:v>0.00478759516718754</c:v>
                </c:pt>
                <c:pt idx="1184">
                  <c:v>0.00474357192979186</c:v>
                </c:pt>
                <c:pt idx="1185">
                  <c:v>0.00469988284715376</c:v>
                </c:pt>
                <c:pt idx="1186">
                  <c:v>0.00465652590889558</c:v>
                </c:pt>
                <c:pt idx="1187">
                  <c:v>0.00461349911369907</c:v>
                </c:pt>
                <c:pt idx="1188">
                  <c:v>0.00457080046927692</c:v>
                </c:pt>
                <c:pt idx="1189">
                  <c:v>0.00452842799234433</c:v>
                </c:pt>
                <c:pt idx="1190">
                  <c:v>0.00448637970859063</c:v>
                </c:pt>
                <c:pt idx="1191">
                  <c:v>0.00444465365265109</c:v>
                </c:pt>
                <c:pt idx="1192">
                  <c:v>0.00440324786807857</c:v>
                </c:pt>
                <c:pt idx="1193">
                  <c:v>0.00436216040731545</c:v>
                </c:pt>
                <c:pt idx="1194">
                  <c:v>0.00432138933166547</c:v>
                </c:pt>
                <c:pt idx="1195">
                  <c:v>0.00428093271126568</c:v>
                </c:pt>
                <c:pt idx="1196">
                  <c:v>0.00424078862505848</c:v>
                </c:pt>
                <c:pt idx="1197">
                  <c:v>0.00420095516076369</c:v>
                </c:pt>
                <c:pt idx="1198">
                  <c:v>0.0041614304148507</c:v>
                </c:pt>
                <c:pt idx="1199">
                  <c:v>0.00412221249251058</c:v>
                </c:pt>
                <c:pt idx="1200">
                  <c:v>0.00408329950762848</c:v>
                </c:pt>
                <c:pt idx="1201">
                  <c:v>0.00404468958275581</c:v>
                </c:pt>
                <c:pt idx="1202">
                  <c:v>0.0040063808490827</c:v>
                </c:pt>
                <c:pt idx="1203">
                  <c:v>0.00396837144641038</c:v>
                </c:pt>
                <c:pt idx="1204">
                  <c:v>0.00393065952312372</c:v>
                </c:pt>
                <c:pt idx="1205">
                  <c:v>0.00389324323616376</c:v>
                </c:pt>
                <c:pt idx="1206">
                  <c:v>0.00385612075100032</c:v>
                </c:pt>
                <c:pt idx="1207">
                  <c:v>0.00381929024160469</c:v>
                </c:pt>
                <c:pt idx="1208">
                  <c:v>0.00378274989042233</c:v>
                </c:pt>
                <c:pt idx="1209">
                  <c:v>0.00374649788834569</c:v>
                </c:pt>
                <c:pt idx="1210">
                  <c:v>0.00371053243468706</c:v>
                </c:pt>
                <c:pt idx="1211">
                  <c:v>0.00367485173715145</c:v>
                </c:pt>
                <c:pt idx="1212">
                  <c:v>0.00363945401180957</c:v>
                </c:pt>
                <c:pt idx="1213">
                  <c:v>0.00360433748307086</c:v>
                </c:pt>
                <c:pt idx="1214">
                  <c:v>0.00356950038365658</c:v>
                </c:pt>
                <c:pt idx="1215">
                  <c:v>0.00353494095457294</c:v>
                </c:pt>
                <c:pt idx="1216">
                  <c:v>0.00350065744508428</c:v>
                </c:pt>
                <c:pt idx="1217">
                  <c:v>0.00346664811268635</c:v>
                </c:pt>
                <c:pt idx="1218">
                  <c:v>0.00343291122307965</c:v>
                </c:pt>
                <c:pt idx="1219">
                  <c:v>0.00339944505014274</c:v>
                </c:pt>
                <c:pt idx="1220">
                  <c:v>0.00336624787590572</c:v>
                </c:pt>
                <c:pt idx="1221">
                  <c:v>0.00333331799052369</c:v>
                </c:pt>
                <c:pt idx="1222">
                  <c:v>0.00330065369225031</c:v>
                </c:pt>
                <c:pt idx="1223">
                  <c:v>0.0032682532874114</c:v>
                </c:pt>
                <c:pt idx="1224">
                  <c:v>0.00323611509037862</c:v>
                </c:pt>
                <c:pt idx="1225">
                  <c:v>0.0032042374235431</c:v>
                </c:pt>
                <c:pt idx="1226">
                  <c:v>0.00317261861728933</c:v>
                </c:pt>
                <c:pt idx="1227">
                  <c:v>0.00314125700996893</c:v>
                </c:pt>
                <c:pt idx="1228">
                  <c:v>0.00311015094787451</c:v>
                </c:pt>
                <c:pt idx="1229">
                  <c:v>0.00307929878521369</c:v>
                </c:pt>
                <c:pt idx="1230">
                  <c:v>0.003048698884083</c:v>
                </c:pt>
                <c:pt idx="1231">
                  <c:v>0.00301834961444202</c:v>
                </c:pt>
                <c:pt idx="1232">
                  <c:v>0.00298824935408746</c:v>
                </c:pt>
                <c:pt idx="1233">
                  <c:v>0.00295839648862731</c:v>
                </c:pt>
                <c:pt idx="1234">
                  <c:v>0.0029287894114551</c:v>
                </c:pt>
                <c:pt idx="1235">
                  <c:v>0.00289942652372415</c:v>
                </c:pt>
                <c:pt idx="1236">
                  <c:v>0.0028703062343219</c:v>
                </c:pt>
                <c:pt idx="1237">
                  <c:v>0.00284142695984433</c:v>
                </c:pt>
                <c:pt idx="1238">
                  <c:v>0.0028127871245704</c:v>
                </c:pt>
                <c:pt idx="1239">
                  <c:v>0.00278438516043651</c:v>
                </c:pt>
                <c:pt idx="1240">
                  <c:v>0.0027562195070111</c:v>
                </c:pt>
                <c:pt idx="1241">
                  <c:v>0.00272828861146927</c:v>
                </c:pt>
                <c:pt idx="1242">
                  <c:v>0.0027005909285674</c:v>
                </c:pt>
                <c:pt idx="1243">
                  <c:v>0.00267312492061789</c:v>
                </c:pt>
                <c:pt idx="1244">
                  <c:v>0.00264588905746396</c:v>
                </c:pt>
                <c:pt idx="1245">
                  <c:v>0.00261888181645446</c:v>
                </c:pt>
                <c:pt idx="1246">
                  <c:v>0.00259210168241874</c:v>
                </c:pt>
                <c:pt idx="1247">
                  <c:v>0.00256554714764163</c:v>
                </c:pt>
                <c:pt idx="1248">
                  <c:v>0.00253921671183838</c:v>
                </c:pt>
                <c:pt idx="1249">
                  <c:v>0.00251310888212977</c:v>
                </c:pt>
                <c:pt idx="1250">
                  <c:v>0.00248722217301716</c:v>
                </c:pt>
                <c:pt idx="1251">
                  <c:v>0.00246155510635767</c:v>
                </c:pt>
                <c:pt idx="1252">
                  <c:v>0.00243610621133939</c:v>
                </c:pt>
                <c:pt idx="1253">
                  <c:v>0.00241087402445662</c:v>
                </c:pt>
                <c:pt idx="1254">
                  <c:v>0.00238585708948523</c:v>
                </c:pt>
                <c:pt idx="1255">
                  <c:v>0.002361053957458</c:v>
                </c:pt>
                <c:pt idx="1256">
                  <c:v>0.00233646318664003</c:v>
                </c:pt>
                <c:pt idx="1257">
                  <c:v>0.00231208334250428</c:v>
                </c:pt>
                <c:pt idx="1258">
                  <c:v>0.00228791299770701</c:v>
                </c:pt>
                <c:pt idx="1259">
                  <c:v>0.00226395073206344</c:v>
                </c:pt>
                <c:pt idx="1260">
                  <c:v>0.00224019513252336</c:v>
                </c:pt>
                <c:pt idx="1261">
                  <c:v>0.0022166447931468</c:v>
                </c:pt>
                <c:pt idx="1262">
                  <c:v>0.00219329831507981</c:v>
                </c:pt>
                <c:pt idx="1263">
                  <c:v>0.00217015430653021</c:v>
                </c:pt>
                <c:pt idx="1264">
                  <c:v>0.0021472113827435</c:v>
                </c:pt>
                <c:pt idx="1265">
                  <c:v>0.00212446816597867</c:v>
                </c:pt>
                <c:pt idx="1266">
                  <c:v>0.00210192328548424</c:v>
                </c:pt>
                <c:pt idx="1267">
                  <c:v>0.00207957537747422</c:v>
                </c:pt>
                <c:pt idx="1268">
                  <c:v>0.00205742308510418</c:v>
                </c:pt>
                <c:pt idx="1269">
                  <c:v>0.00203546505844734</c:v>
                </c:pt>
                <c:pt idx="1270">
                  <c:v>0.00201369995447075</c:v>
                </c:pt>
                <c:pt idx="1271">
                  <c:v>0.00199212643701148</c:v>
                </c:pt>
                <c:pt idx="1272">
                  <c:v>0.00197074317675292</c:v>
                </c:pt>
                <c:pt idx="1273">
                  <c:v>0.00194954885120108</c:v>
                </c:pt>
                <c:pt idx="1274">
                  <c:v>0.00192854214466091</c:v>
                </c:pt>
                <c:pt idx="1275">
                  <c:v>0.0019077217482128</c:v>
                </c:pt>
                <c:pt idx="1276">
                  <c:v>0.00188708635968899</c:v>
                </c:pt>
                <c:pt idx="1277">
                  <c:v>0.00186663468365011</c:v>
                </c:pt>
                <c:pt idx="1278">
                  <c:v>0.00184636543136175</c:v>
                </c:pt>
                <c:pt idx="1279">
                  <c:v>0.00182627732077108</c:v>
                </c:pt>
                <c:pt idx="1280">
                  <c:v>0.00180636907648355</c:v>
                </c:pt>
                <c:pt idx="1281">
                  <c:v>0.00178663942973956</c:v>
                </c:pt>
                <c:pt idx="1282">
                  <c:v>0.00176708711839128</c:v>
                </c:pt>
                <c:pt idx="1283">
                  <c:v>0.00174771088687945</c:v>
                </c:pt>
                <c:pt idx="1284">
                  <c:v>0.00172850948621028</c:v>
                </c:pt>
                <c:pt idx="1285">
                  <c:v>0.00170948167393236</c:v>
                </c:pt>
                <c:pt idx="1286">
                  <c:v>0.00169062621411365</c:v>
                </c:pt>
                <c:pt idx="1287">
                  <c:v>0.00167194187731846</c:v>
                </c:pt>
                <c:pt idx="1288">
                  <c:v>0.0016534274405846</c:v>
                </c:pt>
                <c:pt idx="1289">
                  <c:v>0.00163508168740046</c:v>
                </c:pt>
                <c:pt idx="1290">
                  <c:v>0.00161690340768218</c:v>
                </c:pt>
                <c:pt idx="1291">
                  <c:v>0.00159889139775091</c:v>
                </c:pt>
                <c:pt idx="1292">
                  <c:v>0.00158104446031007</c:v>
                </c:pt>
                <c:pt idx="1293">
                  <c:v>0.00156336140442265</c:v>
                </c:pt>
                <c:pt idx="1294">
                  <c:v>0.00154584104548862</c:v>
                </c:pt>
                <c:pt idx="1295">
                  <c:v>0.00152848220522236</c:v>
                </c:pt>
                <c:pt idx="1296">
                  <c:v>0.00151128371163009</c:v>
                </c:pt>
                <c:pt idx="1297">
                  <c:v>0.00149424439898743</c:v>
                </c:pt>
                <c:pt idx="1298">
                  <c:v>0.00147736310781695</c:v>
                </c:pt>
                <c:pt idx="1299">
                  <c:v>0.00146063868486582</c:v>
                </c:pt>
                <c:pt idx="1300">
                  <c:v>0.00144406998308344</c:v>
                </c:pt>
                <c:pt idx="1301">
                  <c:v>0.00142765586159918</c:v>
                </c:pt>
                <c:pt idx="1302">
                  <c:v>0.00141139518570016</c:v>
                </c:pt>
                <c:pt idx="1303">
                  <c:v>0.00139528682680903</c:v>
                </c:pt>
                <c:pt idx="1304">
                  <c:v>0.00137932966246188</c:v>
                </c:pt>
                <c:pt idx="1305">
                  <c:v>0.00136352257628609</c:v>
                </c:pt>
                <c:pt idx="1306">
                  <c:v>0.00134786445797835</c:v>
                </c:pt>
                <c:pt idx="1307">
                  <c:v>0.00133235420328266</c:v>
                </c:pt>
                <c:pt idx="1308">
                  <c:v>0.00131699071396834</c:v>
                </c:pt>
                <c:pt idx="1309">
                  <c:v>0.00130177289780819</c:v>
                </c:pt>
                <c:pt idx="1310">
                  <c:v>0.00128669966855661</c:v>
                </c:pt>
                <c:pt idx="1311">
                  <c:v>0.00127176994592782</c:v>
                </c:pt>
                <c:pt idx="1312">
                  <c:v>0.00125698265557409</c:v>
                </c:pt>
                <c:pt idx="1313">
                  <c:v>0.00124233672906405</c:v>
                </c:pt>
                <c:pt idx="1314">
                  <c:v>0.00122783110386102</c:v>
                </c:pt>
                <c:pt idx="1315">
                  <c:v>0.00121346472330142</c:v>
                </c:pt>
                <c:pt idx="1316">
                  <c:v>0.00119923653657321</c:v>
                </c:pt>
                <c:pt idx="1317">
                  <c:v>0.00118514549869434</c:v>
                </c:pt>
                <c:pt idx="1318">
                  <c:v>0.0011711905704913</c:v>
                </c:pt>
                <c:pt idx="1319">
                  <c:v>0.00115737071857774</c:v>
                </c:pt>
                <c:pt idx="1320">
                  <c:v>0.00114368491533304</c:v>
                </c:pt>
                <c:pt idx="1321">
                  <c:v>0.00113013213888101</c:v>
                </c:pt>
                <c:pt idx="1322">
                  <c:v>0.00111671137306859</c:v>
                </c:pt>
                <c:pt idx="1323">
                  <c:v>0.00110342160744467</c:v>
                </c:pt>
                <c:pt idx="1324">
                  <c:v>0.00109026183723884</c:v>
                </c:pt>
                <c:pt idx="1325">
                  <c:v>0.00107723106334029</c:v>
                </c:pt>
                <c:pt idx="1326">
                  <c:v>0.00106432829227671</c:v>
                </c:pt>
                <c:pt idx="1327">
                  <c:v>0.0010515525361932</c:v>
                </c:pt>
                <c:pt idx="1328">
                  <c:v>0.00103890281283136</c:v>
                </c:pt>
                <c:pt idx="1329">
                  <c:v>0.00102637814550825</c:v>
                </c:pt>
                <c:pt idx="1330">
                  <c:v>0.00101397756309553</c:v>
                </c:pt>
                <c:pt idx="1331">
                  <c:v>0.00100170009999857</c:v>
                </c:pt>
                <c:pt idx="1332">
                  <c:v>0.000989544796135647</c:v>
                </c:pt>
                <c:pt idx="1333">
                  <c:v>0.000977510696917181</c:v>
                </c:pt>
                <c:pt idx="1334">
                  <c:v>0.000965596853224996</c:v>
                </c:pt>
                <c:pt idx="1335">
                  <c:v>0.000953802321391645</c:v>
                </c:pt>
                <c:pt idx="1336">
                  <c:v>0.000942126163179782</c:v>
                </c:pt>
                <c:pt idx="1337">
                  <c:v>0.000930567445761568</c:v>
                </c:pt>
                <c:pt idx="1338">
                  <c:v>0.000919125241698129</c:v>
                </c:pt>
                <c:pt idx="1339">
                  <c:v>0.00090779862891906</c:v>
                </c:pt>
                <c:pt idx="1340">
                  <c:v>0.000896586690701969</c:v>
                </c:pt>
                <c:pt idx="1341">
                  <c:v>0.000885488515652075</c:v>
                </c:pt>
                <c:pt idx="1342">
                  <c:v>0.000874503197681843</c:v>
                </c:pt>
                <c:pt idx="1343">
                  <c:v>0.000863629835990667</c:v>
                </c:pt>
                <c:pt idx="1344">
                  <c:v>0.000852867535044593</c:v>
                </c:pt>
                <c:pt idx="1345">
                  <c:v>0.000842215404556104</c:v>
                </c:pt>
                <c:pt idx="1346">
                  <c:v>0.000831672559463921</c:v>
                </c:pt>
                <c:pt idx="1347">
                  <c:v>0.000821238119912878</c:v>
                </c:pt>
                <c:pt idx="1348">
                  <c:v>0.000810911211233823</c:v>
                </c:pt>
                <c:pt idx="1349">
                  <c:v>0.000800690963923561</c:v>
                </c:pt>
                <c:pt idx="1350">
                  <c:v>0.000790576513624864</c:v>
                </c:pt>
                <c:pt idx="1351">
                  <c:v>0.000780567001106503</c:v>
                </c:pt>
                <c:pt idx="1352">
                  <c:v>0.000770661572243328</c:v>
                </c:pt>
                <c:pt idx="1353">
                  <c:v>0.0007608593779964</c:v>
                </c:pt>
                <c:pt idx="1354">
                  <c:v>0.000751159574393162</c:v>
                </c:pt>
                <c:pt idx="1355">
                  <c:v>0.000741561322507654</c:v>
                </c:pt>
                <c:pt idx="1356">
                  <c:v>0.000732063788440775</c:v>
                </c:pt>
                <c:pt idx="1357">
                  <c:v>0.000722666143300578</c:v>
                </c:pt>
                <c:pt idx="1358">
                  <c:v>0.000713367563182631</c:v>
                </c:pt>
                <c:pt idx="1359">
                  <c:v>0.000704167229150394</c:v>
                </c:pt>
                <c:pt idx="1360">
                  <c:v>0.000695064327215661</c:v>
                </c:pt>
                <c:pt idx="1361">
                  <c:v>0.000686058048319036</c:v>
                </c:pt>
                <c:pt idx="1362">
                  <c:v>0.00067714758831045</c:v>
                </c:pt>
                <c:pt idx="1363">
                  <c:v>0.000668332147929732</c:v>
                </c:pt>
                <c:pt idx="1364">
                  <c:v>0.000659610932787213</c:v>
                </c:pt>
                <c:pt idx="1365">
                  <c:v>0.000650983153344376</c:v>
                </c:pt>
                <c:pt idx="1366">
                  <c:v>0.000642448024894548</c:v>
                </c:pt>
                <c:pt idx="1367">
                  <c:v>0.000634004767543644</c:v>
                </c:pt>
                <c:pt idx="1368">
                  <c:v>0.00062565260619094</c:v>
                </c:pt>
                <c:pt idx="1369">
                  <c:v>0.000617390770509896</c:v>
                </c:pt>
                <c:pt idx="1370">
                  <c:v>0.000609218494929023</c:v>
                </c:pt>
                <c:pt idx="1371">
                  <c:v>0.00060113501861279</c:v>
                </c:pt>
                <c:pt idx="1372">
                  <c:v>0.000593139585442577</c:v>
                </c:pt>
                <c:pt idx="1373">
                  <c:v>0.000585231443997662</c:v>
                </c:pt>
                <c:pt idx="1374">
                  <c:v>0.000577409847536266</c:v>
                </c:pt>
                <c:pt idx="1375">
                  <c:v>0.000569674053976616</c:v>
                </c:pt>
                <c:pt idx="1376">
                  <c:v>0.000562023325878083</c:v>
                </c:pt>
                <c:pt idx="1377">
                  <c:v>0.000554456930422329</c:v>
                </c:pt>
                <c:pt idx="1378">
                  <c:v>0.000546974139394521</c:v>
                </c:pt>
                <c:pt idx="1379">
                  <c:v>0.000539574229164571</c:v>
                </c:pt>
                <c:pt idx="1380">
                  <c:v>0.00053225648066843</c:v>
                </c:pt>
                <c:pt idx="1381">
                  <c:v>0.000525020179389414</c:v>
                </c:pt>
                <c:pt idx="1382">
                  <c:v>0.000517864615339578</c:v>
                </c:pt>
                <c:pt idx="1383">
                  <c:v>0.000510789083041132</c:v>
                </c:pt>
                <c:pt idx="1384">
                  <c:v>0.00050379288150789</c:v>
                </c:pt>
                <c:pt idx="1385">
                  <c:v>0.000496875314226773</c:v>
                </c:pt>
                <c:pt idx="1386">
                  <c:v>0.000490035689139349</c:v>
                </c:pt>
                <c:pt idx="1387">
                  <c:v>0.000483273318623408</c:v>
                </c:pt>
                <c:pt idx="1388">
                  <c:v>0.000476587519474584</c:v>
                </c:pt>
                <c:pt idx="1389">
                  <c:v>0.000469977612888022</c:v>
                </c:pt>
                <c:pt idx="1390">
                  <c:v>0.000463442924440078</c:v>
                </c:pt>
                <c:pt idx="1391">
                  <c:v>0.000456982784070071</c:v>
                </c:pt>
                <c:pt idx="1392">
                  <c:v>0.000450596526062055</c:v>
                </c:pt>
                <c:pt idx="1393">
                  <c:v>0.000444283489026662</c:v>
                </c:pt>
                <c:pt idx="1394">
                  <c:v>0.000438043015882964</c:v>
                </c:pt>
                <c:pt idx="1395">
                  <c:v>0.00043187445384038</c:v>
                </c:pt>
                <c:pt idx="1396">
                  <c:v>0.000425777154380628</c:v>
                </c:pt>
                <c:pt idx="1397">
                  <c:v>0.000419750473239714</c:v>
                </c:pt>
                <c:pt idx="1398">
                  <c:v>0.000413793770389969</c:v>
                </c:pt>
                <c:pt idx="1399">
                  <c:v>0.000407906410022113</c:v>
                </c:pt>
                <c:pt idx="1400">
                  <c:v>0.000402087760527374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470456"/>
        <c:axId val="2140464712"/>
      </c:scatterChart>
      <c:valAx>
        <c:axId val="214047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464712"/>
        <c:crosses val="autoZero"/>
        <c:crossBetween val="midCat"/>
      </c:valAx>
      <c:valAx>
        <c:axId val="2140464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>
                    <a:latin typeface="Calibri"/>
                  </a:rPr>
                  <a:t>ρ</a:t>
                </a:r>
                <a:r>
                  <a:rPr lang="en-US" baseline="-25000">
                    <a:latin typeface="Calibri"/>
                  </a:rPr>
                  <a:t>air </a:t>
                </a:r>
                <a:r>
                  <a:rPr lang="en-US" baseline="0">
                    <a:latin typeface="Calibri"/>
                  </a:rPr>
                  <a:t>(kg/m</a:t>
                </a:r>
                <a:r>
                  <a:rPr lang="en-US" baseline="30000">
                    <a:latin typeface="Calibri"/>
                  </a:rPr>
                  <a:t>3</a:t>
                </a:r>
                <a:r>
                  <a:rPr lang="en-US" baseline="0">
                    <a:latin typeface="Calibri"/>
                  </a:rPr>
                  <a:t>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470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Volume (m</a:t>
            </a:r>
            <a:r>
              <a:rPr lang="en-US" baseline="30000"/>
              <a:t>3</a:t>
            </a:r>
            <a:r>
              <a:rPr lang="en-US"/>
              <a:t>) Vs Height (m)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793963254593"/>
          <c:y val="0.194803514144065"/>
          <c:w val="0.803344925634296"/>
          <c:h val="0.591045129775444"/>
        </c:manualLayout>
      </c:layout>
      <c:scatterChart>
        <c:scatterStyle val="lineMarker"/>
        <c:varyColors val="0"/>
        <c:ser>
          <c:idx val="4"/>
          <c:order val="0"/>
          <c:tx>
            <c:strRef>
              <c:f>Equations!$G$1:$G$2</c:f>
              <c:strCache>
                <c:ptCount val="1"/>
                <c:pt idx="0">
                  <c:v>Van Der Waal's Equation V (m3)</c:v>
                </c:pt>
              </c:strCache>
            </c:strRef>
          </c:tx>
          <c:spPr>
            <a:ln w="28575">
              <a:noFill/>
            </a:ln>
          </c:spPr>
          <c:xVal>
            <c:numRef>
              <c:f>Equations!$C$3:$C$1403</c:f>
              <c:numCache>
                <c:formatCode>General</c:formatCode>
                <c:ptCount val="1401"/>
                <c:pt idx="0">
                  <c:v>0.0</c:v>
                </c:pt>
                <c:pt idx="1">
                  <c:v>25.0</c:v>
                </c:pt>
                <c:pt idx="2">
                  <c:v>50.0</c:v>
                </c:pt>
                <c:pt idx="3">
                  <c:v>75.0</c:v>
                </c:pt>
                <c:pt idx="4">
                  <c:v>100.0</c:v>
                </c:pt>
                <c:pt idx="5">
                  <c:v>125.0</c:v>
                </c:pt>
                <c:pt idx="6">
                  <c:v>150.0</c:v>
                </c:pt>
                <c:pt idx="7">
                  <c:v>175.0</c:v>
                </c:pt>
                <c:pt idx="8">
                  <c:v>200.0</c:v>
                </c:pt>
                <c:pt idx="9">
                  <c:v>225.0</c:v>
                </c:pt>
                <c:pt idx="10">
                  <c:v>250.0</c:v>
                </c:pt>
                <c:pt idx="11">
                  <c:v>275.0</c:v>
                </c:pt>
                <c:pt idx="12">
                  <c:v>300.0</c:v>
                </c:pt>
                <c:pt idx="13">
                  <c:v>325.0</c:v>
                </c:pt>
                <c:pt idx="14">
                  <c:v>350.0</c:v>
                </c:pt>
                <c:pt idx="15">
                  <c:v>375.0</c:v>
                </c:pt>
                <c:pt idx="16">
                  <c:v>400.0</c:v>
                </c:pt>
                <c:pt idx="17">
                  <c:v>425.0</c:v>
                </c:pt>
                <c:pt idx="18">
                  <c:v>450.0</c:v>
                </c:pt>
                <c:pt idx="19">
                  <c:v>475.0</c:v>
                </c:pt>
                <c:pt idx="20">
                  <c:v>500.0</c:v>
                </c:pt>
                <c:pt idx="21">
                  <c:v>525.0</c:v>
                </c:pt>
                <c:pt idx="22">
                  <c:v>550.0</c:v>
                </c:pt>
                <c:pt idx="23">
                  <c:v>575.0</c:v>
                </c:pt>
                <c:pt idx="24">
                  <c:v>600.0</c:v>
                </c:pt>
                <c:pt idx="25">
                  <c:v>625.0</c:v>
                </c:pt>
                <c:pt idx="26">
                  <c:v>650.0</c:v>
                </c:pt>
                <c:pt idx="27">
                  <c:v>675.0</c:v>
                </c:pt>
                <c:pt idx="28">
                  <c:v>700.0</c:v>
                </c:pt>
                <c:pt idx="29">
                  <c:v>725.0</c:v>
                </c:pt>
                <c:pt idx="30">
                  <c:v>750.0</c:v>
                </c:pt>
                <c:pt idx="31">
                  <c:v>775.0</c:v>
                </c:pt>
                <c:pt idx="32">
                  <c:v>800.0</c:v>
                </c:pt>
                <c:pt idx="33">
                  <c:v>825.0</c:v>
                </c:pt>
                <c:pt idx="34">
                  <c:v>850.0</c:v>
                </c:pt>
                <c:pt idx="35">
                  <c:v>875.0</c:v>
                </c:pt>
                <c:pt idx="36">
                  <c:v>900.0</c:v>
                </c:pt>
                <c:pt idx="37">
                  <c:v>925.0</c:v>
                </c:pt>
                <c:pt idx="38">
                  <c:v>950.0</c:v>
                </c:pt>
                <c:pt idx="39">
                  <c:v>975.0</c:v>
                </c:pt>
                <c:pt idx="40">
                  <c:v>1000.0</c:v>
                </c:pt>
                <c:pt idx="41">
                  <c:v>1025.0</c:v>
                </c:pt>
                <c:pt idx="42">
                  <c:v>1050.0</c:v>
                </c:pt>
                <c:pt idx="43">
                  <c:v>1075.0</c:v>
                </c:pt>
                <c:pt idx="44">
                  <c:v>1100.0</c:v>
                </c:pt>
                <c:pt idx="45">
                  <c:v>1125.0</c:v>
                </c:pt>
                <c:pt idx="46">
                  <c:v>1150.0</c:v>
                </c:pt>
                <c:pt idx="47">
                  <c:v>1175.0</c:v>
                </c:pt>
                <c:pt idx="48">
                  <c:v>1200.0</c:v>
                </c:pt>
                <c:pt idx="49">
                  <c:v>1225.0</c:v>
                </c:pt>
                <c:pt idx="50">
                  <c:v>1250.0</c:v>
                </c:pt>
                <c:pt idx="51">
                  <c:v>1275.0</c:v>
                </c:pt>
                <c:pt idx="52">
                  <c:v>1300.0</c:v>
                </c:pt>
                <c:pt idx="53">
                  <c:v>1325.0</c:v>
                </c:pt>
                <c:pt idx="54">
                  <c:v>1350.0</c:v>
                </c:pt>
                <c:pt idx="55">
                  <c:v>1375.0</c:v>
                </c:pt>
                <c:pt idx="56">
                  <c:v>1400.0</c:v>
                </c:pt>
                <c:pt idx="57">
                  <c:v>1425.0</c:v>
                </c:pt>
                <c:pt idx="58">
                  <c:v>1450.0</c:v>
                </c:pt>
                <c:pt idx="59">
                  <c:v>1475.0</c:v>
                </c:pt>
                <c:pt idx="60">
                  <c:v>1500.0</c:v>
                </c:pt>
                <c:pt idx="61">
                  <c:v>1525.0</c:v>
                </c:pt>
                <c:pt idx="62">
                  <c:v>1550.0</c:v>
                </c:pt>
                <c:pt idx="63">
                  <c:v>1575.0</c:v>
                </c:pt>
                <c:pt idx="64">
                  <c:v>1600.0</c:v>
                </c:pt>
                <c:pt idx="65">
                  <c:v>1625.0</c:v>
                </c:pt>
                <c:pt idx="66">
                  <c:v>1650.0</c:v>
                </c:pt>
                <c:pt idx="67">
                  <c:v>1675.0</c:v>
                </c:pt>
                <c:pt idx="68">
                  <c:v>1700.0</c:v>
                </c:pt>
                <c:pt idx="69">
                  <c:v>1725.0</c:v>
                </c:pt>
                <c:pt idx="70">
                  <c:v>1750.0</c:v>
                </c:pt>
                <c:pt idx="71">
                  <c:v>1775.0</c:v>
                </c:pt>
                <c:pt idx="72">
                  <c:v>1800.0</c:v>
                </c:pt>
                <c:pt idx="73">
                  <c:v>1825.0</c:v>
                </c:pt>
                <c:pt idx="74">
                  <c:v>1850.0</c:v>
                </c:pt>
                <c:pt idx="75">
                  <c:v>1875.0</c:v>
                </c:pt>
                <c:pt idx="76">
                  <c:v>1900.0</c:v>
                </c:pt>
                <c:pt idx="77">
                  <c:v>1925.0</c:v>
                </c:pt>
                <c:pt idx="78">
                  <c:v>1950.0</c:v>
                </c:pt>
                <c:pt idx="79">
                  <c:v>1975.0</c:v>
                </c:pt>
                <c:pt idx="80">
                  <c:v>2000.0</c:v>
                </c:pt>
                <c:pt idx="81">
                  <c:v>2025.0</c:v>
                </c:pt>
                <c:pt idx="82">
                  <c:v>2050.0</c:v>
                </c:pt>
                <c:pt idx="83">
                  <c:v>2075.0</c:v>
                </c:pt>
                <c:pt idx="84">
                  <c:v>2100.0</c:v>
                </c:pt>
                <c:pt idx="85">
                  <c:v>2125.0</c:v>
                </c:pt>
                <c:pt idx="86">
                  <c:v>2150.0</c:v>
                </c:pt>
                <c:pt idx="87">
                  <c:v>2175.0</c:v>
                </c:pt>
                <c:pt idx="88">
                  <c:v>2200.0</c:v>
                </c:pt>
                <c:pt idx="89">
                  <c:v>2225.0</c:v>
                </c:pt>
                <c:pt idx="90">
                  <c:v>2250.0</c:v>
                </c:pt>
                <c:pt idx="91">
                  <c:v>2275.0</c:v>
                </c:pt>
                <c:pt idx="92">
                  <c:v>2300.0</c:v>
                </c:pt>
                <c:pt idx="93">
                  <c:v>2325.0</c:v>
                </c:pt>
                <c:pt idx="94">
                  <c:v>2350.0</c:v>
                </c:pt>
                <c:pt idx="95">
                  <c:v>2375.0</c:v>
                </c:pt>
                <c:pt idx="96">
                  <c:v>2400.0</c:v>
                </c:pt>
                <c:pt idx="97">
                  <c:v>2425.0</c:v>
                </c:pt>
                <c:pt idx="98">
                  <c:v>2450.0</c:v>
                </c:pt>
                <c:pt idx="99">
                  <c:v>2475.0</c:v>
                </c:pt>
                <c:pt idx="100">
                  <c:v>2500.0</c:v>
                </c:pt>
                <c:pt idx="101">
                  <c:v>2525.0</c:v>
                </c:pt>
                <c:pt idx="102">
                  <c:v>2550.0</c:v>
                </c:pt>
                <c:pt idx="103">
                  <c:v>2575.0</c:v>
                </c:pt>
                <c:pt idx="104">
                  <c:v>2600.0</c:v>
                </c:pt>
                <c:pt idx="105">
                  <c:v>2625.0</c:v>
                </c:pt>
                <c:pt idx="106">
                  <c:v>2650.0</c:v>
                </c:pt>
                <c:pt idx="107">
                  <c:v>2675.0</c:v>
                </c:pt>
                <c:pt idx="108">
                  <c:v>2700.0</c:v>
                </c:pt>
                <c:pt idx="109">
                  <c:v>2725.0</c:v>
                </c:pt>
                <c:pt idx="110">
                  <c:v>2750.0</c:v>
                </c:pt>
                <c:pt idx="111">
                  <c:v>2775.0</c:v>
                </c:pt>
                <c:pt idx="112">
                  <c:v>2800.0</c:v>
                </c:pt>
                <c:pt idx="113">
                  <c:v>2825.0</c:v>
                </c:pt>
                <c:pt idx="114">
                  <c:v>2850.0</c:v>
                </c:pt>
                <c:pt idx="115">
                  <c:v>2875.0</c:v>
                </c:pt>
                <c:pt idx="116">
                  <c:v>2900.0</c:v>
                </c:pt>
                <c:pt idx="117">
                  <c:v>2925.0</c:v>
                </c:pt>
                <c:pt idx="118">
                  <c:v>2950.0</c:v>
                </c:pt>
                <c:pt idx="119">
                  <c:v>2975.0</c:v>
                </c:pt>
                <c:pt idx="120">
                  <c:v>3000.0</c:v>
                </c:pt>
                <c:pt idx="121">
                  <c:v>3025.0</c:v>
                </c:pt>
                <c:pt idx="122">
                  <c:v>3050.0</c:v>
                </c:pt>
                <c:pt idx="123">
                  <c:v>3075.0</c:v>
                </c:pt>
                <c:pt idx="124">
                  <c:v>3100.0</c:v>
                </c:pt>
                <c:pt idx="125">
                  <c:v>3125.0</c:v>
                </c:pt>
                <c:pt idx="126">
                  <c:v>3150.0</c:v>
                </c:pt>
                <c:pt idx="127">
                  <c:v>3175.0</c:v>
                </c:pt>
                <c:pt idx="128">
                  <c:v>3200.0</c:v>
                </c:pt>
                <c:pt idx="129">
                  <c:v>3225.0</c:v>
                </c:pt>
                <c:pt idx="130">
                  <c:v>3250.0</c:v>
                </c:pt>
                <c:pt idx="131">
                  <c:v>3275.0</c:v>
                </c:pt>
                <c:pt idx="132">
                  <c:v>3300.0</c:v>
                </c:pt>
                <c:pt idx="133">
                  <c:v>3325.0</c:v>
                </c:pt>
                <c:pt idx="134">
                  <c:v>3350.0</c:v>
                </c:pt>
                <c:pt idx="135">
                  <c:v>3375.0</c:v>
                </c:pt>
                <c:pt idx="136">
                  <c:v>3400.0</c:v>
                </c:pt>
                <c:pt idx="137">
                  <c:v>3425.0</c:v>
                </c:pt>
                <c:pt idx="138">
                  <c:v>3450.0</c:v>
                </c:pt>
                <c:pt idx="139">
                  <c:v>3475.0</c:v>
                </c:pt>
                <c:pt idx="140">
                  <c:v>3500.0</c:v>
                </c:pt>
                <c:pt idx="141">
                  <c:v>3525.0</c:v>
                </c:pt>
                <c:pt idx="142">
                  <c:v>3550.0</c:v>
                </c:pt>
                <c:pt idx="143">
                  <c:v>3575.0</c:v>
                </c:pt>
                <c:pt idx="144">
                  <c:v>3600.0</c:v>
                </c:pt>
                <c:pt idx="145">
                  <c:v>3625.0</c:v>
                </c:pt>
                <c:pt idx="146">
                  <c:v>3650.0</c:v>
                </c:pt>
                <c:pt idx="147">
                  <c:v>3675.0</c:v>
                </c:pt>
                <c:pt idx="148">
                  <c:v>3700.0</c:v>
                </c:pt>
                <c:pt idx="149">
                  <c:v>3725.0</c:v>
                </c:pt>
                <c:pt idx="150">
                  <c:v>3750.0</c:v>
                </c:pt>
                <c:pt idx="151">
                  <c:v>3775.0</c:v>
                </c:pt>
                <c:pt idx="152">
                  <c:v>3800.0</c:v>
                </c:pt>
                <c:pt idx="153">
                  <c:v>3825.0</c:v>
                </c:pt>
                <c:pt idx="154">
                  <c:v>3850.0</c:v>
                </c:pt>
                <c:pt idx="155">
                  <c:v>3875.0</c:v>
                </c:pt>
                <c:pt idx="156">
                  <c:v>3900.0</c:v>
                </c:pt>
                <c:pt idx="157">
                  <c:v>3925.0</c:v>
                </c:pt>
                <c:pt idx="158">
                  <c:v>3950.0</c:v>
                </c:pt>
                <c:pt idx="159">
                  <c:v>3975.0</c:v>
                </c:pt>
                <c:pt idx="160">
                  <c:v>4000.0</c:v>
                </c:pt>
                <c:pt idx="161">
                  <c:v>4025.0</c:v>
                </c:pt>
                <c:pt idx="162">
                  <c:v>4050.0</c:v>
                </c:pt>
                <c:pt idx="163">
                  <c:v>4075.0</c:v>
                </c:pt>
                <c:pt idx="164">
                  <c:v>4100.0</c:v>
                </c:pt>
                <c:pt idx="165">
                  <c:v>4125.0</c:v>
                </c:pt>
                <c:pt idx="166">
                  <c:v>4150.0</c:v>
                </c:pt>
                <c:pt idx="167">
                  <c:v>4175.0</c:v>
                </c:pt>
                <c:pt idx="168">
                  <c:v>4200.0</c:v>
                </c:pt>
                <c:pt idx="169">
                  <c:v>4225.0</c:v>
                </c:pt>
                <c:pt idx="170">
                  <c:v>4250.0</c:v>
                </c:pt>
                <c:pt idx="171">
                  <c:v>4275.0</c:v>
                </c:pt>
                <c:pt idx="172">
                  <c:v>4300.0</c:v>
                </c:pt>
                <c:pt idx="173">
                  <c:v>4325.0</c:v>
                </c:pt>
                <c:pt idx="174">
                  <c:v>4350.0</c:v>
                </c:pt>
                <c:pt idx="175">
                  <c:v>4375.0</c:v>
                </c:pt>
                <c:pt idx="176">
                  <c:v>4400.0</c:v>
                </c:pt>
                <c:pt idx="177">
                  <c:v>4425.0</c:v>
                </c:pt>
                <c:pt idx="178">
                  <c:v>4450.0</c:v>
                </c:pt>
                <c:pt idx="179">
                  <c:v>4475.0</c:v>
                </c:pt>
                <c:pt idx="180">
                  <c:v>4500.0</c:v>
                </c:pt>
                <c:pt idx="181">
                  <c:v>4525.0</c:v>
                </c:pt>
                <c:pt idx="182">
                  <c:v>4550.0</c:v>
                </c:pt>
                <c:pt idx="183">
                  <c:v>4575.0</c:v>
                </c:pt>
                <c:pt idx="184">
                  <c:v>4600.0</c:v>
                </c:pt>
                <c:pt idx="185">
                  <c:v>4625.0</c:v>
                </c:pt>
                <c:pt idx="186">
                  <c:v>4650.0</c:v>
                </c:pt>
                <c:pt idx="187">
                  <c:v>4675.0</c:v>
                </c:pt>
                <c:pt idx="188">
                  <c:v>4700.0</c:v>
                </c:pt>
                <c:pt idx="189">
                  <c:v>4725.0</c:v>
                </c:pt>
                <c:pt idx="190">
                  <c:v>4750.0</c:v>
                </c:pt>
                <c:pt idx="191">
                  <c:v>4775.0</c:v>
                </c:pt>
                <c:pt idx="192">
                  <c:v>4800.0</c:v>
                </c:pt>
                <c:pt idx="193">
                  <c:v>4825.0</c:v>
                </c:pt>
                <c:pt idx="194">
                  <c:v>4850.0</c:v>
                </c:pt>
                <c:pt idx="195">
                  <c:v>4875.0</c:v>
                </c:pt>
                <c:pt idx="196">
                  <c:v>4900.0</c:v>
                </c:pt>
                <c:pt idx="197">
                  <c:v>4925.0</c:v>
                </c:pt>
                <c:pt idx="198">
                  <c:v>4950.0</c:v>
                </c:pt>
                <c:pt idx="199">
                  <c:v>4975.0</c:v>
                </c:pt>
                <c:pt idx="200">
                  <c:v>5000.0</c:v>
                </c:pt>
                <c:pt idx="201">
                  <c:v>5025.0</c:v>
                </c:pt>
                <c:pt idx="202">
                  <c:v>5050.0</c:v>
                </c:pt>
                <c:pt idx="203">
                  <c:v>5075.0</c:v>
                </c:pt>
                <c:pt idx="204">
                  <c:v>5100.0</c:v>
                </c:pt>
                <c:pt idx="205">
                  <c:v>5125.0</c:v>
                </c:pt>
                <c:pt idx="206">
                  <c:v>5150.0</c:v>
                </c:pt>
                <c:pt idx="207">
                  <c:v>5175.0</c:v>
                </c:pt>
                <c:pt idx="208">
                  <c:v>5200.0</c:v>
                </c:pt>
                <c:pt idx="209">
                  <c:v>5225.0</c:v>
                </c:pt>
                <c:pt idx="210">
                  <c:v>5250.0</c:v>
                </c:pt>
                <c:pt idx="211">
                  <c:v>5275.0</c:v>
                </c:pt>
                <c:pt idx="212">
                  <c:v>5300.0</c:v>
                </c:pt>
                <c:pt idx="213">
                  <c:v>5325.0</c:v>
                </c:pt>
                <c:pt idx="214">
                  <c:v>5350.0</c:v>
                </c:pt>
                <c:pt idx="215">
                  <c:v>5375.0</c:v>
                </c:pt>
                <c:pt idx="216">
                  <c:v>5400.0</c:v>
                </c:pt>
                <c:pt idx="217">
                  <c:v>5425.0</c:v>
                </c:pt>
                <c:pt idx="218">
                  <c:v>5450.0</c:v>
                </c:pt>
                <c:pt idx="219">
                  <c:v>5475.0</c:v>
                </c:pt>
                <c:pt idx="220">
                  <c:v>5500.0</c:v>
                </c:pt>
                <c:pt idx="221">
                  <c:v>5525.0</c:v>
                </c:pt>
                <c:pt idx="222">
                  <c:v>5550.0</c:v>
                </c:pt>
                <c:pt idx="223">
                  <c:v>5575.0</c:v>
                </c:pt>
                <c:pt idx="224">
                  <c:v>5600.0</c:v>
                </c:pt>
                <c:pt idx="225">
                  <c:v>5625.0</c:v>
                </c:pt>
                <c:pt idx="226">
                  <c:v>5650.0</c:v>
                </c:pt>
                <c:pt idx="227">
                  <c:v>5675.0</c:v>
                </c:pt>
                <c:pt idx="228">
                  <c:v>5700.0</c:v>
                </c:pt>
                <c:pt idx="229">
                  <c:v>5725.0</c:v>
                </c:pt>
                <c:pt idx="230">
                  <c:v>5750.0</c:v>
                </c:pt>
                <c:pt idx="231">
                  <c:v>5775.0</c:v>
                </c:pt>
                <c:pt idx="232">
                  <c:v>5800.0</c:v>
                </c:pt>
                <c:pt idx="233">
                  <c:v>5825.0</c:v>
                </c:pt>
                <c:pt idx="234">
                  <c:v>5850.0</c:v>
                </c:pt>
                <c:pt idx="235">
                  <c:v>5875.0</c:v>
                </c:pt>
                <c:pt idx="236">
                  <c:v>5900.0</c:v>
                </c:pt>
                <c:pt idx="237">
                  <c:v>5925.0</c:v>
                </c:pt>
                <c:pt idx="238">
                  <c:v>5950.0</c:v>
                </c:pt>
                <c:pt idx="239">
                  <c:v>5975.0</c:v>
                </c:pt>
                <c:pt idx="240">
                  <c:v>6000.0</c:v>
                </c:pt>
                <c:pt idx="241">
                  <c:v>6025.0</c:v>
                </c:pt>
                <c:pt idx="242">
                  <c:v>6050.0</c:v>
                </c:pt>
                <c:pt idx="243">
                  <c:v>6075.0</c:v>
                </c:pt>
                <c:pt idx="244">
                  <c:v>6100.0</c:v>
                </c:pt>
                <c:pt idx="245">
                  <c:v>6125.0</c:v>
                </c:pt>
                <c:pt idx="246">
                  <c:v>6150.0</c:v>
                </c:pt>
                <c:pt idx="247">
                  <c:v>6175.0</c:v>
                </c:pt>
                <c:pt idx="248">
                  <c:v>6200.0</c:v>
                </c:pt>
                <c:pt idx="249">
                  <c:v>6225.0</c:v>
                </c:pt>
                <c:pt idx="250">
                  <c:v>6250.0</c:v>
                </c:pt>
                <c:pt idx="251">
                  <c:v>6275.0</c:v>
                </c:pt>
                <c:pt idx="252">
                  <c:v>6300.0</c:v>
                </c:pt>
                <c:pt idx="253">
                  <c:v>6325.0</c:v>
                </c:pt>
                <c:pt idx="254">
                  <c:v>6350.0</c:v>
                </c:pt>
                <c:pt idx="255">
                  <c:v>6375.0</c:v>
                </c:pt>
                <c:pt idx="256">
                  <c:v>6400.0</c:v>
                </c:pt>
                <c:pt idx="257">
                  <c:v>6425.0</c:v>
                </c:pt>
                <c:pt idx="258">
                  <c:v>6450.0</c:v>
                </c:pt>
                <c:pt idx="259">
                  <c:v>6475.0</c:v>
                </c:pt>
                <c:pt idx="260">
                  <c:v>6500.0</c:v>
                </c:pt>
                <c:pt idx="261">
                  <c:v>6525.0</c:v>
                </c:pt>
                <c:pt idx="262">
                  <c:v>6550.0</c:v>
                </c:pt>
                <c:pt idx="263">
                  <c:v>6575.0</c:v>
                </c:pt>
                <c:pt idx="264">
                  <c:v>6600.0</c:v>
                </c:pt>
                <c:pt idx="265">
                  <c:v>6625.0</c:v>
                </c:pt>
                <c:pt idx="266">
                  <c:v>6650.0</c:v>
                </c:pt>
                <c:pt idx="267">
                  <c:v>6675.0</c:v>
                </c:pt>
                <c:pt idx="268">
                  <c:v>6700.0</c:v>
                </c:pt>
                <c:pt idx="269">
                  <c:v>6725.0</c:v>
                </c:pt>
                <c:pt idx="270">
                  <c:v>6750.0</c:v>
                </c:pt>
                <c:pt idx="271">
                  <c:v>6775.0</c:v>
                </c:pt>
                <c:pt idx="272">
                  <c:v>6800.0</c:v>
                </c:pt>
                <c:pt idx="273">
                  <c:v>6825.0</c:v>
                </c:pt>
                <c:pt idx="274">
                  <c:v>6850.0</c:v>
                </c:pt>
                <c:pt idx="275">
                  <c:v>6875.0</c:v>
                </c:pt>
                <c:pt idx="276">
                  <c:v>6900.0</c:v>
                </c:pt>
                <c:pt idx="277">
                  <c:v>6925.0</c:v>
                </c:pt>
                <c:pt idx="278">
                  <c:v>6950.0</c:v>
                </c:pt>
                <c:pt idx="279">
                  <c:v>6975.0</c:v>
                </c:pt>
                <c:pt idx="280">
                  <c:v>7000.0</c:v>
                </c:pt>
                <c:pt idx="281">
                  <c:v>7025.0</c:v>
                </c:pt>
                <c:pt idx="282">
                  <c:v>7050.0</c:v>
                </c:pt>
                <c:pt idx="283">
                  <c:v>7075.0</c:v>
                </c:pt>
                <c:pt idx="284">
                  <c:v>7100.0</c:v>
                </c:pt>
                <c:pt idx="285">
                  <c:v>7125.0</c:v>
                </c:pt>
                <c:pt idx="286">
                  <c:v>7150.0</c:v>
                </c:pt>
                <c:pt idx="287">
                  <c:v>7175.0</c:v>
                </c:pt>
                <c:pt idx="288">
                  <c:v>7200.0</c:v>
                </c:pt>
                <c:pt idx="289">
                  <c:v>7225.0</c:v>
                </c:pt>
                <c:pt idx="290">
                  <c:v>7250.0</c:v>
                </c:pt>
                <c:pt idx="291">
                  <c:v>7275.0</c:v>
                </c:pt>
                <c:pt idx="292">
                  <c:v>7300.0</c:v>
                </c:pt>
                <c:pt idx="293">
                  <c:v>7325.0</c:v>
                </c:pt>
                <c:pt idx="294">
                  <c:v>7350.0</c:v>
                </c:pt>
                <c:pt idx="295">
                  <c:v>7375.0</c:v>
                </c:pt>
                <c:pt idx="296">
                  <c:v>7400.0</c:v>
                </c:pt>
                <c:pt idx="297">
                  <c:v>7425.0</c:v>
                </c:pt>
                <c:pt idx="298">
                  <c:v>7450.0</c:v>
                </c:pt>
                <c:pt idx="299">
                  <c:v>7475.0</c:v>
                </c:pt>
                <c:pt idx="300">
                  <c:v>7500.0</c:v>
                </c:pt>
                <c:pt idx="301">
                  <c:v>7525.0</c:v>
                </c:pt>
                <c:pt idx="302">
                  <c:v>7550.0</c:v>
                </c:pt>
                <c:pt idx="303">
                  <c:v>7575.0</c:v>
                </c:pt>
                <c:pt idx="304">
                  <c:v>7600.0</c:v>
                </c:pt>
                <c:pt idx="305">
                  <c:v>7625.0</c:v>
                </c:pt>
                <c:pt idx="306">
                  <c:v>7650.0</c:v>
                </c:pt>
                <c:pt idx="307">
                  <c:v>7675.0</c:v>
                </c:pt>
                <c:pt idx="308">
                  <c:v>7700.0</c:v>
                </c:pt>
                <c:pt idx="309">
                  <c:v>7725.0</c:v>
                </c:pt>
                <c:pt idx="310">
                  <c:v>7750.0</c:v>
                </c:pt>
                <c:pt idx="311">
                  <c:v>7775.0</c:v>
                </c:pt>
                <c:pt idx="312">
                  <c:v>7800.0</c:v>
                </c:pt>
                <c:pt idx="313">
                  <c:v>7825.0</c:v>
                </c:pt>
                <c:pt idx="314">
                  <c:v>7850.0</c:v>
                </c:pt>
                <c:pt idx="315">
                  <c:v>7875.0</c:v>
                </c:pt>
                <c:pt idx="316">
                  <c:v>7900.0</c:v>
                </c:pt>
                <c:pt idx="317">
                  <c:v>7925.0</c:v>
                </c:pt>
                <c:pt idx="318">
                  <c:v>7950.0</c:v>
                </c:pt>
                <c:pt idx="319">
                  <c:v>7975.0</c:v>
                </c:pt>
                <c:pt idx="320">
                  <c:v>8000.0</c:v>
                </c:pt>
                <c:pt idx="321">
                  <c:v>8025.0</c:v>
                </c:pt>
                <c:pt idx="322">
                  <c:v>8050.0</c:v>
                </c:pt>
                <c:pt idx="323">
                  <c:v>8075.0</c:v>
                </c:pt>
                <c:pt idx="324">
                  <c:v>8100.0</c:v>
                </c:pt>
                <c:pt idx="325">
                  <c:v>8125.0</c:v>
                </c:pt>
                <c:pt idx="326">
                  <c:v>8150.0</c:v>
                </c:pt>
                <c:pt idx="327">
                  <c:v>8175.0</c:v>
                </c:pt>
                <c:pt idx="328">
                  <c:v>8200.0</c:v>
                </c:pt>
                <c:pt idx="329">
                  <c:v>8225.0</c:v>
                </c:pt>
                <c:pt idx="330">
                  <c:v>8250.0</c:v>
                </c:pt>
                <c:pt idx="331">
                  <c:v>8275.0</c:v>
                </c:pt>
                <c:pt idx="332">
                  <c:v>8300.0</c:v>
                </c:pt>
                <c:pt idx="333">
                  <c:v>8325.0</c:v>
                </c:pt>
                <c:pt idx="334">
                  <c:v>8350.0</c:v>
                </c:pt>
                <c:pt idx="335">
                  <c:v>8375.0</c:v>
                </c:pt>
                <c:pt idx="336">
                  <c:v>8400.0</c:v>
                </c:pt>
                <c:pt idx="337">
                  <c:v>8425.0</c:v>
                </c:pt>
                <c:pt idx="338">
                  <c:v>8450.0</c:v>
                </c:pt>
                <c:pt idx="339">
                  <c:v>8475.0</c:v>
                </c:pt>
                <c:pt idx="340">
                  <c:v>8500.0</c:v>
                </c:pt>
                <c:pt idx="341">
                  <c:v>8525.0</c:v>
                </c:pt>
                <c:pt idx="342">
                  <c:v>8550.0</c:v>
                </c:pt>
                <c:pt idx="343">
                  <c:v>8575.0</c:v>
                </c:pt>
                <c:pt idx="344">
                  <c:v>8600.0</c:v>
                </c:pt>
                <c:pt idx="345">
                  <c:v>8625.0</c:v>
                </c:pt>
                <c:pt idx="346">
                  <c:v>8650.0</c:v>
                </c:pt>
                <c:pt idx="347">
                  <c:v>8675.0</c:v>
                </c:pt>
                <c:pt idx="348">
                  <c:v>8700.0</c:v>
                </c:pt>
                <c:pt idx="349">
                  <c:v>8725.0</c:v>
                </c:pt>
                <c:pt idx="350">
                  <c:v>8750.0</c:v>
                </c:pt>
                <c:pt idx="351">
                  <c:v>8775.0</c:v>
                </c:pt>
                <c:pt idx="352">
                  <c:v>8800.0</c:v>
                </c:pt>
                <c:pt idx="353">
                  <c:v>8825.0</c:v>
                </c:pt>
                <c:pt idx="354">
                  <c:v>8850.0</c:v>
                </c:pt>
                <c:pt idx="355">
                  <c:v>8875.0</c:v>
                </c:pt>
                <c:pt idx="356">
                  <c:v>8900.0</c:v>
                </c:pt>
                <c:pt idx="357">
                  <c:v>8925.0</c:v>
                </c:pt>
                <c:pt idx="358">
                  <c:v>8950.0</c:v>
                </c:pt>
                <c:pt idx="359">
                  <c:v>8975.0</c:v>
                </c:pt>
                <c:pt idx="360">
                  <c:v>9000.0</c:v>
                </c:pt>
                <c:pt idx="361">
                  <c:v>9025.0</c:v>
                </c:pt>
                <c:pt idx="362">
                  <c:v>9050.0</c:v>
                </c:pt>
                <c:pt idx="363">
                  <c:v>9075.0</c:v>
                </c:pt>
                <c:pt idx="364">
                  <c:v>9100.0</c:v>
                </c:pt>
                <c:pt idx="365">
                  <c:v>9125.0</c:v>
                </c:pt>
                <c:pt idx="366">
                  <c:v>9150.0</c:v>
                </c:pt>
                <c:pt idx="367">
                  <c:v>9175.0</c:v>
                </c:pt>
                <c:pt idx="368">
                  <c:v>9200.0</c:v>
                </c:pt>
                <c:pt idx="369">
                  <c:v>9225.0</c:v>
                </c:pt>
                <c:pt idx="370">
                  <c:v>9250.0</c:v>
                </c:pt>
                <c:pt idx="371">
                  <c:v>9275.0</c:v>
                </c:pt>
                <c:pt idx="372">
                  <c:v>9300.0</c:v>
                </c:pt>
                <c:pt idx="373">
                  <c:v>9325.0</c:v>
                </c:pt>
                <c:pt idx="374">
                  <c:v>9350.0</c:v>
                </c:pt>
                <c:pt idx="375">
                  <c:v>9375.0</c:v>
                </c:pt>
                <c:pt idx="376">
                  <c:v>9400.0</c:v>
                </c:pt>
                <c:pt idx="377">
                  <c:v>9425.0</c:v>
                </c:pt>
                <c:pt idx="378">
                  <c:v>9450.0</c:v>
                </c:pt>
                <c:pt idx="379">
                  <c:v>9475.0</c:v>
                </c:pt>
                <c:pt idx="380">
                  <c:v>9500.0</c:v>
                </c:pt>
                <c:pt idx="381">
                  <c:v>9525.0</c:v>
                </c:pt>
                <c:pt idx="382">
                  <c:v>9550.0</c:v>
                </c:pt>
                <c:pt idx="383">
                  <c:v>9575.0</c:v>
                </c:pt>
                <c:pt idx="384">
                  <c:v>9600.0</c:v>
                </c:pt>
                <c:pt idx="385">
                  <c:v>9625.0</c:v>
                </c:pt>
                <c:pt idx="386">
                  <c:v>9650.0</c:v>
                </c:pt>
                <c:pt idx="387">
                  <c:v>9675.0</c:v>
                </c:pt>
                <c:pt idx="388">
                  <c:v>9700.0</c:v>
                </c:pt>
                <c:pt idx="389">
                  <c:v>9725.0</c:v>
                </c:pt>
                <c:pt idx="390">
                  <c:v>9750.0</c:v>
                </c:pt>
                <c:pt idx="391">
                  <c:v>9775.0</c:v>
                </c:pt>
                <c:pt idx="392">
                  <c:v>9800.0</c:v>
                </c:pt>
                <c:pt idx="393">
                  <c:v>9825.0</c:v>
                </c:pt>
                <c:pt idx="394">
                  <c:v>9850.0</c:v>
                </c:pt>
                <c:pt idx="395">
                  <c:v>9875.0</c:v>
                </c:pt>
                <c:pt idx="396">
                  <c:v>9900.0</c:v>
                </c:pt>
                <c:pt idx="397">
                  <c:v>9925.0</c:v>
                </c:pt>
                <c:pt idx="398">
                  <c:v>9950.0</c:v>
                </c:pt>
                <c:pt idx="399">
                  <c:v>9975.0</c:v>
                </c:pt>
                <c:pt idx="400">
                  <c:v>10000.0</c:v>
                </c:pt>
                <c:pt idx="401">
                  <c:v>10025.0</c:v>
                </c:pt>
                <c:pt idx="402">
                  <c:v>10050.0</c:v>
                </c:pt>
                <c:pt idx="403">
                  <c:v>10075.0</c:v>
                </c:pt>
                <c:pt idx="404">
                  <c:v>10100.0</c:v>
                </c:pt>
                <c:pt idx="405">
                  <c:v>10125.0</c:v>
                </c:pt>
                <c:pt idx="406">
                  <c:v>10150.0</c:v>
                </c:pt>
                <c:pt idx="407">
                  <c:v>10175.0</c:v>
                </c:pt>
                <c:pt idx="408">
                  <c:v>10200.0</c:v>
                </c:pt>
                <c:pt idx="409">
                  <c:v>10225.0</c:v>
                </c:pt>
                <c:pt idx="410">
                  <c:v>10250.0</c:v>
                </c:pt>
                <c:pt idx="411">
                  <c:v>10275.0</c:v>
                </c:pt>
                <c:pt idx="412">
                  <c:v>10300.0</c:v>
                </c:pt>
                <c:pt idx="413">
                  <c:v>10325.0</c:v>
                </c:pt>
                <c:pt idx="414">
                  <c:v>10350.0</c:v>
                </c:pt>
                <c:pt idx="415">
                  <c:v>10375.0</c:v>
                </c:pt>
                <c:pt idx="416">
                  <c:v>10400.0</c:v>
                </c:pt>
                <c:pt idx="417">
                  <c:v>10425.0</c:v>
                </c:pt>
                <c:pt idx="418">
                  <c:v>10450.0</c:v>
                </c:pt>
                <c:pt idx="419">
                  <c:v>10475.0</c:v>
                </c:pt>
                <c:pt idx="420">
                  <c:v>10500.0</c:v>
                </c:pt>
                <c:pt idx="421">
                  <c:v>10525.0</c:v>
                </c:pt>
                <c:pt idx="422">
                  <c:v>10550.0</c:v>
                </c:pt>
                <c:pt idx="423">
                  <c:v>10575.0</c:v>
                </c:pt>
                <c:pt idx="424">
                  <c:v>10600.0</c:v>
                </c:pt>
                <c:pt idx="425">
                  <c:v>10625.0</c:v>
                </c:pt>
                <c:pt idx="426">
                  <c:v>10650.0</c:v>
                </c:pt>
                <c:pt idx="427">
                  <c:v>10675.0</c:v>
                </c:pt>
                <c:pt idx="428">
                  <c:v>10700.0</c:v>
                </c:pt>
                <c:pt idx="429">
                  <c:v>10725.0</c:v>
                </c:pt>
                <c:pt idx="430">
                  <c:v>10750.0</c:v>
                </c:pt>
                <c:pt idx="431">
                  <c:v>10775.0</c:v>
                </c:pt>
                <c:pt idx="432">
                  <c:v>10800.0</c:v>
                </c:pt>
                <c:pt idx="433">
                  <c:v>10825.0</c:v>
                </c:pt>
                <c:pt idx="434">
                  <c:v>10850.0</c:v>
                </c:pt>
                <c:pt idx="435">
                  <c:v>10875.0</c:v>
                </c:pt>
                <c:pt idx="436">
                  <c:v>10900.0</c:v>
                </c:pt>
                <c:pt idx="437">
                  <c:v>10925.0</c:v>
                </c:pt>
                <c:pt idx="438">
                  <c:v>10950.0</c:v>
                </c:pt>
                <c:pt idx="439">
                  <c:v>10975.0</c:v>
                </c:pt>
                <c:pt idx="440">
                  <c:v>11000.0</c:v>
                </c:pt>
                <c:pt idx="441">
                  <c:v>11025.0</c:v>
                </c:pt>
                <c:pt idx="442">
                  <c:v>11050.0</c:v>
                </c:pt>
                <c:pt idx="443">
                  <c:v>11075.0</c:v>
                </c:pt>
                <c:pt idx="444">
                  <c:v>11100.0</c:v>
                </c:pt>
                <c:pt idx="445">
                  <c:v>11125.0</c:v>
                </c:pt>
                <c:pt idx="446">
                  <c:v>11150.0</c:v>
                </c:pt>
                <c:pt idx="447">
                  <c:v>11175.0</c:v>
                </c:pt>
                <c:pt idx="448">
                  <c:v>11200.0</c:v>
                </c:pt>
                <c:pt idx="449">
                  <c:v>11225.0</c:v>
                </c:pt>
                <c:pt idx="450">
                  <c:v>11250.0</c:v>
                </c:pt>
                <c:pt idx="451">
                  <c:v>11275.0</c:v>
                </c:pt>
                <c:pt idx="452">
                  <c:v>11300.0</c:v>
                </c:pt>
                <c:pt idx="453">
                  <c:v>11325.0</c:v>
                </c:pt>
                <c:pt idx="454">
                  <c:v>11350.0</c:v>
                </c:pt>
                <c:pt idx="455">
                  <c:v>11375.0</c:v>
                </c:pt>
                <c:pt idx="456">
                  <c:v>11400.0</c:v>
                </c:pt>
                <c:pt idx="457">
                  <c:v>11425.0</c:v>
                </c:pt>
                <c:pt idx="458">
                  <c:v>11450.0</c:v>
                </c:pt>
                <c:pt idx="459">
                  <c:v>11475.0</c:v>
                </c:pt>
                <c:pt idx="460">
                  <c:v>11500.0</c:v>
                </c:pt>
                <c:pt idx="461">
                  <c:v>11525.0</c:v>
                </c:pt>
                <c:pt idx="462">
                  <c:v>11550.0</c:v>
                </c:pt>
                <c:pt idx="463">
                  <c:v>11575.0</c:v>
                </c:pt>
                <c:pt idx="464">
                  <c:v>11600.0</c:v>
                </c:pt>
                <c:pt idx="465">
                  <c:v>11625.0</c:v>
                </c:pt>
                <c:pt idx="466">
                  <c:v>11650.0</c:v>
                </c:pt>
                <c:pt idx="467">
                  <c:v>11675.0</c:v>
                </c:pt>
                <c:pt idx="468">
                  <c:v>11700.0</c:v>
                </c:pt>
                <c:pt idx="469">
                  <c:v>11725.0</c:v>
                </c:pt>
                <c:pt idx="470">
                  <c:v>11750.0</c:v>
                </c:pt>
                <c:pt idx="471">
                  <c:v>11775.0</c:v>
                </c:pt>
                <c:pt idx="472">
                  <c:v>11800.0</c:v>
                </c:pt>
                <c:pt idx="473">
                  <c:v>11825.0</c:v>
                </c:pt>
                <c:pt idx="474">
                  <c:v>11850.0</c:v>
                </c:pt>
                <c:pt idx="475">
                  <c:v>11875.0</c:v>
                </c:pt>
                <c:pt idx="476">
                  <c:v>11900.0</c:v>
                </c:pt>
                <c:pt idx="477">
                  <c:v>11925.0</c:v>
                </c:pt>
                <c:pt idx="478">
                  <c:v>11950.0</c:v>
                </c:pt>
                <c:pt idx="479">
                  <c:v>11975.0</c:v>
                </c:pt>
                <c:pt idx="480">
                  <c:v>12000.0</c:v>
                </c:pt>
                <c:pt idx="481">
                  <c:v>12025.0</c:v>
                </c:pt>
                <c:pt idx="482">
                  <c:v>12050.0</c:v>
                </c:pt>
                <c:pt idx="483">
                  <c:v>12075.0</c:v>
                </c:pt>
                <c:pt idx="484">
                  <c:v>12100.0</c:v>
                </c:pt>
                <c:pt idx="485">
                  <c:v>12125.0</c:v>
                </c:pt>
                <c:pt idx="486">
                  <c:v>12150.0</c:v>
                </c:pt>
                <c:pt idx="487">
                  <c:v>12175.0</c:v>
                </c:pt>
                <c:pt idx="488">
                  <c:v>12200.0</c:v>
                </c:pt>
                <c:pt idx="489">
                  <c:v>12225.0</c:v>
                </c:pt>
                <c:pt idx="490">
                  <c:v>12250.0</c:v>
                </c:pt>
                <c:pt idx="491">
                  <c:v>12275.0</c:v>
                </c:pt>
                <c:pt idx="492">
                  <c:v>12300.0</c:v>
                </c:pt>
                <c:pt idx="493">
                  <c:v>12325.0</c:v>
                </c:pt>
                <c:pt idx="494">
                  <c:v>12350.0</c:v>
                </c:pt>
                <c:pt idx="495">
                  <c:v>12375.0</c:v>
                </c:pt>
                <c:pt idx="496">
                  <c:v>12400.0</c:v>
                </c:pt>
                <c:pt idx="497">
                  <c:v>12425.0</c:v>
                </c:pt>
                <c:pt idx="498">
                  <c:v>12450.0</c:v>
                </c:pt>
                <c:pt idx="499">
                  <c:v>12475.0</c:v>
                </c:pt>
                <c:pt idx="500">
                  <c:v>12500.0</c:v>
                </c:pt>
                <c:pt idx="501">
                  <c:v>12525.0</c:v>
                </c:pt>
                <c:pt idx="502">
                  <c:v>12550.0</c:v>
                </c:pt>
                <c:pt idx="503">
                  <c:v>12575.0</c:v>
                </c:pt>
                <c:pt idx="504">
                  <c:v>12600.0</c:v>
                </c:pt>
                <c:pt idx="505">
                  <c:v>12625.0</c:v>
                </c:pt>
                <c:pt idx="506">
                  <c:v>12650.0</c:v>
                </c:pt>
                <c:pt idx="507">
                  <c:v>12675.0</c:v>
                </c:pt>
                <c:pt idx="508">
                  <c:v>12700.0</c:v>
                </c:pt>
                <c:pt idx="509">
                  <c:v>12725.0</c:v>
                </c:pt>
                <c:pt idx="510">
                  <c:v>12750.0</c:v>
                </c:pt>
                <c:pt idx="511">
                  <c:v>12775.0</c:v>
                </c:pt>
                <c:pt idx="512">
                  <c:v>12800.0</c:v>
                </c:pt>
                <c:pt idx="513">
                  <c:v>12825.0</c:v>
                </c:pt>
                <c:pt idx="514">
                  <c:v>12850.0</c:v>
                </c:pt>
                <c:pt idx="515">
                  <c:v>12875.0</c:v>
                </c:pt>
                <c:pt idx="516">
                  <c:v>12900.0</c:v>
                </c:pt>
                <c:pt idx="517">
                  <c:v>12925.0</c:v>
                </c:pt>
                <c:pt idx="518">
                  <c:v>12950.0</c:v>
                </c:pt>
                <c:pt idx="519">
                  <c:v>12975.0</c:v>
                </c:pt>
                <c:pt idx="520">
                  <c:v>13000.0</c:v>
                </c:pt>
                <c:pt idx="521">
                  <c:v>13025.0</c:v>
                </c:pt>
                <c:pt idx="522">
                  <c:v>13050.0</c:v>
                </c:pt>
                <c:pt idx="523">
                  <c:v>13075.0</c:v>
                </c:pt>
                <c:pt idx="524">
                  <c:v>13100.0</c:v>
                </c:pt>
                <c:pt idx="525">
                  <c:v>13125.0</c:v>
                </c:pt>
                <c:pt idx="526">
                  <c:v>13150.0</c:v>
                </c:pt>
                <c:pt idx="527">
                  <c:v>13175.0</c:v>
                </c:pt>
                <c:pt idx="528">
                  <c:v>13200.0</c:v>
                </c:pt>
                <c:pt idx="529">
                  <c:v>13225.0</c:v>
                </c:pt>
                <c:pt idx="530">
                  <c:v>13250.0</c:v>
                </c:pt>
                <c:pt idx="531">
                  <c:v>13275.0</c:v>
                </c:pt>
                <c:pt idx="532">
                  <c:v>13300.0</c:v>
                </c:pt>
                <c:pt idx="533">
                  <c:v>13325.0</c:v>
                </c:pt>
                <c:pt idx="534">
                  <c:v>13350.0</c:v>
                </c:pt>
                <c:pt idx="535">
                  <c:v>13375.0</c:v>
                </c:pt>
                <c:pt idx="536">
                  <c:v>13400.0</c:v>
                </c:pt>
                <c:pt idx="537">
                  <c:v>13425.0</c:v>
                </c:pt>
                <c:pt idx="538">
                  <c:v>13450.0</c:v>
                </c:pt>
                <c:pt idx="539">
                  <c:v>13475.0</c:v>
                </c:pt>
                <c:pt idx="540">
                  <c:v>13500.0</c:v>
                </c:pt>
                <c:pt idx="541">
                  <c:v>13525.0</c:v>
                </c:pt>
                <c:pt idx="542">
                  <c:v>13550.0</c:v>
                </c:pt>
                <c:pt idx="543">
                  <c:v>13575.0</c:v>
                </c:pt>
                <c:pt idx="544">
                  <c:v>13600.0</c:v>
                </c:pt>
                <c:pt idx="545">
                  <c:v>13625.0</c:v>
                </c:pt>
                <c:pt idx="546">
                  <c:v>13650.0</c:v>
                </c:pt>
                <c:pt idx="547">
                  <c:v>13675.0</c:v>
                </c:pt>
                <c:pt idx="548">
                  <c:v>13700.0</c:v>
                </c:pt>
                <c:pt idx="549">
                  <c:v>13725.0</c:v>
                </c:pt>
                <c:pt idx="550">
                  <c:v>13750.0</c:v>
                </c:pt>
                <c:pt idx="551">
                  <c:v>13775.0</c:v>
                </c:pt>
                <c:pt idx="552">
                  <c:v>13800.0</c:v>
                </c:pt>
                <c:pt idx="553">
                  <c:v>13825.0</c:v>
                </c:pt>
                <c:pt idx="554">
                  <c:v>13850.0</c:v>
                </c:pt>
                <c:pt idx="555">
                  <c:v>13875.0</c:v>
                </c:pt>
                <c:pt idx="556">
                  <c:v>13900.0</c:v>
                </c:pt>
                <c:pt idx="557">
                  <c:v>13925.0</c:v>
                </c:pt>
                <c:pt idx="558">
                  <c:v>13950.0</c:v>
                </c:pt>
                <c:pt idx="559">
                  <c:v>13975.0</c:v>
                </c:pt>
                <c:pt idx="560">
                  <c:v>14000.0</c:v>
                </c:pt>
                <c:pt idx="561">
                  <c:v>14025.0</c:v>
                </c:pt>
                <c:pt idx="562">
                  <c:v>14050.0</c:v>
                </c:pt>
                <c:pt idx="563">
                  <c:v>14075.0</c:v>
                </c:pt>
                <c:pt idx="564">
                  <c:v>14100.0</c:v>
                </c:pt>
                <c:pt idx="565">
                  <c:v>14125.0</c:v>
                </c:pt>
                <c:pt idx="566">
                  <c:v>14150.0</c:v>
                </c:pt>
                <c:pt idx="567">
                  <c:v>14175.0</c:v>
                </c:pt>
                <c:pt idx="568">
                  <c:v>14200.0</c:v>
                </c:pt>
                <c:pt idx="569">
                  <c:v>14225.0</c:v>
                </c:pt>
                <c:pt idx="570">
                  <c:v>14250.0</c:v>
                </c:pt>
                <c:pt idx="571">
                  <c:v>14275.0</c:v>
                </c:pt>
                <c:pt idx="572">
                  <c:v>14300.0</c:v>
                </c:pt>
                <c:pt idx="573">
                  <c:v>14325.0</c:v>
                </c:pt>
                <c:pt idx="574">
                  <c:v>14350.0</c:v>
                </c:pt>
                <c:pt idx="575">
                  <c:v>14375.0</c:v>
                </c:pt>
                <c:pt idx="576">
                  <c:v>14400.0</c:v>
                </c:pt>
                <c:pt idx="577">
                  <c:v>14425.0</c:v>
                </c:pt>
                <c:pt idx="578">
                  <c:v>14450.0</c:v>
                </c:pt>
                <c:pt idx="579">
                  <c:v>14475.0</c:v>
                </c:pt>
                <c:pt idx="580">
                  <c:v>14500.0</c:v>
                </c:pt>
                <c:pt idx="581">
                  <c:v>14525.0</c:v>
                </c:pt>
                <c:pt idx="582">
                  <c:v>14550.0</c:v>
                </c:pt>
                <c:pt idx="583">
                  <c:v>14575.0</c:v>
                </c:pt>
                <c:pt idx="584">
                  <c:v>14600.0</c:v>
                </c:pt>
                <c:pt idx="585">
                  <c:v>14625.0</c:v>
                </c:pt>
                <c:pt idx="586">
                  <c:v>14650.0</c:v>
                </c:pt>
                <c:pt idx="587">
                  <c:v>14675.0</c:v>
                </c:pt>
                <c:pt idx="588">
                  <c:v>14700.0</c:v>
                </c:pt>
                <c:pt idx="589">
                  <c:v>14725.0</c:v>
                </c:pt>
                <c:pt idx="590">
                  <c:v>14750.0</c:v>
                </c:pt>
                <c:pt idx="591">
                  <c:v>14775.0</c:v>
                </c:pt>
                <c:pt idx="592">
                  <c:v>14800.0</c:v>
                </c:pt>
                <c:pt idx="593">
                  <c:v>14825.0</c:v>
                </c:pt>
                <c:pt idx="594">
                  <c:v>14850.0</c:v>
                </c:pt>
                <c:pt idx="595">
                  <c:v>14875.0</c:v>
                </c:pt>
                <c:pt idx="596">
                  <c:v>14900.0</c:v>
                </c:pt>
                <c:pt idx="597">
                  <c:v>14925.0</c:v>
                </c:pt>
                <c:pt idx="598">
                  <c:v>14950.0</c:v>
                </c:pt>
                <c:pt idx="599">
                  <c:v>14975.0</c:v>
                </c:pt>
                <c:pt idx="600">
                  <c:v>15000.0</c:v>
                </c:pt>
                <c:pt idx="601">
                  <c:v>15025.0</c:v>
                </c:pt>
                <c:pt idx="602">
                  <c:v>15050.0</c:v>
                </c:pt>
                <c:pt idx="603">
                  <c:v>15075.0</c:v>
                </c:pt>
                <c:pt idx="604">
                  <c:v>15100.0</c:v>
                </c:pt>
                <c:pt idx="605">
                  <c:v>15125.0</c:v>
                </c:pt>
                <c:pt idx="606">
                  <c:v>15150.0</c:v>
                </c:pt>
                <c:pt idx="607">
                  <c:v>15175.0</c:v>
                </c:pt>
                <c:pt idx="608">
                  <c:v>15200.0</c:v>
                </c:pt>
                <c:pt idx="609">
                  <c:v>15225.0</c:v>
                </c:pt>
                <c:pt idx="610">
                  <c:v>15250.0</c:v>
                </c:pt>
                <c:pt idx="611">
                  <c:v>15275.0</c:v>
                </c:pt>
                <c:pt idx="612">
                  <c:v>15300.0</c:v>
                </c:pt>
                <c:pt idx="613">
                  <c:v>15325.0</c:v>
                </c:pt>
                <c:pt idx="614">
                  <c:v>15350.0</c:v>
                </c:pt>
                <c:pt idx="615">
                  <c:v>15375.0</c:v>
                </c:pt>
                <c:pt idx="616">
                  <c:v>15400.0</c:v>
                </c:pt>
                <c:pt idx="617">
                  <c:v>15425.0</c:v>
                </c:pt>
                <c:pt idx="618">
                  <c:v>15450.0</c:v>
                </c:pt>
                <c:pt idx="619">
                  <c:v>15475.0</c:v>
                </c:pt>
                <c:pt idx="620">
                  <c:v>15500.0</c:v>
                </c:pt>
                <c:pt idx="621">
                  <c:v>15525.0</c:v>
                </c:pt>
                <c:pt idx="622">
                  <c:v>15550.0</c:v>
                </c:pt>
                <c:pt idx="623">
                  <c:v>15575.0</c:v>
                </c:pt>
                <c:pt idx="624">
                  <c:v>15600.0</c:v>
                </c:pt>
                <c:pt idx="625">
                  <c:v>15625.0</c:v>
                </c:pt>
                <c:pt idx="626">
                  <c:v>15650.0</c:v>
                </c:pt>
                <c:pt idx="627">
                  <c:v>15675.0</c:v>
                </c:pt>
                <c:pt idx="628">
                  <c:v>15700.0</c:v>
                </c:pt>
                <c:pt idx="629">
                  <c:v>15725.0</c:v>
                </c:pt>
                <c:pt idx="630">
                  <c:v>15750.0</c:v>
                </c:pt>
                <c:pt idx="631">
                  <c:v>15775.0</c:v>
                </c:pt>
                <c:pt idx="632">
                  <c:v>15800.0</c:v>
                </c:pt>
                <c:pt idx="633">
                  <c:v>15825.0</c:v>
                </c:pt>
                <c:pt idx="634">
                  <c:v>15850.0</c:v>
                </c:pt>
                <c:pt idx="635">
                  <c:v>15875.0</c:v>
                </c:pt>
                <c:pt idx="636">
                  <c:v>15900.0</c:v>
                </c:pt>
                <c:pt idx="637">
                  <c:v>15925.0</c:v>
                </c:pt>
                <c:pt idx="638">
                  <c:v>15950.0</c:v>
                </c:pt>
                <c:pt idx="639">
                  <c:v>15975.0</c:v>
                </c:pt>
                <c:pt idx="640">
                  <c:v>16000.0</c:v>
                </c:pt>
                <c:pt idx="641">
                  <c:v>16025.0</c:v>
                </c:pt>
                <c:pt idx="642">
                  <c:v>16050.0</c:v>
                </c:pt>
                <c:pt idx="643">
                  <c:v>16075.0</c:v>
                </c:pt>
                <c:pt idx="644">
                  <c:v>16100.0</c:v>
                </c:pt>
                <c:pt idx="645">
                  <c:v>16125.0</c:v>
                </c:pt>
                <c:pt idx="646">
                  <c:v>16150.0</c:v>
                </c:pt>
                <c:pt idx="647">
                  <c:v>16175.0</c:v>
                </c:pt>
                <c:pt idx="648">
                  <c:v>16200.0</c:v>
                </c:pt>
                <c:pt idx="649">
                  <c:v>16225.0</c:v>
                </c:pt>
                <c:pt idx="650">
                  <c:v>16250.0</c:v>
                </c:pt>
                <c:pt idx="651">
                  <c:v>16275.0</c:v>
                </c:pt>
                <c:pt idx="652">
                  <c:v>16300.0</c:v>
                </c:pt>
                <c:pt idx="653">
                  <c:v>16325.0</c:v>
                </c:pt>
                <c:pt idx="654">
                  <c:v>16350.0</c:v>
                </c:pt>
                <c:pt idx="655">
                  <c:v>16375.0</c:v>
                </c:pt>
                <c:pt idx="656">
                  <c:v>16400.0</c:v>
                </c:pt>
                <c:pt idx="657">
                  <c:v>16425.0</c:v>
                </c:pt>
                <c:pt idx="658">
                  <c:v>16450.0</c:v>
                </c:pt>
                <c:pt idx="659">
                  <c:v>16475.0</c:v>
                </c:pt>
                <c:pt idx="660">
                  <c:v>16500.0</c:v>
                </c:pt>
                <c:pt idx="661">
                  <c:v>16525.0</c:v>
                </c:pt>
                <c:pt idx="662">
                  <c:v>16550.0</c:v>
                </c:pt>
                <c:pt idx="663">
                  <c:v>16575.0</c:v>
                </c:pt>
                <c:pt idx="664">
                  <c:v>16600.0</c:v>
                </c:pt>
                <c:pt idx="665">
                  <c:v>16625.0</c:v>
                </c:pt>
                <c:pt idx="666">
                  <c:v>16650.0</c:v>
                </c:pt>
                <c:pt idx="667">
                  <c:v>16675.0</c:v>
                </c:pt>
                <c:pt idx="668">
                  <c:v>16700.0</c:v>
                </c:pt>
                <c:pt idx="669">
                  <c:v>16725.0</c:v>
                </c:pt>
                <c:pt idx="670">
                  <c:v>16750.0</c:v>
                </c:pt>
                <c:pt idx="671">
                  <c:v>16775.0</c:v>
                </c:pt>
                <c:pt idx="672">
                  <c:v>16800.0</c:v>
                </c:pt>
                <c:pt idx="673">
                  <c:v>16825.0</c:v>
                </c:pt>
                <c:pt idx="674">
                  <c:v>16850.0</c:v>
                </c:pt>
                <c:pt idx="675">
                  <c:v>16875.0</c:v>
                </c:pt>
                <c:pt idx="676">
                  <c:v>16900.0</c:v>
                </c:pt>
                <c:pt idx="677">
                  <c:v>16925.0</c:v>
                </c:pt>
                <c:pt idx="678">
                  <c:v>16950.0</c:v>
                </c:pt>
                <c:pt idx="679">
                  <c:v>16975.0</c:v>
                </c:pt>
                <c:pt idx="680">
                  <c:v>17000.0</c:v>
                </c:pt>
                <c:pt idx="681">
                  <c:v>17025.0</c:v>
                </c:pt>
                <c:pt idx="682">
                  <c:v>17050.0</c:v>
                </c:pt>
                <c:pt idx="683">
                  <c:v>17075.0</c:v>
                </c:pt>
                <c:pt idx="684">
                  <c:v>17100.0</c:v>
                </c:pt>
                <c:pt idx="685">
                  <c:v>17125.0</c:v>
                </c:pt>
                <c:pt idx="686">
                  <c:v>17150.0</c:v>
                </c:pt>
                <c:pt idx="687">
                  <c:v>17175.0</c:v>
                </c:pt>
                <c:pt idx="688">
                  <c:v>17200.0</c:v>
                </c:pt>
                <c:pt idx="689">
                  <c:v>17225.0</c:v>
                </c:pt>
                <c:pt idx="690">
                  <c:v>17250.0</c:v>
                </c:pt>
                <c:pt idx="691">
                  <c:v>17275.0</c:v>
                </c:pt>
                <c:pt idx="692">
                  <c:v>17300.0</c:v>
                </c:pt>
                <c:pt idx="693">
                  <c:v>17325.0</c:v>
                </c:pt>
                <c:pt idx="694">
                  <c:v>17350.0</c:v>
                </c:pt>
                <c:pt idx="695">
                  <c:v>17375.0</c:v>
                </c:pt>
                <c:pt idx="696">
                  <c:v>17400.0</c:v>
                </c:pt>
                <c:pt idx="697">
                  <c:v>17425.0</c:v>
                </c:pt>
                <c:pt idx="698">
                  <c:v>17450.0</c:v>
                </c:pt>
                <c:pt idx="699">
                  <c:v>17475.0</c:v>
                </c:pt>
                <c:pt idx="700">
                  <c:v>17500.0</c:v>
                </c:pt>
                <c:pt idx="701">
                  <c:v>17525.0</c:v>
                </c:pt>
                <c:pt idx="702">
                  <c:v>17550.0</c:v>
                </c:pt>
                <c:pt idx="703">
                  <c:v>17575.0</c:v>
                </c:pt>
                <c:pt idx="704">
                  <c:v>17600.0</c:v>
                </c:pt>
                <c:pt idx="705">
                  <c:v>17625.0</c:v>
                </c:pt>
                <c:pt idx="706">
                  <c:v>17650.0</c:v>
                </c:pt>
                <c:pt idx="707">
                  <c:v>17675.0</c:v>
                </c:pt>
                <c:pt idx="708">
                  <c:v>17700.0</c:v>
                </c:pt>
                <c:pt idx="709">
                  <c:v>17725.0</c:v>
                </c:pt>
                <c:pt idx="710">
                  <c:v>17750.0</c:v>
                </c:pt>
                <c:pt idx="711">
                  <c:v>17775.0</c:v>
                </c:pt>
                <c:pt idx="712">
                  <c:v>17800.0</c:v>
                </c:pt>
                <c:pt idx="713">
                  <c:v>17825.0</c:v>
                </c:pt>
                <c:pt idx="714">
                  <c:v>17850.0</c:v>
                </c:pt>
                <c:pt idx="715">
                  <c:v>17875.0</c:v>
                </c:pt>
                <c:pt idx="716">
                  <c:v>17900.0</c:v>
                </c:pt>
                <c:pt idx="717">
                  <c:v>17925.0</c:v>
                </c:pt>
                <c:pt idx="718">
                  <c:v>17950.0</c:v>
                </c:pt>
                <c:pt idx="719">
                  <c:v>17975.0</c:v>
                </c:pt>
                <c:pt idx="720">
                  <c:v>18000.0</c:v>
                </c:pt>
                <c:pt idx="721">
                  <c:v>18025.0</c:v>
                </c:pt>
                <c:pt idx="722">
                  <c:v>18050.0</c:v>
                </c:pt>
                <c:pt idx="723">
                  <c:v>18075.0</c:v>
                </c:pt>
                <c:pt idx="724">
                  <c:v>18100.0</c:v>
                </c:pt>
                <c:pt idx="725">
                  <c:v>18125.0</c:v>
                </c:pt>
                <c:pt idx="726">
                  <c:v>18150.0</c:v>
                </c:pt>
                <c:pt idx="727">
                  <c:v>18175.0</c:v>
                </c:pt>
                <c:pt idx="728">
                  <c:v>18200.0</c:v>
                </c:pt>
                <c:pt idx="729">
                  <c:v>18225.0</c:v>
                </c:pt>
                <c:pt idx="730">
                  <c:v>18250.0</c:v>
                </c:pt>
                <c:pt idx="731">
                  <c:v>18275.0</c:v>
                </c:pt>
                <c:pt idx="732">
                  <c:v>18300.0</c:v>
                </c:pt>
                <c:pt idx="733">
                  <c:v>18325.0</c:v>
                </c:pt>
                <c:pt idx="734">
                  <c:v>18350.0</c:v>
                </c:pt>
                <c:pt idx="735">
                  <c:v>18375.0</c:v>
                </c:pt>
                <c:pt idx="736">
                  <c:v>18400.0</c:v>
                </c:pt>
                <c:pt idx="737">
                  <c:v>18425.0</c:v>
                </c:pt>
                <c:pt idx="738">
                  <c:v>18450.0</c:v>
                </c:pt>
                <c:pt idx="739">
                  <c:v>18475.0</c:v>
                </c:pt>
                <c:pt idx="740">
                  <c:v>18500.0</c:v>
                </c:pt>
                <c:pt idx="741">
                  <c:v>18525.0</c:v>
                </c:pt>
                <c:pt idx="742">
                  <c:v>18550.0</c:v>
                </c:pt>
                <c:pt idx="743">
                  <c:v>18575.0</c:v>
                </c:pt>
                <c:pt idx="744">
                  <c:v>18600.0</c:v>
                </c:pt>
                <c:pt idx="745">
                  <c:v>18625.0</c:v>
                </c:pt>
                <c:pt idx="746">
                  <c:v>18650.0</c:v>
                </c:pt>
                <c:pt idx="747">
                  <c:v>18675.0</c:v>
                </c:pt>
                <c:pt idx="748">
                  <c:v>18700.0</c:v>
                </c:pt>
                <c:pt idx="749">
                  <c:v>18725.0</c:v>
                </c:pt>
                <c:pt idx="750">
                  <c:v>18750.0</c:v>
                </c:pt>
                <c:pt idx="751">
                  <c:v>18775.0</c:v>
                </c:pt>
                <c:pt idx="752">
                  <c:v>18800.0</c:v>
                </c:pt>
                <c:pt idx="753">
                  <c:v>18825.0</c:v>
                </c:pt>
                <c:pt idx="754">
                  <c:v>18850.0</c:v>
                </c:pt>
                <c:pt idx="755">
                  <c:v>18875.0</c:v>
                </c:pt>
                <c:pt idx="756">
                  <c:v>18900.0</c:v>
                </c:pt>
                <c:pt idx="757">
                  <c:v>18925.0</c:v>
                </c:pt>
                <c:pt idx="758">
                  <c:v>18950.0</c:v>
                </c:pt>
                <c:pt idx="759">
                  <c:v>18975.0</c:v>
                </c:pt>
                <c:pt idx="760">
                  <c:v>19000.0</c:v>
                </c:pt>
                <c:pt idx="761">
                  <c:v>19025.0</c:v>
                </c:pt>
                <c:pt idx="762">
                  <c:v>19050.0</c:v>
                </c:pt>
                <c:pt idx="763">
                  <c:v>19075.0</c:v>
                </c:pt>
                <c:pt idx="764">
                  <c:v>19100.0</c:v>
                </c:pt>
                <c:pt idx="765">
                  <c:v>19125.0</c:v>
                </c:pt>
                <c:pt idx="766">
                  <c:v>19150.0</c:v>
                </c:pt>
                <c:pt idx="767">
                  <c:v>19175.0</c:v>
                </c:pt>
                <c:pt idx="768">
                  <c:v>19200.0</c:v>
                </c:pt>
                <c:pt idx="769">
                  <c:v>19225.0</c:v>
                </c:pt>
                <c:pt idx="770">
                  <c:v>19250.0</c:v>
                </c:pt>
                <c:pt idx="771">
                  <c:v>19275.0</c:v>
                </c:pt>
                <c:pt idx="772">
                  <c:v>19300.0</c:v>
                </c:pt>
                <c:pt idx="773">
                  <c:v>19325.0</c:v>
                </c:pt>
                <c:pt idx="774">
                  <c:v>19350.0</c:v>
                </c:pt>
                <c:pt idx="775">
                  <c:v>19375.0</c:v>
                </c:pt>
                <c:pt idx="776">
                  <c:v>19400.0</c:v>
                </c:pt>
                <c:pt idx="777">
                  <c:v>19425.0</c:v>
                </c:pt>
                <c:pt idx="778">
                  <c:v>19450.0</c:v>
                </c:pt>
                <c:pt idx="779">
                  <c:v>19475.0</c:v>
                </c:pt>
                <c:pt idx="780">
                  <c:v>19500.0</c:v>
                </c:pt>
                <c:pt idx="781">
                  <c:v>19525.0</c:v>
                </c:pt>
                <c:pt idx="782">
                  <c:v>19550.0</c:v>
                </c:pt>
                <c:pt idx="783">
                  <c:v>19575.0</c:v>
                </c:pt>
                <c:pt idx="784">
                  <c:v>19600.0</c:v>
                </c:pt>
                <c:pt idx="785">
                  <c:v>19625.0</c:v>
                </c:pt>
                <c:pt idx="786">
                  <c:v>19650.0</c:v>
                </c:pt>
                <c:pt idx="787">
                  <c:v>19675.0</c:v>
                </c:pt>
                <c:pt idx="788">
                  <c:v>19700.0</c:v>
                </c:pt>
                <c:pt idx="789">
                  <c:v>19725.0</c:v>
                </c:pt>
                <c:pt idx="790">
                  <c:v>19750.0</c:v>
                </c:pt>
                <c:pt idx="791">
                  <c:v>19775.0</c:v>
                </c:pt>
                <c:pt idx="792">
                  <c:v>19800.0</c:v>
                </c:pt>
                <c:pt idx="793">
                  <c:v>19825.0</c:v>
                </c:pt>
                <c:pt idx="794">
                  <c:v>19850.0</c:v>
                </c:pt>
                <c:pt idx="795">
                  <c:v>19875.0</c:v>
                </c:pt>
                <c:pt idx="796">
                  <c:v>19900.0</c:v>
                </c:pt>
                <c:pt idx="797">
                  <c:v>19925.0</c:v>
                </c:pt>
                <c:pt idx="798">
                  <c:v>19950.0</c:v>
                </c:pt>
                <c:pt idx="799">
                  <c:v>19975.0</c:v>
                </c:pt>
                <c:pt idx="800">
                  <c:v>20000.0</c:v>
                </c:pt>
                <c:pt idx="801">
                  <c:v>20025.0</c:v>
                </c:pt>
                <c:pt idx="802">
                  <c:v>20050.0</c:v>
                </c:pt>
                <c:pt idx="803">
                  <c:v>20075.0</c:v>
                </c:pt>
                <c:pt idx="804">
                  <c:v>20100.0</c:v>
                </c:pt>
                <c:pt idx="805">
                  <c:v>20125.0</c:v>
                </c:pt>
                <c:pt idx="806">
                  <c:v>20150.0</c:v>
                </c:pt>
                <c:pt idx="807">
                  <c:v>20175.0</c:v>
                </c:pt>
                <c:pt idx="808">
                  <c:v>20200.0</c:v>
                </c:pt>
                <c:pt idx="809">
                  <c:v>20225.0</c:v>
                </c:pt>
                <c:pt idx="810">
                  <c:v>20250.0</c:v>
                </c:pt>
                <c:pt idx="811">
                  <c:v>20275.0</c:v>
                </c:pt>
                <c:pt idx="812">
                  <c:v>20300.0</c:v>
                </c:pt>
                <c:pt idx="813">
                  <c:v>20325.0</c:v>
                </c:pt>
                <c:pt idx="814">
                  <c:v>20350.0</c:v>
                </c:pt>
                <c:pt idx="815">
                  <c:v>20375.0</c:v>
                </c:pt>
                <c:pt idx="816">
                  <c:v>20400.0</c:v>
                </c:pt>
                <c:pt idx="817">
                  <c:v>20425.0</c:v>
                </c:pt>
                <c:pt idx="818">
                  <c:v>20450.0</c:v>
                </c:pt>
                <c:pt idx="819">
                  <c:v>20475.0</c:v>
                </c:pt>
                <c:pt idx="820">
                  <c:v>20500.0</c:v>
                </c:pt>
                <c:pt idx="821">
                  <c:v>20525.0</c:v>
                </c:pt>
                <c:pt idx="822">
                  <c:v>20550.0</c:v>
                </c:pt>
                <c:pt idx="823">
                  <c:v>20575.0</c:v>
                </c:pt>
                <c:pt idx="824">
                  <c:v>20600.0</c:v>
                </c:pt>
                <c:pt idx="825">
                  <c:v>20625.0</c:v>
                </c:pt>
                <c:pt idx="826">
                  <c:v>20650.0</c:v>
                </c:pt>
                <c:pt idx="827">
                  <c:v>20675.0</c:v>
                </c:pt>
                <c:pt idx="828">
                  <c:v>20700.0</c:v>
                </c:pt>
                <c:pt idx="829">
                  <c:v>20725.0</c:v>
                </c:pt>
                <c:pt idx="830">
                  <c:v>20750.0</c:v>
                </c:pt>
                <c:pt idx="831">
                  <c:v>20775.0</c:v>
                </c:pt>
                <c:pt idx="832">
                  <c:v>20800.0</c:v>
                </c:pt>
                <c:pt idx="833">
                  <c:v>20825.0</c:v>
                </c:pt>
                <c:pt idx="834">
                  <c:v>20850.0</c:v>
                </c:pt>
                <c:pt idx="835">
                  <c:v>20875.0</c:v>
                </c:pt>
                <c:pt idx="836">
                  <c:v>20900.0</c:v>
                </c:pt>
                <c:pt idx="837">
                  <c:v>20925.0</c:v>
                </c:pt>
                <c:pt idx="838">
                  <c:v>20950.0</c:v>
                </c:pt>
                <c:pt idx="839">
                  <c:v>20975.0</c:v>
                </c:pt>
                <c:pt idx="840">
                  <c:v>21000.0</c:v>
                </c:pt>
                <c:pt idx="841">
                  <c:v>21025.0</c:v>
                </c:pt>
                <c:pt idx="842">
                  <c:v>21050.0</c:v>
                </c:pt>
                <c:pt idx="843">
                  <c:v>21075.0</c:v>
                </c:pt>
                <c:pt idx="844">
                  <c:v>21100.0</c:v>
                </c:pt>
                <c:pt idx="845">
                  <c:v>21125.0</c:v>
                </c:pt>
                <c:pt idx="846">
                  <c:v>21150.0</c:v>
                </c:pt>
                <c:pt idx="847">
                  <c:v>21175.0</c:v>
                </c:pt>
                <c:pt idx="848">
                  <c:v>21200.0</c:v>
                </c:pt>
                <c:pt idx="849">
                  <c:v>21225.0</c:v>
                </c:pt>
                <c:pt idx="850">
                  <c:v>21250.0</c:v>
                </c:pt>
                <c:pt idx="851">
                  <c:v>21275.0</c:v>
                </c:pt>
                <c:pt idx="852">
                  <c:v>21300.0</c:v>
                </c:pt>
                <c:pt idx="853">
                  <c:v>21325.0</c:v>
                </c:pt>
                <c:pt idx="854">
                  <c:v>21350.0</c:v>
                </c:pt>
                <c:pt idx="855">
                  <c:v>21375.0</c:v>
                </c:pt>
                <c:pt idx="856">
                  <c:v>21400.0</c:v>
                </c:pt>
                <c:pt idx="857">
                  <c:v>21425.0</c:v>
                </c:pt>
                <c:pt idx="858">
                  <c:v>21450.0</c:v>
                </c:pt>
                <c:pt idx="859">
                  <c:v>21475.0</c:v>
                </c:pt>
                <c:pt idx="860">
                  <c:v>21500.0</c:v>
                </c:pt>
                <c:pt idx="861">
                  <c:v>21525.0</c:v>
                </c:pt>
                <c:pt idx="862">
                  <c:v>21550.0</c:v>
                </c:pt>
                <c:pt idx="863">
                  <c:v>21575.0</c:v>
                </c:pt>
                <c:pt idx="864">
                  <c:v>21600.0</c:v>
                </c:pt>
                <c:pt idx="865">
                  <c:v>21625.0</c:v>
                </c:pt>
                <c:pt idx="866">
                  <c:v>21650.0</c:v>
                </c:pt>
                <c:pt idx="867">
                  <c:v>21675.0</c:v>
                </c:pt>
                <c:pt idx="868">
                  <c:v>21700.0</c:v>
                </c:pt>
                <c:pt idx="869">
                  <c:v>21725.0</c:v>
                </c:pt>
                <c:pt idx="870">
                  <c:v>21750.0</c:v>
                </c:pt>
                <c:pt idx="871">
                  <c:v>21775.0</c:v>
                </c:pt>
                <c:pt idx="872">
                  <c:v>21800.0</c:v>
                </c:pt>
                <c:pt idx="873">
                  <c:v>21825.0</c:v>
                </c:pt>
                <c:pt idx="874">
                  <c:v>21850.0</c:v>
                </c:pt>
                <c:pt idx="875">
                  <c:v>21875.0</c:v>
                </c:pt>
                <c:pt idx="876">
                  <c:v>21900.0</c:v>
                </c:pt>
                <c:pt idx="877">
                  <c:v>21925.0</c:v>
                </c:pt>
                <c:pt idx="878">
                  <c:v>21950.0</c:v>
                </c:pt>
                <c:pt idx="879">
                  <c:v>21975.0</c:v>
                </c:pt>
                <c:pt idx="880">
                  <c:v>22000.0</c:v>
                </c:pt>
                <c:pt idx="881">
                  <c:v>22025.0</c:v>
                </c:pt>
                <c:pt idx="882">
                  <c:v>22050.0</c:v>
                </c:pt>
                <c:pt idx="883">
                  <c:v>22075.0</c:v>
                </c:pt>
                <c:pt idx="884">
                  <c:v>22100.0</c:v>
                </c:pt>
                <c:pt idx="885">
                  <c:v>22125.0</c:v>
                </c:pt>
                <c:pt idx="886">
                  <c:v>22150.0</c:v>
                </c:pt>
                <c:pt idx="887">
                  <c:v>22175.0</c:v>
                </c:pt>
                <c:pt idx="888">
                  <c:v>22200.0</c:v>
                </c:pt>
                <c:pt idx="889">
                  <c:v>22225.0</c:v>
                </c:pt>
                <c:pt idx="890">
                  <c:v>22250.0</c:v>
                </c:pt>
                <c:pt idx="891">
                  <c:v>22275.0</c:v>
                </c:pt>
                <c:pt idx="892">
                  <c:v>22300.0</c:v>
                </c:pt>
                <c:pt idx="893">
                  <c:v>22325.0</c:v>
                </c:pt>
                <c:pt idx="894">
                  <c:v>22350.0</c:v>
                </c:pt>
                <c:pt idx="895">
                  <c:v>22375.0</c:v>
                </c:pt>
                <c:pt idx="896">
                  <c:v>22400.0</c:v>
                </c:pt>
                <c:pt idx="897">
                  <c:v>22425.0</c:v>
                </c:pt>
                <c:pt idx="898">
                  <c:v>22450.0</c:v>
                </c:pt>
                <c:pt idx="899">
                  <c:v>22475.0</c:v>
                </c:pt>
                <c:pt idx="900">
                  <c:v>22500.0</c:v>
                </c:pt>
                <c:pt idx="901">
                  <c:v>22525.0</c:v>
                </c:pt>
                <c:pt idx="902">
                  <c:v>22550.0</c:v>
                </c:pt>
                <c:pt idx="903">
                  <c:v>22575.0</c:v>
                </c:pt>
                <c:pt idx="904">
                  <c:v>22600.0</c:v>
                </c:pt>
                <c:pt idx="905">
                  <c:v>22625.0</c:v>
                </c:pt>
                <c:pt idx="906">
                  <c:v>22650.0</c:v>
                </c:pt>
                <c:pt idx="907">
                  <c:v>22675.0</c:v>
                </c:pt>
                <c:pt idx="908">
                  <c:v>22700.0</c:v>
                </c:pt>
                <c:pt idx="909">
                  <c:v>22725.0</c:v>
                </c:pt>
                <c:pt idx="910">
                  <c:v>22750.0</c:v>
                </c:pt>
                <c:pt idx="911">
                  <c:v>22775.0</c:v>
                </c:pt>
                <c:pt idx="912">
                  <c:v>22800.0</c:v>
                </c:pt>
                <c:pt idx="913">
                  <c:v>22825.0</c:v>
                </c:pt>
                <c:pt idx="914">
                  <c:v>22850.0</c:v>
                </c:pt>
                <c:pt idx="915">
                  <c:v>22875.0</c:v>
                </c:pt>
                <c:pt idx="916">
                  <c:v>22900.0</c:v>
                </c:pt>
                <c:pt idx="917">
                  <c:v>22925.0</c:v>
                </c:pt>
                <c:pt idx="918">
                  <c:v>22950.0</c:v>
                </c:pt>
                <c:pt idx="919">
                  <c:v>22975.0</c:v>
                </c:pt>
                <c:pt idx="920">
                  <c:v>23000.0</c:v>
                </c:pt>
                <c:pt idx="921">
                  <c:v>23025.0</c:v>
                </c:pt>
                <c:pt idx="922">
                  <c:v>23050.0</c:v>
                </c:pt>
                <c:pt idx="923">
                  <c:v>23075.0</c:v>
                </c:pt>
                <c:pt idx="924">
                  <c:v>23100.0</c:v>
                </c:pt>
                <c:pt idx="925">
                  <c:v>23125.0</c:v>
                </c:pt>
                <c:pt idx="926">
                  <c:v>23150.0</c:v>
                </c:pt>
                <c:pt idx="927">
                  <c:v>23175.0</c:v>
                </c:pt>
                <c:pt idx="928">
                  <c:v>23200.0</c:v>
                </c:pt>
                <c:pt idx="929">
                  <c:v>23225.0</c:v>
                </c:pt>
                <c:pt idx="930">
                  <c:v>23250.0</c:v>
                </c:pt>
                <c:pt idx="931">
                  <c:v>23275.0</c:v>
                </c:pt>
                <c:pt idx="932">
                  <c:v>23300.0</c:v>
                </c:pt>
                <c:pt idx="933">
                  <c:v>23325.0</c:v>
                </c:pt>
                <c:pt idx="934">
                  <c:v>23350.0</c:v>
                </c:pt>
                <c:pt idx="935">
                  <c:v>23375.0</c:v>
                </c:pt>
                <c:pt idx="936">
                  <c:v>23400.0</c:v>
                </c:pt>
                <c:pt idx="937">
                  <c:v>23425.0</c:v>
                </c:pt>
                <c:pt idx="938">
                  <c:v>23450.0</c:v>
                </c:pt>
                <c:pt idx="939">
                  <c:v>23475.0</c:v>
                </c:pt>
                <c:pt idx="940">
                  <c:v>23500.0</c:v>
                </c:pt>
                <c:pt idx="941">
                  <c:v>23525.0</c:v>
                </c:pt>
                <c:pt idx="942">
                  <c:v>23550.0</c:v>
                </c:pt>
                <c:pt idx="943">
                  <c:v>23575.0</c:v>
                </c:pt>
                <c:pt idx="944">
                  <c:v>23600.0</c:v>
                </c:pt>
                <c:pt idx="945">
                  <c:v>23625.0</c:v>
                </c:pt>
                <c:pt idx="946">
                  <c:v>23650.0</c:v>
                </c:pt>
                <c:pt idx="947">
                  <c:v>23675.0</c:v>
                </c:pt>
                <c:pt idx="948">
                  <c:v>23700.0</c:v>
                </c:pt>
                <c:pt idx="949">
                  <c:v>23725.0</c:v>
                </c:pt>
                <c:pt idx="950">
                  <c:v>23750.0</c:v>
                </c:pt>
                <c:pt idx="951">
                  <c:v>23775.0</c:v>
                </c:pt>
                <c:pt idx="952">
                  <c:v>23800.0</c:v>
                </c:pt>
                <c:pt idx="953">
                  <c:v>23825.0</c:v>
                </c:pt>
                <c:pt idx="954">
                  <c:v>23850.0</c:v>
                </c:pt>
                <c:pt idx="955">
                  <c:v>23875.0</c:v>
                </c:pt>
                <c:pt idx="956">
                  <c:v>23900.0</c:v>
                </c:pt>
                <c:pt idx="957">
                  <c:v>23925.0</c:v>
                </c:pt>
                <c:pt idx="958">
                  <c:v>23950.0</c:v>
                </c:pt>
                <c:pt idx="959">
                  <c:v>23975.0</c:v>
                </c:pt>
                <c:pt idx="960">
                  <c:v>24000.0</c:v>
                </c:pt>
                <c:pt idx="961">
                  <c:v>24025.0</c:v>
                </c:pt>
                <c:pt idx="962">
                  <c:v>24050.0</c:v>
                </c:pt>
                <c:pt idx="963">
                  <c:v>24075.0</c:v>
                </c:pt>
                <c:pt idx="964">
                  <c:v>24100.0</c:v>
                </c:pt>
                <c:pt idx="965">
                  <c:v>24125.0</c:v>
                </c:pt>
                <c:pt idx="966">
                  <c:v>24150.0</c:v>
                </c:pt>
                <c:pt idx="967">
                  <c:v>24175.0</c:v>
                </c:pt>
                <c:pt idx="968">
                  <c:v>24200.0</c:v>
                </c:pt>
                <c:pt idx="969">
                  <c:v>24225.0</c:v>
                </c:pt>
                <c:pt idx="970">
                  <c:v>24250.0</c:v>
                </c:pt>
                <c:pt idx="971">
                  <c:v>24275.0</c:v>
                </c:pt>
                <c:pt idx="972">
                  <c:v>24300.0</c:v>
                </c:pt>
                <c:pt idx="973">
                  <c:v>24325.0</c:v>
                </c:pt>
                <c:pt idx="974">
                  <c:v>24350.0</c:v>
                </c:pt>
                <c:pt idx="975">
                  <c:v>24375.0</c:v>
                </c:pt>
                <c:pt idx="976">
                  <c:v>24400.0</c:v>
                </c:pt>
                <c:pt idx="977">
                  <c:v>24425.0</c:v>
                </c:pt>
                <c:pt idx="978">
                  <c:v>24450.0</c:v>
                </c:pt>
                <c:pt idx="979">
                  <c:v>24475.0</c:v>
                </c:pt>
                <c:pt idx="980">
                  <c:v>24500.0</c:v>
                </c:pt>
                <c:pt idx="981">
                  <c:v>24525.0</c:v>
                </c:pt>
                <c:pt idx="982">
                  <c:v>24550.0</c:v>
                </c:pt>
                <c:pt idx="983">
                  <c:v>24575.0</c:v>
                </c:pt>
                <c:pt idx="984">
                  <c:v>24600.0</c:v>
                </c:pt>
                <c:pt idx="985">
                  <c:v>24625.0</c:v>
                </c:pt>
                <c:pt idx="986">
                  <c:v>24650.0</c:v>
                </c:pt>
                <c:pt idx="987">
                  <c:v>24675.0</c:v>
                </c:pt>
                <c:pt idx="988">
                  <c:v>24700.0</c:v>
                </c:pt>
                <c:pt idx="989">
                  <c:v>24725.0</c:v>
                </c:pt>
                <c:pt idx="990">
                  <c:v>24750.0</c:v>
                </c:pt>
                <c:pt idx="991">
                  <c:v>24775.0</c:v>
                </c:pt>
                <c:pt idx="992">
                  <c:v>24800.0</c:v>
                </c:pt>
                <c:pt idx="993">
                  <c:v>24825.0</c:v>
                </c:pt>
                <c:pt idx="994">
                  <c:v>24850.0</c:v>
                </c:pt>
                <c:pt idx="995">
                  <c:v>24875.0</c:v>
                </c:pt>
                <c:pt idx="996">
                  <c:v>24900.0</c:v>
                </c:pt>
                <c:pt idx="997">
                  <c:v>24925.0</c:v>
                </c:pt>
                <c:pt idx="998">
                  <c:v>24950.0</c:v>
                </c:pt>
                <c:pt idx="999">
                  <c:v>24975.0</c:v>
                </c:pt>
                <c:pt idx="1000">
                  <c:v>25000.0</c:v>
                </c:pt>
                <c:pt idx="1001">
                  <c:v>25025.0</c:v>
                </c:pt>
                <c:pt idx="1002">
                  <c:v>25050.0</c:v>
                </c:pt>
                <c:pt idx="1003">
                  <c:v>25075.0</c:v>
                </c:pt>
                <c:pt idx="1004">
                  <c:v>25100.0</c:v>
                </c:pt>
                <c:pt idx="1005">
                  <c:v>25125.0</c:v>
                </c:pt>
                <c:pt idx="1006">
                  <c:v>25150.0</c:v>
                </c:pt>
                <c:pt idx="1007">
                  <c:v>25175.0</c:v>
                </c:pt>
                <c:pt idx="1008">
                  <c:v>25200.0</c:v>
                </c:pt>
                <c:pt idx="1009">
                  <c:v>25225.0</c:v>
                </c:pt>
                <c:pt idx="1010">
                  <c:v>25250.0</c:v>
                </c:pt>
                <c:pt idx="1011">
                  <c:v>25275.0</c:v>
                </c:pt>
                <c:pt idx="1012">
                  <c:v>25300.0</c:v>
                </c:pt>
                <c:pt idx="1013">
                  <c:v>25325.0</c:v>
                </c:pt>
                <c:pt idx="1014">
                  <c:v>25350.0</c:v>
                </c:pt>
                <c:pt idx="1015">
                  <c:v>25375.0</c:v>
                </c:pt>
                <c:pt idx="1016">
                  <c:v>25400.0</c:v>
                </c:pt>
                <c:pt idx="1017">
                  <c:v>25425.0</c:v>
                </c:pt>
                <c:pt idx="1018">
                  <c:v>25450.0</c:v>
                </c:pt>
                <c:pt idx="1019">
                  <c:v>25475.0</c:v>
                </c:pt>
                <c:pt idx="1020">
                  <c:v>25500.0</c:v>
                </c:pt>
                <c:pt idx="1021">
                  <c:v>25525.0</c:v>
                </c:pt>
                <c:pt idx="1022">
                  <c:v>25550.0</c:v>
                </c:pt>
                <c:pt idx="1023">
                  <c:v>25575.0</c:v>
                </c:pt>
                <c:pt idx="1024">
                  <c:v>25600.0</c:v>
                </c:pt>
                <c:pt idx="1025">
                  <c:v>25625.0</c:v>
                </c:pt>
                <c:pt idx="1026">
                  <c:v>25650.0</c:v>
                </c:pt>
                <c:pt idx="1027">
                  <c:v>25675.0</c:v>
                </c:pt>
                <c:pt idx="1028">
                  <c:v>25700.0</c:v>
                </c:pt>
                <c:pt idx="1029">
                  <c:v>25725.0</c:v>
                </c:pt>
                <c:pt idx="1030">
                  <c:v>25750.0</c:v>
                </c:pt>
                <c:pt idx="1031">
                  <c:v>25775.0</c:v>
                </c:pt>
                <c:pt idx="1032">
                  <c:v>25800.0</c:v>
                </c:pt>
                <c:pt idx="1033">
                  <c:v>25825.0</c:v>
                </c:pt>
                <c:pt idx="1034">
                  <c:v>25850.0</c:v>
                </c:pt>
                <c:pt idx="1035">
                  <c:v>25875.0</c:v>
                </c:pt>
                <c:pt idx="1036">
                  <c:v>25900.0</c:v>
                </c:pt>
                <c:pt idx="1037">
                  <c:v>25925.0</c:v>
                </c:pt>
                <c:pt idx="1038">
                  <c:v>25950.0</c:v>
                </c:pt>
                <c:pt idx="1039">
                  <c:v>25975.0</c:v>
                </c:pt>
                <c:pt idx="1040">
                  <c:v>26000.0</c:v>
                </c:pt>
                <c:pt idx="1041">
                  <c:v>26025.0</c:v>
                </c:pt>
                <c:pt idx="1042">
                  <c:v>26050.0</c:v>
                </c:pt>
                <c:pt idx="1043">
                  <c:v>26075.0</c:v>
                </c:pt>
                <c:pt idx="1044">
                  <c:v>26100.0</c:v>
                </c:pt>
                <c:pt idx="1045">
                  <c:v>26125.0</c:v>
                </c:pt>
                <c:pt idx="1046">
                  <c:v>26150.0</c:v>
                </c:pt>
                <c:pt idx="1047">
                  <c:v>26175.0</c:v>
                </c:pt>
                <c:pt idx="1048">
                  <c:v>26200.0</c:v>
                </c:pt>
                <c:pt idx="1049">
                  <c:v>26225.0</c:v>
                </c:pt>
                <c:pt idx="1050">
                  <c:v>26250.0</c:v>
                </c:pt>
                <c:pt idx="1051">
                  <c:v>26275.0</c:v>
                </c:pt>
                <c:pt idx="1052">
                  <c:v>26300.0</c:v>
                </c:pt>
                <c:pt idx="1053">
                  <c:v>26325.0</c:v>
                </c:pt>
                <c:pt idx="1054">
                  <c:v>26350.0</c:v>
                </c:pt>
                <c:pt idx="1055">
                  <c:v>26375.0</c:v>
                </c:pt>
                <c:pt idx="1056">
                  <c:v>26400.0</c:v>
                </c:pt>
                <c:pt idx="1057">
                  <c:v>26425.0</c:v>
                </c:pt>
                <c:pt idx="1058">
                  <c:v>26450.0</c:v>
                </c:pt>
                <c:pt idx="1059">
                  <c:v>26475.0</c:v>
                </c:pt>
                <c:pt idx="1060">
                  <c:v>26500.0</c:v>
                </c:pt>
                <c:pt idx="1061">
                  <c:v>26525.0</c:v>
                </c:pt>
                <c:pt idx="1062">
                  <c:v>26550.0</c:v>
                </c:pt>
                <c:pt idx="1063">
                  <c:v>26575.0</c:v>
                </c:pt>
                <c:pt idx="1064">
                  <c:v>26600.0</c:v>
                </c:pt>
                <c:pt idx="1065">
                  <c:v>26625.0</c:v>
                </c:pt>
                <c:pt idx="1066">
                  <c:v>26650.0</c:v>
                </c:pt>
                <c:pt idx="1067">
                  <c:v>26675.0</c:v>
                </c:pt>
                <c:pt idx="1068">
                  <c:v>26700.0</c:v>
                </c:pt>
                <c:pt idx="1069">
                  <c:v>26725.0</c:v>
                </c:pt>
                <c:pt idx="1070">
                  <c:v>26750.0</c:v>
                </c:pt>
                <c:pt idx="1071">
                  <c:v>26775.0</c:v>
                </c:pt>
                <c:pt idx="1072">
                  <c:v>26800.0</c:v>
                </c:pt>
                <c:pt idx="1073">
                  <c:v>26825.0</c:v>
                </c:pt>
                <c:pt idx="1074">
                  <c:v>26850.0</c:v>
                </c:pt>
                <c:pt idx="1075">
                  <c:v>26875.0</c:v>
                </c:pt>
                <c:pt idx="1076">
                  <c:v>26900.0</c:v>
                </c:pt>
                <c:pt idx="1077">
                  <c:v>26925.0</c:v>
                </c:pt>
                <c:pt idx="1078">
                  <c:v>26950.0</c:v>
                </c:pt>
                <c:pt idx="1079">
                  <c:v>26975.0</c:v>
                </c:pt>
                <c:pt idx="1080">
                  <c:v>27000.0</c:v>
                </c:pt>
                <c:pt idx="1081">
                  <c:v>27025.0</c:v>
                </c:pt>
                <c:pt idx="1082">
                  <c:v>27050.0</c:v>
                </c:pt>
                <c:pt idx="1083">
                  <c:v>27075.0</c:v>
                </c:pt>
                <c:pt idx="1084">
                  <c:v>27100.0</c:v>
                </c:pt>
                <c:pt idx="1085">
                  <c:v>27125.0</c:v>
                </c:pt>
                <c:pt idx="1086">
                  <c:v>27150.0</c:v>
                </c:pt>
                <c:pt idx="1087">
                  <c:v>27175.0</c:v>
                </c:pt>
                <c:pt idx="1088">
                  <c:v>27200.0</c:v>
                </c:pt>
                <c:pt idx="1089">
                  <c:v>27225.0</c:v>
                </c:pt>
                <c:pt idx="1090">
                  <c:v>27250.0</c:v>
                </c:pt>
                <c:pt idx="1091">
                  <c:v>27275.0</c:v>
                </c:pt>
                <c:pt idx="1092">
                  <c:v>27300.0</c:v>
                </c:pt>
                <c:pt idx="1093">
                  <c:v>27325.0</c:v>
                </c:pt>
                <c:pt idx="1094">
                  <c:v>27350.0</c:v>
                </c:pt>
                <c:pt idx="1095">
                  <c:v>27375.0</c:v>
                </c:pt>
                <c:pt idx="1096">
                  <c:v>27400.0</c:v>
                </c:pt>
                <c:pt idx="1097">
                  <c:v>27425.0</c:v>
                </c:pt>
                <c:pt idx="1098">
                  <c:v>27450.0</c:v>
                </c:pt>
                <c:pt idx="1099">
                  <c:v>27475.0</c:v>
                </c:pt>
                <c:pt idx="1100">
                  <c:v>27500.0</c:v>
                </c:pt>
                <c:pt idx="1101">
                  <c:v>27525.0</c:v>
                </c:pt>
                <c:pt idx="1102">
                  <c:v>27550.0</c:v>
                </c:pt>
                <c:pt idx="1103">
                  <c:v>27575.0</c:v>
                </c:pt>
                <c:pt idx="1104">
                  <c:v>27600.0</c:v>
                </c:pt>
                <c:pt idx="1105">
                  <c:v>27625.0</c:v>
                </c:pt>
                <c:pt idx="1106">
                  <c:v>27650.0</c:v>
                </c:pt>
                <c:pt idx="1107">
                  <c:v>27675.0</c:v>
                </c:pt>
                <c:pt idx="1108">
                  <c:v>27700.0</c:v>
                </c:pt>
                <c:pt idx="1109">
                  <c:v>27725.0</c:v>
                </c:pt>
                <c:pt idx="1110">
                  <c:v>27750.0</c:v>
                </c:pt>
                <c:pt idx="1111">
                  <c:v>27775.0</c:v>
                </c:pt>
                <c:pt idx="1112">
                  <c:v>27800.0</c:v>
                </c:pt>
                <c:pt idx="1113">
                  <c:v>27825.0</c:v>
                </c:pt>
                <c:pt idx="1114">
                  <c:v>27850.0</c:v>
                </c:pt>
                <c:pt idx="1115">
                  <c:v>27875.0</c:v>
                </c:pt>
                <c:pt idx="1116">
                  <c:v>27900.0</c:v>
                </c:pt>
                <c:pt idx="1117">
                  <c:v>27925.0</c:v>
                </c:pt>
                <c:pt idx="1118">
                  <c:v>27950.0</c:v>
                </c:pt>
                <c:pt idx="1119">
                  <c:v>27975.0</c:v>
                </c:pt>
                <c:pt idx="1120">
                  <c:v>28000.0</c:v>
                </c:pt>
                <c:pt idx="1121">
                  <c:v>28025.0</c:v>
                </c:pt>
                <c:pt idx="1122">
                  <c:v>28050.0</c:v>
                </c:pt>
                <c:pt idx="1123">
                  <c:v>28075.0</c:v>
                </c:pt>
                <c:pt idx="1124">
                  <c:v>28100.0</c:v>
                </c:pt>
                <c:pt idx="1125">
                  <c:v>28125.0</c:v>
                </c:pt>
                <c:pt idx="1126">
                  <c:v>28150.0</c:v>
                </c:pt>
                <c:pt idx="1127">
                  <c:v>28175.0</c:v>
                </c:pt>
                <c:pt idx="1128">
                  <c:v>28200.0</c:v>
                </c:pt>
                <c:pt idx="1129">
                  <c:v>28225.0</c:v>
                </c:pt>
                <c:pt idx="1130">
                  <c:v>28250.0</c:v>
                </c:pt>
                <c:pt idx="1131">
                  <c:v>28275.0</c:v>
                </c:pt>
                <c:pt idx="1132">
                  <c:v>28300.0</c:v>
                </c:pt>
                <c:pt idx="1133">
                  <c:v>28325.0</c:v>
                </c:pt>
                <c:pt idx="1134">
                  <c:v>28350.0</c:v>
                </c:pt>
                <c:pt idx="1135">
                  <c:v>28375.0</c:v>
                </c:pt>
                <c:pt idx="1136">
                  <c:v>28400.0</c:v>
                </c:pt>
                <c:pt idx="1137">
                  <c:v>28425.0</c:v>
                </c:pt>
                <c:pt idx="1138">
                  <c:v>28450.0</c:v>
                </c:pt>
                <c:pt idx="1139">
                  <c:v>28475.0</c:v>
                </c:pt>
                <c:pt idx="1140">
                  <c:v>28500.0</c:v>
                </c:pt>
                <c:pt idx="1141">
                  <c:v>28525.0</c:v>
                </c:pt>
                <c:pt idx="1142">
                  <c:v>28550.0</c:v>
                </c:pt>
                <c:pt idx="1143">
                  <c:v>28575.0</c:v>
                </c:pt>
                <c:pt idx="1144">
                  <c:v>28600.0</c:v>
                </c:pt>
                <c:pt idx="1145">
                  <c:v>28625.0</c:v>
                </c:pt>
                <c:pt idx="1146">
                  <c:v>28650.0</c:v>
                </c:pt>
                <c:pt idx="1147">
                  <c:v>28675.0</c:v>
                </c:pt>
                <c:pt idx="1148">
                  <c:v>28700.0</c:v>
                </c:pt>
                <c:pt idx="1149">
                  <c:v>28725.0</c:v>
                </c:pt>
                <c:pt idx="1150">
                  <c:v>28750.0</c:v>
                </c:pt>
                <c:pt idx="1151">
                  <c:v>28775.0</c:v>
                </c:pt>
                <c:pt idx="1152">
                  <c:v>28800.0</c:v>
                </c:pt>
                <c:pt idx="1153">
                  <c:v>28825.0</c:v>
                </c:pt>
                <c:pt idx="1154">
                  <c:v>28850.0</c:v>
                </c:pt>
                <c:pt idx="1155">
                  <c:v>28875.0</c:v>
                </c:pt>
                <c:pt idx="1156">
                  <c:v>28900.0</c:v>
                </c:pt>
                <c:pt idx="1157">
                  <c:v>28925.0</c:v>
                </c:pt>
                <c:pt idx="1158">
                  <c:v>28950.0</c:v>
                </c:pt>
                <c:pt idx="1159">
                  <c:v>28975.0</c:v>
                </c:pt>
                <c:pt idx="1160">
                  <c:v>29000.0</c:v>
                </c:pt>
                <c:pt idx="1161">
                  <c:v>29025.0</c:v>
                </c:pt>
                <c:pt idx="1162">
                  <c:v>29050.0</c:v>
                </c:pt>
                <c:pt idx="1163">
                  <c:v>29075.0</c:v>
                </c:pt>
                <c:pt idx="1164">
                  <c:v>29100.0</c:v>
                </c:pt>
                <c:pt idx="1165">
                  <c:v>29125.0</c:v>
                </c:pt>
                <c:pt idx="1166">
                  <c:v>29150.0</c:v>
                </c:pt>
                <c:pt idx="1167">
                  <c:v>29175.0</c:v>
                </c:pt>
                <c:pt idx="1168">
                  <c:v>29200.0</c:v>
                </c:pt>
                <c:pt idx="1169">
                  <c:v>29225.0</c:v>
                </c:pt>
                <c:pt idx="1170">
                  <c:v>29250.0</c:v>
                </c:pt>
                <c:pt idx="1171">
                  <c:v>29275.0</c:v>
                </c:pt>
                <c:pt idx="1172">
                  <c:v>29300.0</c:v>
                </c:pt>
                <c:pt idx="1173">
                  <c:v>29325.0</c:v>
                </c:pt>
                <c:pt idx="1174">
                  <c:v>29350.0</c:v>
                </c:pt>
                <c:pt idx="1175">
                  <c:v>29375.0</c:v>
                </c:pt>
                <c:pt idx="1176">
                  <c:v>29400.0</c:v>
                </c:pt>
                <c:pt idx="1177">
                  <c:v>29425.0</c:v>
                </c:pt>
                <c:pt idx="1178">
                  <c:v>29450.0</c:v>
                </c:pt>
                <c:pt idx="1179">
                  <c:v>29475.0</c:v>
                </c:pt>
                <c:pt idx="1180">
                  <c:v>29500.0</c:v>
                </c:pt>
                <c:pt idx="1181">
                  <c:v>29525.0</c:v>
                </c:pt>
                <c:pt idx="1182">
                  <c:v>29550.0</c:v>
                </c:pt>
                <c:pt idx="1183">
                  <c:v>29575.0</c:v>
                </c:pt>
                <c:pt idx="1184">
                  <c:v>29600.0</c:v>
                </c:pt>
                <c:pt idx="1185">
                  <c:v>29625.0</c:v>
                </c:pt>
                <c:pt idx="1186">
                  <c:v>29650.0</c:v>
                </c:pt>
                <c:pt idx="1187">
                  <c:v>29675.0</c:v>
                </c:pt>
                <c:pt idx="1188">
                  <c:v>29700.0</c:v>
                </c:pt>
                <c:pt idx="1189">
                  <c:v>29725.0</c:v>
                </c:pt>
                <c:pt idx="1190">
                  <c:v>29750.0</c:v>
                </c:pt>
                <c:pt idx="1191">
                  <c:v>29775.0</c:v>
                </c:pt>
                <c:pt idx="1192">
                  <c:v>29800.0</c:v>
                </c:pt>
                <c:pt idx="1193">
                  <c:v>29825.0</c:v>
                </c:pt>
                <c:pt idx="1194">
                  <c:v>29850.0</c:v>
                </c:pt>
                <c:pt idx="1195">
                  <c:v>29875.0</c:v>
                </c:pt>
                <c:pt idx="1196">
                  <c:v>29900.0</c:v>
                </c:pt>
                <c:pt idx="1197">
                  <c:v>29925.0</c:v>
                </c:pt>
                <c:pt idx="1198">
                  <c:v>29950.0</c:v>
                </c:pt>
                <c:pt idx="1199">
                  <c:v>29975.0</c:v>
                </c:pt>
                <c:pt idx="1200">
                  <c:v>30000.0</c:v>
                </c:pt>
                <c:pt idx="1201">
                  <c:v>30025.0</c:v>
                </c:pt>
                <c:pt idx="1202">
                  <c:v>30050.0</c:v>
                </c:pt>
                <c:pt idx="1203">
                  <c:v>30075.0</c:v>
                </c:pt>
                <c:pt idx="1204">
                  <c:v>30100.0</c:v>
                </c:pt>
                <c:pt idx="1205">
                  <c:v>30125.0</c:v>
                </c:pt>
                <c:pt idx="1206">
                  <c:v>30150.0</c:v>
                </c:pt>
                <c:pt idx="1207">
                  <c:v>30175.0</c:v>
                </c:pt>
                <c:pt idx="1208">
                  <c:v>30200.0</c:v>
                </c:pt>
                <c:pt idx="1209">
                  <c:v>30225.0</c:v>
                </c:pt>
                <c:pt idx="1210">
                  <c:v>30250.0</c:v>
                </c:pt>
                <c:pt idx="1211">
                  <c:v>30275.0</c:v>
                </c:pt>
                <c:pt idx="1212">
                  <c:v>30300.0</c:v>
                </c:pt>
                <c:pt idx="1213">
                  <c:v>30325.0</c:v>
                </c:pt>
                <c:pt idx="1214">
                  <c:v>30350.0</c:v>
                </c:pt>
                <c:pt idx="1215">
                  <c:v>30375.0</c:v>
                </c:pt>
                <c:pt idx="1216">
                  <c:v>30400.0</c:v>
                </c:pt>
                <c:pt idx="1217">
                  <c:v>30425.0</c:v>
                </c:pt>
                <c:pt idx="1218">
                  <c:v>30450.0</c:v>
                </c:pt>
                <c:pt idx="1219">
                  <c:v>30475.0</c:v>
                </c:pt>
                <c:pt idx="1220">
                  <c:v>30500.0</c:v>
                </c:pt>
                <c:pt idx="1221">
                  <c:v>30525.0</c:v>
                </c:pt>
                <c:pt idx="1222">
                  <c:v>30550.0</c:v>
                </c:pt>
                <c:pt idx="1223">
                  <c:v>30575.0</c:v>
                </c:pt>
                <c:pt idx="1224">
                  <c:v>30600.0</c:v>
                </c:pt>
                <c:pt idx="1225">
                  <c:v>30625.0</c:v>
                </c:pt>
                <c:pt idx="1226">
                  <c:v>30650.0</c:v>
                </c:pt>
                <c:pt idx="1227">
                  <c:v>30675.0</c:v>
                </c:pt>
                <c:pt idx="1228">
                  <c:v>30700.0</c:v>
                </c:pt>
                <c:pt idx="1229">
                  <c:v>30725.0</c:v>
                </c:pt>
                <c:pt idx="1230">
                  <c:v>30750.0</c:v>
                </c:pt>
                <c:pt idx="1231">
                  <c:v>30775.0</c:v>
                </c:pt>
                <c:pt idx="1232">
                  <c:v>30800.0</c:v>
                </c:pt>
                <c:pt idx="1233">
                  <c:v>30825.0</c:v>
                </c:pt>
                <c:pt idx="1234">
                  <c:v>30850.0</c:v>
                </c:pt>
                <c:pt idx="1235">
                  <c:v>30875.0</c:v>
                </c:pt>
                <c:pt idx="1236">
                  <c:v>30900.0</c:v>
                </c:pt>
                <c:pt idx="1237">
                  <c:v>30925.0</c:v>
                </c:pt>
                <c:pt idx="1238">
                  <c:v>30950.0</c:v>
                </c:pt>
                <c:pt idx="1239">
                  <c:v>30975.0</c:v>
                </c:pt>
                <c:pt idx="1240">
                  <c:v>31000.0</c:v>
                </c:pt>
                <c:pt idx="1241">
                  <c:v>31025.0</c:v>
                </c:pt>
                <c:pt idx="1242">
                  <c:v>31050.0</c:v>
                </c:pt>
                <c:pt idx="1243">
                  <c:v>31075.0</c:v>
                </c:pt>
                <c:pt idx="1244">
                  <c:v>31100.0</c:v>
                </c:pt>
                <c:pt idx="1245">
                  <c:v>31125.0</c:v>
                </c:pt>
                <c:pt idx="1246">
                  <c:v>31150.0</c:v>
                </c:pt>
                <c:pt idx="1247">
                  <c:v>31175.0</c:v>
                </c:pt>
                <c:pt idx="1248">
                  <c:v>31200.0</c:v>
                </c:pt>
                <c:pt idx="1249">
                  <c:v>31225.0</c:v>
                </c:pt>
                <c:pt idx="1250">
                  <c:v>31250.0</c:v>
                </c:pt>
                <c:pt idx="1251">
                  <c:v>31275.0</c:v>
                </c:pt>
                <c:pt idx="1252">
                  <c:v>31300.0</c:v>
                </c:pt>
                <c:pt idx="1253">
                  <c:v>31325.0</c:v>
                </c:pt>
                <c:pt idx="1254">
                  <c:v>31350.0</c:v>
                </c:pt>
                <c:pt idx="1255">
                  <c:v>31375.0</c:v>
                </c:pt>
                <c:pt idx="1256">
                  <c:v>31400.0</c:v>
                </c:pt>
                <c:pt idx="1257">
                  <c:v>31425.0</c:v>
                </c:pt>
                <c:pt idx="1258">
                  <c:v>31450.0</c:v>
                </c:pt>
                <c:pt idx="1259">
                  <c:v>31475.0</c:v>
                </c:pt>
                <c:pt idx="1260">
                  <c:v>31500.0</c:v>
                </c:pt>
                <c:pt idx="1261">
                  <c:v>31525.0</c:v>
                </c:pt>
                <c:pt idx="1262">
                  <c:v>31550.0</c:v>
                </c:pt>
                <c:pt idx="1263">
                  <c:v>31575.0</c:v>
                </c:pt>
                <c:pt idx="1264">
                  <c:v>31600.0</c:v>
                </c:pt>
                <c:pt idx="1265">
                  <c:v>31625.0</c:v>
                </c:pt>
                <c:pt idx="1266">
                  <c:v>31650.0</c:v>
                </c:pt>
                <c:pt idx="1267">
                  <c:v>31675.0</c:v>
                </c:pt>
                <c:pt idx="1268">
                  <c:v>31700.0</c:v>
                </c:pt>
                <c:pt idx="1269">
                  <c:v>31725.0</c:v>
                </c:pt>
                <c:pt idx="1270">
                  <c:v>31750.0</c:v>
                </c:pt>
                <c:pt idx="1271">
                  <c:v>31775.0</c:v>
                </c:pt>
                <c:pt idx="1272">
                  <c:v>31800.0</c:v>
                </c:pt>
                <c:pt idx="1273">
                  <c:v>31825.0</c:v>
                </c:pt>
                <c:pt idx="1274">
                  <c:v>31850.0</c:v>
                </c:pt>
                <c:pt idx="1275">
                  <c:v>31875.0</c:v>
                </c:pt>
                <c:pt idx="1276">
                  <c:v>31900.0</c:v>
                </c:pt>
                <c:pt idx="1277">
                  <c:v>31925.0</c:v>
                </c:pt>
                <c:pt idx="1278">
                  <c:v>31950.0</c:v>
                </c:pt>
                <c:pt idx="1279">
                  <c:v>31975.0</c:v>
                </c:pt>
                <c:pt idx="1280">
                  <c:v>32000.0</c:v>
                </c:pt>
                <c:pt idx="1281">
                  <c:v>32025.0</c:v>
                </c:pt>
                <c:pt idx="1282">
                  <c:v>32050.0</c:v>
                </c:pt>
                <c:pt idx="1283">
                  <c:v>32075.0</c:v>
                </c:pt>
                <c:pt idx="1284">
                  <c:v>32100.0</c:v>
                </c:pt>
                <c:pt idx="1285">
                  <c:v>32125.0</c:v>
                </c:pt>
                <c:pt idx="1286">
                  <c:v>32150.0</c:v>
                </c:pt>
                <c:pt idx="1287">
                  <c:v>32175.0</c:v>
                </c:pt>
                <c:pt idx="1288">
                  <c:v>32200.0</c:v>
                </c:pt>
                <c:pt idx="1289">
                  <c:v>32225.0</c:v>
                </c:pt>
                <c:pt idx="1290">
                  <c:v>32250.0</c:v>
                </c:pt>
                <c:pt idx="1291">
                  <c:v>32275.0</c:v>
                </c:pt>
                <c:pt idx="1292">
                  <c:v>32300.0</c:v>
                </c:pt>
                <c:pt idx="1293">
                  <c:v>32325.0</c:v>
                </c:pt>
                <c:pt idx="1294">
                  <c:v>32350.0</c:v>
                </c:pt>
                <c:pt idx="1295">
                  <c:v>32375.0</c:v>
                </c:pt>
                <c:pt idx="1296">
                  <c:v>32400.0</c:v>
                </c:pt>
                <c:pt idx="1297">
                  <c:v>32425.0</c:v>
                </c:pt>
                <c:pt idx="1298">
                  <c:v>32450.0</c:v>
                </c:pt>
                <c:pt idx="1299">
                  <c:v>32475.0</c:v>
                </c:pt>
                <c:pt idx="1300">
                  <c:v>32500.0</c:v>
                </c:pt>
                <c:pt idx="1301">
                  <c:v>32525.0</c:v>
                </c:pt>
                <c:pt idx="1302">
                  <c:v>32550.0</c:v>
                </c:pt>
                <c:pt idx="1303">
                  <c:v>32575.0</c:v>
                </c:pt>
                <c:pt idx="1304">
                  <c:v>32600.0</c:v>
                </c:pt>
                <c:pt idx="1305">
                  <c:v>32625.0</c:v>
                </c:pt>
                <c:pt idx="1306">
                  <c:v>32650.0</c:v>
                </c:pt>
                <c:pt idx="1307">
                  <c:v>32675.0</c:v>
                </c:pt>
                <c:pt idx="1308">
                  <c:v>32700.0</c:v>
                </c:pt>
                <c:pt idx="1309">
                  <c:v>32725.0</c:v>
                </c:pt>
                <c:pt idx="1310">
                  <c:v>32750.0</c:v>
                </c:pt>
                <c:pt idx="1311">
                  <c:v>32775.0</c:v>
                </c:pt>
                <c:pt idx="1312">
                  <c:v>32800.0</c:v>
                </c:pt>
                <c:pt idx="1313">
                  <c:v>32825.0</c:v>
                </c:pt>
                <c:pt idx="1314">
                  <c:v>32850.0</c:v>
                </c:pt>
                <c:pt idx="1315">
                  <c:v>32875.0</c:v>
                </c:pt>
                <c:pt idx="1316">
                  <c:v>32900.0</c:v>
                </c:pt>
                <c:pt idx="1317">
                  <c:v>32925.0</c:v>
                </c:pt>
                <c:pt idx="1318">
                  <c:v>32950.0</c:v>
                </c:pt>
                <c:pt idx="1319">
                  <c:v>32975.0</c:v>
                </c:pt>
                <c:pt idx="1320">
                  <c:v>33000.0</c:v>
                </c:pt>
                <c:pt idx="1321">
                  <c:v>33025.0</c:v>
                </c:pt>
                <c:pt idx="1322">
                  <c:v>33050.0</c:v>
                </c:pt>
                <c:pt idx="1323">
                  <c:v>33075.0</c:v>
                </c:pt>
                <c:pt idx="1324">
                  <c:v>33100.0</c:v>
                </c:pt>
                <c:pt idx="1325">
                  <c:v>33125.0</c:v>
                </c:pt>
                <c:pt idx="1326">
                  <c:v>33150.0</c:v>
                </c:pt>
                <c:pt idx="1327">
                  <c:v>33175.0</c:v>
                </c:pt>
                <c:pt idx="1328">
                  <c:v>33200.0</c:v>
                </c:pt>
                <c:pt idx="1329">
                  <c:v>33225.0</c:v>
                </c:pt>
                <c:pt idx="1330">
                  <c:v>33250.0</c:v>
                </c:pt>
                <c:pt idx="1331">
                  <c:v>33275.0</c:v>
                </c:pt>
                <c:pt idx="1332">
                  <c:v>33300.0</c:v>
                </c:pt>
                <c:pt idx="1333">
                  <c:v>33325.0</c:v>
                </c:pt>
                <c:pt idx="1334">
                  <c:v>33350.0</c:v>
                </c:pt>
                <c:pt idx="1335">
                  <c:v>33375.0</c:v>
                </c:pt>
                <c:pt idx="1336">
                  <c:v>33400.0</c:v>
                </c:pt>
                <c:pt idx="1337">
                  <c:v>33425.0</c:v>
                </c:pt>
                <c:pt idx="1338">
                  <c:v>33450.0</c:v>
                </c:pt>
                <c:pt idx="1339">
                  <c:v>33475.0</c:v>
                </c:pt>
                <c:pt idx="1340">
                  <c:v>33500.0</c:v>
                </c:pt>
                <c:pt idx="1341">
                  <c:v>33525.0</c:v>
                </c:pt>
                <c:pt idx="1342">
                  <c:v>33550.0</c:v>
                </c:pt>
                <c:pt idx="1343">
                  <c:v>33575.0</c:v>
                </c:pt>
                <c:pt idx="1344">
                  <c:v>33600.0</c:v>
                </c:pt>
                <c:pt idx="1345">
                  <c:v>33625.0</c:v>
                </c:pt>
                <c:pt idx="1346">
                  <c:v>33650.0</c:v>
                </c:pt>
                <c:pt idx="1347">
                  <c:v>33675.0</c:v>
                </c:pt>
                <c:pt idx="1348">
                  <c:v>33700.0</c:v>
                </c:pt>
                <c:pt idx="1349">
                  <c:v>33725.0</c:v>
                </c:pt>
                <c:pt idx="1350">
                  <c:v>33750.0</c:v>
                </c:pt>
                <c:pt idx="1351">
                  <c:v>33775.0</c:v>
                </c:pt>
                <c:pt idx="1352">
                  <c:v>33800.0</c:v>
                </c:pt>
                <c:pt idx="1353">
                  <c:v>33825.0</c:v>
                </c:pt>
                <c:pt idx="1354">
                  <c:v>33850.0</c:v>
                </c:pt>
                <c:pt idx="1355">
                  <c:v>33875.0</c:v>
                </c:pt>
                <c:pt idx="1356">
                  <c:v>33900.0</c:v>
                </c:pt>
                <c:pt idx="1357">
                  <c:v>33925.0</c:v>
                </c:pt>
                <c:pt idx="1358">
                  <c:v>33950.0</c:v>
                </c:pt>
                <c:pt idx="1359">
                  <c:v>33975.0</c:v>
                </c:pt>
                <c:pt idx="1360">
                  <c:v>34000.0</c:v>
                </c:pt>
                <c:pt idx="1361">
                  <c:v>34025.0</c:v>
                </c:pt>
                <c:pt idx="1362">
                  <c:v>34050.0</c:v>
                </c:pt>
                <c:pt idx="1363">
                  <c:v>34075.0</c:v>
                </c:pt>
                <c:pt idx="1364">
                  <c:v>34100.0</c:v>
                </c:pt>
                <c:pt idx="1365">
                  <c:v>34125.0</c:v>
                </c:pt>
                <c:pt idx="1366">
                  <c:v>34150.0</c:v>
                </c:pt>
                <c:pt idx="1367">
                  <c:v>34175.0</c:v>
                </c:pt>
                <c:pt idx="1368">
                  <c:v>34200.0</c:v>
                </c:pt>
                <c:pt idx="1369">
                  <c:v>34225.0</c:v>
                </c:pt>
                <c:pt idx="1370">
                  <c:v>34250.0</c:v>
                </c:pt>
                <c:pt idx="1371">
                  <c:v>34275.0</c:v>
                </c:pt>
                <c:pt idx="1372">
                  <c:v>34300.0</c:v>
                </c:pt>
                <c:pt idx="1373">
                  <c:v>34325.0</c:v>
                </c:pt>
                <c:pt idx="1374">
                  <c:v>34350.0</c:v>
                </c:pt>
                <c:pt idx="1375">
                  <c:v>34375.0</c:v>
                </c:pt>
                <c:pt idx="1376">
                  <c:v>34400.0</c:v>
                </c:pt>
                <c:pt idx="1377">
                  <c:v>34425.0</c:v>
                </c:pt>
                <c:pt idx="1378">
                  <c:v>34450.0</c:v>
                </c:pt>
                <c:pt idx="1379">
                  <c:v>34475.0</c:v>
                </c:pt>
                <c:pt idx="1380">
                  <c:v>34500.0</c:v>
                </c:pt>
                <c:pt idx="1381">
                  <c:v>34525.0</c:v>
                </c:pt>
                <c:pt idx="1382">
                  <c:v>34550.0</c:v>
                </c:pt>
                <c:pt idx="1383">
                  <c:v>34575.0</c:v>
                </c:pt>
                <c:pt idx="1384">
                  <c:v>34600.0</c:v>
                </c:pt>
                <c:pt idx="1385">
                  <c:v>34625.0</c:v>
                </c:pt>
                <c:pt idx="1386">
                  <c:v>34650.0</c:v>
                </c:pt>
                <c:pt idx="1387">
                  <c:v>34675.0</c:v>
                </c:pt>
                <c:pt idx="1388">
                  <c:v>34700.0</c:v>
                </c:pt>
                <c:pt idx="1389">
                  <c:v>34725.0</c:v>
                </c:pt>
                <c:pt idx="1390">
                  <c:v>34750.0</c:v>
                </c:pt>
                <c:pt idx="1391">
                  <c:v>34775.0</c:v>
                </c:pt>
                <c:pt idx="1392">
                  <c:v>34800.0</c:v>
                </c:pt>
                <c:pt idx="1393">
                  <c:v>34825.0</c:v>
                </c:pt>
                <c:pt idx="1394">
                  <c:v>34850.0</c:v>
                </c:pt>
                <c:pt idx="1395">
                  <c:v>34875.0</c:v>
                </c:pt>
                <c:pt idx="1396">
                  <c:v>34900.0</c:v>
                </c:pt>
                <c:pt idx="1397">
                  <c:v>34925.0</c:v>
                </c:pt>
                <c:pt idx="1398">
                  <c:v>34950.0</c:v>
                </c:pt>
                <c:pt idx="1399">
                  <c:v>34975.0</c:v>
                </c:pt>
                <c:pt idx="1400">
                  <c:v>35000.0</c:v>
                </c:pt>
              </c:numCache>
            </c:numRef>
          </c:xVal>
          <c:yVal>
            <c:numRef>
              <c:f>Equations!$G$3:$G$1403</c:f>
              <c:numCache>
                <c:formatCode>General</c:formatCode>
                <c:ptCount val="1401"/>
                <c:pt idx="0">
                  <c:v>4.110243216754991</c:v>
                </c:pt>
                <c:pt idx="1">
                  <c:v>4.141962903299638</c:v>
                </c:pt>
                <c:pt idx="2">
                  <c:v>4.15190605872252</c:v>
                </c:pt>
                <c:pt idx="3">
                  <c:v>4.161878708701107</c:v>
                </c:pt>
                <c:pt idx="4">
                  <c:v>4.171880957430227</c:v>
                </c:pt>
                <c:pt idx="5">
                  <c:v>4.181912909531859</c:v>
                </c:pt>
                <c:pt idx="6">
                  <c:v>4.191974670057148</c:v>
                </c:pt>
                <c:pt idx="7">
                  <c:v>4.202066344488401</c:v>
                </c:pt>
                <c:pt idx="8">
                  <c:v>4.212188038741105</c:v>
                </c:pt>
                <c:pt idx="9">
                  <c:v>4.222339859165948</c:v>
                </c:pt>
                <c:pt idx="10">
                  <c:v>4.232521912550854</c:v>
                </c:pt>
                <c:pt idx="11">
                  <c:v>4.242734306123034</c:v>
                </c:pt>
                <c:pt idx="12">
                  <c:v>4.252977147551047</c:v>
                </c:pt>
                <c:pt idx="13">
                  <c:v>4.263250544946856</c:v>
                </c:pt>
                <c:pt idx="14">
                  <c:v>4.273554606867916</c:v>
                </c:pt>
                <c:pt idx="15">
                  <c:v>4.283889442319259</c:v>
                </c:pt>
                <c:pt idx="16">
                  <c:v>4.294255160755598</c:v>
                </c:pt>
                <c:pt idx="17">
                  <c:v>4.304651872083445</c:v>
                </c:pt>
                <c:pt idx="18">
                  <c:v>4.315079686663219</c:v>
                </c:pt>
                <c:pt idx="19">
                  <c:v>4.325538715311393</c:v>
                </c:pt>
                <c:pt idx="20">
                  <c:v>4.33602906930263</c:v>
                </c:pt>
                <c:pt idx="21">
                  <c:v>4.34655086037195</c:v>
                </c:pt>
                <c:pt idx="22">
                  <c:v>4.357104200716894</c:v>
                </c:pt>
                <c:pt idx="23">
                  <c:v>4.367689202999696</c:v>
                </c:pt>
                <c:pt idx="24">
                  <c:v>4.378305980349491</c:v>
                </c:pt>
                <c:pt idx="25">
                  <c:v>4.388954646364493</c:v>
                </c:pt>
                <c:pt idx="26">
                  <c:v>4.399635315114242</c:v>
                </c:pt>
                <c:pt idx="27">
                  <c:v>4.410348101141798</c:v>
                </c:pt>
                <c:pt idx="28">
                  <c:v>4.421093119466003</c:v>
                </c:pt>
                <c:pt idx="29">
                  <c:v>4.43187048558371</c:v>
                </c:pt>
                <c:pt idx="30">
                  <c:v>4.442680315472072</c:v>
                </c:pt>
                <c:pt idx="31">
                  <c:v>4.453522725590785</c:v>
                </c:pt>
                <c:pt idx="32">
                  <c:v>4.464397832884397</c:v>
                </c:pt>
                <c:pt idx="33">
                  <c:v>4.475305754784591</c:v>
                </c:pt>
                <c:pt idx="34">
                  <c:v>4.486246609212506</c:v>
                </c:pt>
                <c:pt idx="35">
                  <c:v>4.497220514581058</c:v>
                </c:pt>
                <c:pt idx="36">
                  <c:v>4.508227589797267</c:v>
                </c:pt>
                <c:pt idx="37">
                  <c:v>4.519267954264613</c:v>
                </c:pt>
                <c:pt idx="38">
                  <c:v>4.530341727885384</c:v>
                </c:pt>
                <c:pt idx="39">
                  <c:v>4.54144903106307</c:v>
                </c:pt>
                <c:pt idx="40">
                  <c:v>4.552589984704726</c:v>
                </c:pt>
                <c:pt idx="41">
                  <c:v>4.56376471022338</c:v>
                </c:pt>
                <c:pt idx="42">
                  <c:v>4.57497332954044</c:v>
                </c:pt>
                <c:pt idx="43">
                  <c:v>4.586215965088125</c:v>
                </c:pt>
                <c:pt idx="44">
                  <c:v>4.59749273981189</c:v>
                </c:pt>
                <c:pt idx="45">
                  <c:v>4.608803777172885</c:v>
                </c:pt>
                <c:pt idx="46">
                  <c:v>4.620149201150412</c:v>
                </c:pt>
                <c:pt idx="47">
                  <c:v>4.631529136244404</c:v>
                </c:pt>
                <c:pt idx="48">
                  <c:v>4.642943707477913</c:v>
                </c:pt>
                <c:pt idx="49">
                  <c:v>4.654393040399611</c:v>
                </c:pt>
                <c:pt idx="50">
                  <c:v>4.665877261086309</c:v>
                </c:pt>
                <c:pt idx="51">
                  <c:v>4.677396496145476</c:v>
                </c:pt>
                <c:pt idx="52">
                  <c:v>4.688950872717807</c:v>
                </c:pt>
                <c:pt idx="53">
                  <c:v>4.700540518479747</c:v>
                </c:pt>
                <c:pt idx="54">
                  <c:v>4.712165561646086</c:v>
                </c:pt>
                <c:pt idx="55">
                  <c:v>4.723826130972524</c:v>
                </c:pt>
                <c:pt idx="56">
                  <c:v>4.735522355758295</c:v>
                </c:pt>
                <c:pt idx="57">
                  <c:v>4.747254365848753</c:v>
                </c:pt>
                <c:pt idx="58">
                  <c:v>4.759022291638007</c:v>
                </c:pt>
                <c:pt idx="59">
                  <c:v>4.770826264071572</c:v>
                </c:pt>
                <c:pt idx="60">
                  <c:v>4.782666414649</c:v>
                </c:pt>
                <c:pt idx="61">
                  <c:v>4.794542875426583</c:v>
                </c:pt>
                <c:pt idx="62">
                  <c:v>4.806455779020001</c:v>
                </c:pt>
                <c:pt idx="63">
                  <c:v>4.818405258607042</c:v>
                </c:pt>
                <c:pt idx="64">
                  <c:v>4.830391447930304</c:v>
                </c:pt>
                <c:pt idx="65">
                  <c:v>4.842414481299933</c:v>
                </c:pt>
                <c:pt idx="66">
                  <c:v>4.854474493596355</c:v>
                </c:pt>
                <c:pt idx="67">
                  <c:v>4.866571620273032</c:v>
                </c:pt>
                <c:pt idx="68">
                  <c:v>4.878705997359238</c:v>
                </c:pt>
                <c:pt idx="69">
                  <c:v>4.890877761462854</c:v>
                </c:pt>
                <c:pt idx="70">
                  <c:v>4.903087049773152</c:v>
                </c:pt>
                <c:pt idx="71">
                  <c:v>4.915334000063623</c:v>
                </c:pt>
                <c:pt idx="72">
                  <c:v>4.927618750694814</c:v>
                </c:pt>
                <c:pt idx="73">
                  <c:v>4.939941440617153</c:v>
                </c:pt>
                <c:pt idx="74">
                  <c:v>4.952302209373854</c:v>
                </c:pt>
                <c:pt idx="75">
                  <c:v>4.964701197103748</c:v>
                </c:pt>
                <c:pt idx="76">
                  <c:v>4.977138544544212</c:v>
                </c:pt>
                <c:pt idx="77">
                  <c:v>4.98961439303406</c:v>
                </c:pt>
                <c:pt idx="78">
                  <c:v>5.002128884516487</c:v>
                </c:pt>
                <c:pt idx="79">
                  <c:v>5.014682161541993</c:v>
                </c:pt>
                <c:pt idx="80">
                  <c:v>5.02727436727135</c:v>
                </c:pt>
                <c:pt idx="81">
                  <c:v>5.039905645478582</c:v>
                </c:pt>
                <c:pt idx="82">
                  <c:v>5.052576140553938</c:v>
                </c:pt>
                <c:pt idx="83">
                  <c:v>5.065285997506924</c:v>
                </c:pt>
                <c:pt idx="84">
                  <c:v>5.078035361969301</c:v>
                </c:pt>
                <c:pt idx="85">
                  <c:v>5.090824380198148</c:v>
                </c:pt>
                <c:pt idx="86">
                  <c:v>5.103653199078894</c:v>
                </c:pt>
                <c:pt idx="87">
                  <c:v>5.116521966128425</c:v>
                </c:pt>
                <c:pt idx="88">
                  <c:v>5.129430829498134</c:v>
                </c:pt>
                <c:pt idx="89">
                  <c:v>5.142379937977063</c:v>
                </c:pt>
                <c:pt idx="90">
                  <c:v>5.155369440995009</c:v>
                </c:pt>
                <c:pt idx="91">
                  <c:v>5.168399488625664</c:v>
                </c:pt>
                <c:pt idx="92">
                  <c:v>5.181470231589796</c:v>
                </c:pt>
                <c:pt idx="93">
                  <c:v>5.194581821258393</c:v>
                </c:pt>
                <c:pt idx="94">
                  <c:v>5.20773440965588</c:v>
                </c:pt>
                <c:pt idx="95">
                  <c:v>5.22092814946332</c:v>
                </c:pt>
                <c:pt idx="96">
                  <c:v>5.234163194021654</c:v>
                </c:pt>
                <c:pt idx="97">
                  <c:v>5.247439697334934</c:v>
                </c:pt>
                <c:pt idx="98">
                  <c:v>5.260757814073593</c:v>
                </c:pt>
                <c:pt idx="99">
                  <c:v>5.274117699577726</c:v>
                </c:pt>
                <c:pt idx="100">
                  <c:v>5.287519509860404</c:v>
                </c:pt>
                <c:pt idx="101">
                  <c:v>5.300963401610977</c:v>
                </c:pt>
                <c:pt idx="102">
                  <c:v>5.314449532198417</c:v>
                </c:pt>
                <c:pt idx="103">
                  <c:v>5.327978059674674</c:v>
                </c:pt>
                <c:pt idx="104">
                  <c:v>5.341549142778047</c:v>
                </c:pt>
                <c:pt idx="105">
                  <c:v>5.355162940936594</c:v>
                </c:pt>
                <c:pt idx="106">
                  <c:v>5.368819614271522</c:v>
                </c:pt>
                <c:pt idx="107">
                  <c:v>5.38251932360063</c:v>
                </c:pt>
                <c:pt idx="108">
                  <c:v>5.39626223044175</c:v>
                </c:pt>
                <c:pt idx="109">
                  <c:v>5.410048497016236</c:v>
                </c:pt>
                <c:pt idx="110">
                  <c:v>5.423878286252436</c:v>
                </c:pt>
                <c:pt idx="111">
                  <c:v>5.437751761789195</c:v>
                </c:pt>
                <c:pt idx="112">
                  <c:v>5.4516690879794</c:v>
                </c:pt>
                <c:pt idx="113">
                  <c:v>5.465630429893515</c:v>
                </c:pt>
                <c:pt idx="114">
                  <c:v>5.479635953323154</c:v>
                </c:pt>
                <c:pt idx="115">
                  <c:v>5.493685824784662</c:v>
                </c:pt>
                <c:pt idx="116">
                  <c:v>5.507780211522729</c:v>
                </c:pt>
                <c:pt idx="117">
                  <c:v>5.521919281514003</c:v>
                </c:pt>
                <c:pt idx="118">
                  <c:v>5.536103203470765</c:v>
                </c:pt>
                <c:pt idx="119">
                  <c:v>5.550332146844564</c:v>
                </c:pt>
                <c:pt idx="120">
                  <c:v>5.56460628182993</c:v>
                </c:pt>
                <c:pt idx="121">
                  <c:v>5.578925779368058</c:v>
                </c:pt>
                <c:pt idx="122">
                  <c:v>5.593290811150568</c:v>
                </c:pt>
                <c:pt idx="123">
                  <c:v>5.607701549623237</c:v>
                </c:pt>
                <c:pt idx="124">
                  <c:v>5.622158167989773</c:v>
                </c:pt>
                <c:pt idx="125">
                  <c:v>5.636660840215595</c:v>
                </c:pt>
                <c:pt idx="126">
                  <c:v>5.651209741031681</c:v>
                </c:pt>
                <c:pt idx="127">
                  <c:v>5.66580504593837</c:v>
                </c:pt>
                <c:pt idx="128">
                  <c:v>5.680446931209233</c:v>
                </c:pt>
                <c:pt idx="129">
                  <c:v>5.695135573894952</c:v>
                </c:pt>
                <c:pt idx="130">
                  <c:v>5.709871151827208</c:v>
                </c:pt>
                <c:pt idx="131">
                  <c:v>5.724653843622634</c:v>
                </c:pt>
                <c:pt idx="132">
                  <c:v>5.739483828686724</c:v>
                </c:pt>
                <c:pt idx="133">
                  <c:v>5.754361287217816</c:v>
                </c:pt>
                <c:pt idx="134">
                  <c:v>5.769286400211085</c:v>
                </c:pt>
                <c:pt idx="135">
                  <c:v>5.784259349462542</c:v>
                </c:pt>
                <c:pt idx="136">
                  <c:v>5.799280317573087</c:v>
                </c:pt>
                <c:pt idx="137">
                  <c:v>5.814349487952547</c:v>
                </c:pt>
                <c:pt idx="138">
                  <c:v>5.829467044823763</c:v>
                </c:pt>
                <c:pt idx="139">
                  <c:v>5.8446331732267</c:v>
                </c:pt>
                <c:pt idx="140">
                  <c:v>5.859848059022562</c:v>
                </c:pt>
                <c:pt idx="141">
                  <c:v>5.875111888897952</c:v>
                </c:pt>
                <c:pt idx="142">
                  <c:v>5.890424850369036</c:v>
                </c:pt>
                <c:pt idx="143">
                  <c:v>5.905787131785741</c:v>
                </c:pt>
                <c:pt idx="144">
                  <c:v>5.921198922335992</c:v>
                </c:pt>
                <c:pt idx="145">
                  <c:v>5.936660412049928</c:v>
                </c:pt>
                <c:pt idx="146">
                  <c:v>5.952171791804197</c:v>
                </c:pt>
                <c:pt idx="147">
                  <c:v>5.967733253326234</c:v>
                </c:pt>
                <c:pt idx="148">
                  <c:v>5.983344989198577</c:v>
                </c:pt>
                <c:pt idx="149">
                  <c:v>5.999007192863236</c:v>
                </c:pt>
                <c:pt idx="150">
                  <c:v>6.014720058626014</c:v>
                </c:pt>
                <c:pt idx="151">
                  <c:v>6.030483781660934</c:v>
                </c:pt>
                <c:pt idx="152">
                  <c:v>6.046298558014646</c:v>
                </c:pt>
                <c:pt idx="153">
                  <c:v>6.062164584610871</c:v>
                </c:pt>
                <c:pt idx="154">
                  <c:v>6.07808205925486</c:v>
                </c:pt>
                <c:pt idx="155">
                  <c:v>6.094051180637894</c:v>
                </c:pt>
                <c:pt idx="156">
                  <c:v>6.110072148341795</c:v>
                </c:pt>
                <c:pt idx="157">
                  <c:v>6.126145162843492</c:v>
                </c:pt>
                <c:pt idx="158">
                  <c:v>6.14227042551956</c:v>
                </c:pt>
                <c:pt idx="159">
                  <c:v>6.158448138650842</c:v>
                </c:pt>
                <c:pt idx="160">
                  <c:v>6.174678505427053</c:v>
                </c:pt>
                <c:pt idx="161">
                  <c:v>6.190961729951443</c:v>
                </c:pt>
                <c:pt idx="162">
                  <c:v>6.207298017245479</c:v>
                </c:pt>
                <c:pt idx="163">
                  <c:v>6.223687573253518</c:v>
                </c:pt>
                <c:pt idx="164">
                  <c:v>6.240130604847574</c:v>
                </c:pt>
                <c:pt idx="165">
                  <c:v>6.256627319832045</c:v>
                </c:pt>
                <c:pt idx="166">
                  <c:v>6.273177926948513</c:v>
                </c:pt>
                <c:pt idx="167">
                  <c:v>6.289782635880565</c:v>
                </c:pt>
                <c:pt idx="168">
                  <c:v>6.306441657258611</c:v>
                </c:pt>
                <c:pt idx="169">
                  <c:v>6.323155202664757</c:v>
                </c:pt>
                <c:pt idx="170">
                  <c:v>6.339923484637718</c:v>
                </c:pt>
                <c:pt idx="171">
                  <c:v>6.356746716677723</c:v>
                </c:pt>
                <c:pt idx="172">
                  <c:v>6.373625113251475</c:v>
                </c:pt>
                <c:pt idx="173">
                  <c:v>6.39055888979713</c:v>
                </c:pt>
                <c:pt idx="174">
                  <c:v>6.40754826272931</c:v>
                </c:pt>
                <c:pt idx="175">
                  <c:v>6.424593449444141</c:v>
                </c:pt>
                <c:pt idx="176">
                  <c:v>6.44169466832432</c:v>
                </c:pt>
                <c:pt idx="177">
                  <c:v>6.458852138744214</c:v>
                </c:pt>
                <c:pt idx="178">
                  <c:v>6.476066081074975</c:v>
                </c:pt>
                <c:pt idx="179">
                  <c:v>6.49333671668972</c:v>
                </c:pt>
                <c:pt idx="180">
                  <c:v>6.510664267968699</c:v>
                </c:pt>
                <c:pt idx="181">
                  <c:v>6.52804895830452</c:v>
                </c:pt>
                <c:pt idx="182">
                  <c:v>6.545491012107392</c:v>
                </c:pt>
                <c:pt idx="183">
                  <c:v>6.562990654810395</c:v>
                </c:pt>
                <c:pt idx="184">
                  <c:v>6.58054811287482</c:v>
                </c:pt>
                <c:pt idx="185">
                  <c:v>6.598163613795464</c:v>
                </c:pt>
                <c:pt idx="186">
                  <c:v>6.615837386106026</c:v>
                </c:pt>
                <c:pt idx="187">
                  <c:v>6.63356965938451</c:v>
                </c:pt>
                <c:pt idx="188">
                  <c:v>6.651360664258653</c:v>
                </c:pt>
                <c:pt idx="189">
                  <c:v>6.669210632411384</c:v>
                </c:pt>
                <c:pt idx="190">
                  <c:v>6.687119796586327</c:v>
                </c:pt>
                <c:pt idx="191">
                  <c:v>6.705088390593324</c:v>
                </c:pt>
                <c:pt idx="192">
                  <c:v>6.72311664931401</c:v>
                </c:pt>
                <c:pt idx="193">
                  <c:v>6.741204808707394</c:v>
                </c:pt>
                <c:pt idx="194">
                  <c:v>6.75935310581549</c:v>
                </c:pt>
                <c:pt idx="195">
                  <c:v>6.777561778768967</c:v>
                </c:pt>
                <c:pt idx="196">
                  <c:v>6.795831066792854</c:v>
                </c:pt>
                <c:pt idx="197">
                  <c:v>6.81416121021227</c:v>
                </c:pt>
                <c:pt idx="198">
                  <c:v>6.832552450458167</c:v>
                </c:pt>
                <c:pt idx="199">
                  <c:v>6.851005030073132</c:v>
                </c:pt>
                <c:pt idx="200">
                  <c:v>6.869519192717212</c:v>
                </c:pt>
                <c:pt idx="201">
                  <c:v>6.888095183173788</c:v>
                </c:pt>
                <c:pt idx="202">
                  <c:v>6.906733247355453</c:v>
                </c:pt>
                <c:pt idx="203">
                  <c:v>6.925433632309947</c:v>
                </c:pt>
                <c:pt idx="204">
                  <c:v>6.944196586226136</c:v>
                </c:pt>
                <c:pt idx="205">
                  <c:v>6.963022358439995</c:v>
                </c:pt>
                <c:pt idx="206">
                  <c:v>6.981911199440666</c:v>
                </c:pt>
                <c:pt idx="207">
                  <c:v>7.000863360876508</c:v>
                </c:pt>
                <c:pt idx="208">
                  <c:v>7.019879095561212</c:v>
                </c:pt>
                <c:pt idx="209">
                  <c:v>7.038958657479956</c:v>
                </c:pt>
                <c:pt idx="210">
                  <c:v>7.058102301795564</c:v>
                </c:pt>
                <c:pt idx="211">
                  <c:v>7.077310284854754</c:v>
                </c:pt>
                <c:pt idx="212">
                  <c:v>7.096582864194364</c:v>
                </c:pt>
                <c:pt idx="213">
                  <c:v>7.115920298547638</c:v>
                </c:pt>
                <c:pt idx="214">
                  <c:v>7.135322847850603</c:v>
                </c:pt>
                <c:pt idx="215">
                  <c:v>7.15479077324837</c:v>
                </c:pt>
                <c:pt idx="216">
                  <c:v>7.174324337101577</c:v>
                </c:pt>
                <c:pt idx="217">
                  <c:v>7.19392380299283</c:v>
                </c:pt>
                <c:pt idx="218">
                  <c:v>7.213589435733154</c:v>
                </c:pt>
                <c:pt idx="219">
                  <c:v>7.23332150136856</c:v>
                </c:pt>
                <c:pt idx="220">
                  <c:v>7.253120267186549</c:v>
                </c:pt>
                <c:pt idx="221">
                  <c:v>7.272986001722748</c:v>
                </c:pt>
                <c:pt idx="222">
                  <c:v>7.292918974767522</c:v>
                </c:pt>
                <c:pt idx="223">
                  <c:v>7.312919457372658</c:v>
                </c:pt>
                <c:pt idx="224">
                  <c:v>7.332987721858094</c:v>
                </c:pt>
                <c:pt idx="225">
                  <c:v>7.353124041818642</c:v>
                </c:pt>
                <c:pt idx="226">
                  <c:v>7.373328692130807</c:v>
                </c:pt>
                <c:pt idx="227">
                  <c:v>7.393601948959628</c:v>
                </c:pt>
                <c:pt idx="228">
                  <c:v>7.41394408976553</c:v>
                </c:pt>
                <c:pt idx="229">
                  <c:v>7.434355393311262</c:v>
                </c:pt>
                <c:pt idx="230">
                  <c:v>7.454836139668853</c:v>
                </c:pt>
                <c:pt idx="231">
                  <c:v>7.475386610226606</c:v>
                </c:pt>
                <c:pt idx="232">
                  <c:v>7.496007087696163</c:v>
                </c:pt>
                <c:pt idx="233">
                  <c:v>7.516697856119555</c:v>
                </c:pt>
                <c:pt idx="234">
                  <c:v>7.537459200876362</c:v>
                </c:pt>
                <c:pt idx="235">
                  <c:v>7.558291408690862</c:v>
                </c:pt>
                <c:pt idx="236">
                  <c:v>7.579194767639263</c:v>
                </c:pt>
                <c:pt idx="237">
                  <c:v>7.600169567156961</c:v>
                </c:pt>
                <c:pt idx="238">
                  <c:v>7.621216098045809</c:v>
                </c:pt>
                <c:pt idx="239">
                  <c:v>7.642334652481505</c:v>
                </c:pt>
                <c:pt idx="240">
                  <c:v>7.663525524020968</c:v>
                </c:pt>
                <c:pt idx="241">
                  <c:v>7.684789007609737</c:v>
                </c:pt>
                <c:pt idx="242">
                  <c:v>7.706125399589517</c:v>
                </c:pt>
                <c:pt idx="243">
                  <c:v>7.727534997705642</c:v>
                </c:pt>
                <c:pt idx="244">
                  <c:v>7.749018101114674</c:v>
                </c:pt>
                <c:pt idx="245">
                  <c:v>7.770575010392025</c:v>
                </c:pt>
                <c:pt idx="246">
                  <c:v>7.792206027539594</c:v>
                </c:pt>
                <c:pt idx="247">
                  <c:v>7.813911455993495</c:v>
                </c:pt>
                <c:pt idx="248">
                  <c:v>7.8356916006318</c:v>
                </c:pt>
                <c:pt idx="249">
                  <c:v>7.857546767782343</c:v>
                </c:pt>
                <c:pt idx="250">
                  <c:v>7.879477265230593</c:v>
                </c:pt>
                <c:pt idx="251">
                  <c:v>7.901483402227508</c:v>
                </c:pt>
                <c:pt idx="252">
                  <c:v>7.923565489497513</c:v>
                </c:pt>
                <c:pt idx="253">
                  <c:v>7.945723839246471</c:v>
                </c:pt>
                <c:pt idx="254">
                  <c:v>7.967958765169748</c:v>
                </c:pt>
                <c:pt idx="255">
                  <c:v>7.99027058246029</c:v>
                </c:pt>
                <c:pt idx="256">
                  <c:v>8.012659607816765</c:v>
                </c:pt>
                <c:pt idx="257">
                  <c:v>8.035126159451735</c:v>
                </c:pt>
                <c:pt idx="258">
                  <c:v>8.057670557099948</c:v>
                </c:pt>
                <c:pt idx="259">
                  <c:v>8.080293122026564</c:v>
                </c:pt>
                <c:pt idx="260">
                  <c:v>8.102994177035533</c:v>
                </c:pt>
                <c:pt idx="261">
                  <c:v>8.125774046477987</c:v>
                </c:pt>
                <c:pt idx="262">
                  <c:v>8.148633056260657</c:v>
                </c:pt>
                <c:pt idx="263">
                  <c:v>8.171571533854408</c:v>
                </c:pt>
                <c:pt idx="264">
                  <c:v>8.194589808302747</c:v>
                </c:pt>
                <c:pt idx="265">
                  <c:v>8.217688210230448</c:v>
                </c:pt>
                <c:pt idx="266">
                  <c:v>8.240867071852184</c:v>
                </c:pt>
                <c:pt idx="267">
                  <c:v>8.264126726981242</c:v>
                </c:pt>
                <c:pt idx="268">
                  <c:v>8.287467511038302</c:v>
                </c:pt>
                <c:pt idx="269">
                  <c:v>8.310889761060204</c:v>
                </c:pt>
                <c:pt idx="270">
                  <c:v>8.334393815708848</c:v>
                </c:pt>
                <c:pt idx="271">
                  <c:v>8.357980015280117</c:v>
                </c:pt>
                <c:pt idx="272">
                  <c:v>8.381648701712828</c:v>
                </c:pt>
                <c:pt idx="273">
                  <c:v>8.40540021859778</c:v>
                </c:pt>
                <c:pt idx="274">
                  <c:v>8.429234911186854</c:v>
                </c:pt>
                <c:pt idx="275">
                  <c:v>8.453153126402115</c:v>
                </c:pt>
                <c:pt idx="276">
                  <c:v>8.477155212845065</c:v>
                </c:pt>
                <c:pt idx="277">
                  <c:v>8.50124152080585</c:v>
                </c:pt>
                <c:pt idx="278">
                  <c:v>8.525412402272607</c:v>
                </c:pt>
                <c:pt idx="279">
                  <c:v>8.54966821094082</c:v>
                </c:pt>
                <c:pt idx="280">
                  <c:v>8.57400930222275</c:v>
                </c:pt>
                <c:pt idx="281">
                  <c:v>8.59843603325694</c:v>
                </c:pt>
                <c:pt idx="282">
                  <c:v>8.622948762917735</c:v>
                </c:pt>
                <c:pt idx="283">
                  <c:v>8.647547851824887</c:v>
                </c:pt>
                <c:pt idx="284">
                  <c:v>8.67223366235328</c:v>
                </c:pt>
                <c:pt idx="285">
                  <c:v>8.697006558642547</c:v>
                </c:pt>
                <c:pt idx="286">
                  <c:v>8.721866906606967</c:v>
                </c:pt>
                <c:pt idx="287">
                  <c:v>8.746815073945238</c:v>
                </c:pt>
                <c:pt idx="288">
                  <c:v>8.771851430150413</c:v>
                </c:pt>
                <c:pt idx="289">
                  <c:v>8.79697634651988</c:v>
                </c:pt>
                <c:pt idx="290">
                  <c:v>8.822190196165367</c:v>
                </c:pt>
                <c:pt idx="291">
                  <c:v>8.847493354023052</c:v>
                </c:pt>
                <c:pt idx="292">
                  <c:v>8.872886196863717</c:v>
                </c:pt>
                <c:pt idx="293">
                  <c:v>8.898369103302967</c:v>
                </c:pt>
                <c:pt idx="294">
                  <c:v>8.923942453811541</c:v>
                </c:pt>
                <c:pt idx="295">
                  <c:v>8.949606630725618</c:v>
                </c:pt>
                <c:pt idx="296">
                  <c:v>8.97536201825725</c:v>
                </c:pt>
                <c:pt idx="297">
                  <c:v>9.001209002504853</c:v>
                </c:pt>
                <c:pt idx="298">
                  <c:v>9.027147971463725</c:v>
                </c:pt>
                <c:pt idx="299">
                  <c:v>9.053179315036702</c:v>
                </c:pt>
                <c:pt idx="300">
                  <c:v>9.079303425044785</c:v>
                </c:pt>
                <c:pt idx="301">
                  <c:v>9.105520695237904</c:v>
                </c:pt>
                <c:pt idx="302">
                  <c:v>9.131831521305756</c:v>
                </c:pt>
                <c:pt idx="303">
                  <c:v>9.158236300888637</c:v>
                </c:pt>
                <c:pt idx="304">
                  <c:v>9.184735433588427</c:v>
                </c:pt>
                <c:pt idx="305">
                  <c:v>9.211329320979596</c:v>
                </c:pt>
                <c:pt idx="306">
                  <c:v>9.238018366620283</c:v>
                </c:pt>
                <c:pt idx="307">
                  <c:v>9.264802976063477</c:v>
                </c:pt>
                <c:pt idx="308">
                  <c:v>9.291683556868218</c:v>
                </c:pt>
                <c:pt idx="309">
                  <c:v>9.3186605186109</c:v>
                </c:pt>
                <c:pt idx="310">
                  <c:v>9.345734272896656</c:v>
                </c:pt>
                <c:pt idx="311">
                  <c:v>9.37290523337078</c:v>
                </c:pt>
                <c:pt idx="312">
                  <c:v>9.400173815730267</c:v>
                </c:pt>
                <c:pt idx="313">
                  <c:v>9.427540437735364</c:v>
                </c:pt>
                <c:pt idx="314">
                  <c:v>9.45500551922125</c:v>
                </c:pt>
                <c:pt idx="315">
                  <c:v>9.482569482109798</c:v>
                </c:pt>
                <c:pt idx="316">
                  <c:v>9.510232750421316</c:v>
                </c:pt>
                <c:pt idx="317">
                  <c:v>9.537995750286488</c:v>
                </c:pt>
                <c:pt idx="318">
                  <c:v>9.56585890995831</c:v>
                </c:pt>
                <c:pt idx="319">
                  <c:v>9.593822659824128</c:v>
                </c:pt>
                <c:pt idx="320">
                  <c:v>9.621887432417768</c:v>
                </c:pt>
                <c:pt idx="321">
                  <c:v>9.650053662431686</c:v>
                </c:pt>
                <c:pt idx="322">
                  <c:v>9.67832178672926</c:v>
                </c:pt>
                <c:pt idx="323">
                  <c:v>9.706692244357128</c:v>
                </c:pt>
                <c:pt idx="324">
                  <c:v>9.735165476557633</c:v>
                </c:pt>
                <c:pt idx="325">
                  <c:v>9.763741926781284</c:v>
                </c:pt>
                <c:pt idx="326">
                  <c:v>9.792422040699371</c:v>
                </c:pt>
                <c:pt idx="327">
                  <c:v>9.821206266216606</c:v>
                </c:pt>
                <c:pt idx="328">
                  <c:v>9.8500950534839</c:v>
                </c:pt>
                <c:pt idx="329">
                  <c:v>9.879088854911158</c:v>
                </c:pt>
                <c:pt idx="330">
                  <c:v>9.908188125180184</c:v>
                </c:pt>
                <c:pt idx="331">
                  <c:v>9.937393321257689</c:v>
                </c:pt>
                <c:pt idx="332">
                  <c:v>9.96670490240835</c:v>
                </c:pt>
                <c:pt idx="333">
                  <c:v>9.996123330208014</c:v>
                </c:pt>
                <c:pt idx="334">
                  <c:v>10.02564906855686</c:v>
                </c:pt>
                <c:pt idx="335">
                  <c:v>10.0552825836928</c:v>
                </c:pt>
                <c:pt idx="336">
                  <c:v>10.08502434420481</c:v>
                </c:pt>
                <c:pt idx="337">
                  <c:v>10.11487482104653</c:v>
                </c:pt>
                <c:pt idx="338">
                  <c:v>10.14483448754981</c:v>
                </c:pt>
                <c:pt idx="339">
                  <c:v>10.17490381943832</c:v>
                </c:pt>
                <c:pt idx="340">
                  <c:v>10.20508329484141</c:v>
                </c:pt>
                <c:pt idx="341">
                  <c:v>10.23537339430791</c:v>
                </c:pt>
                <c:pt idx="342">
                  <c:v>10.26577460082004</c:v>
                </c:pt>
                <c:pt idx="343">
                  <c:v>10.29628739980755</c:v>
                </c:pt>
                <c:pt idx="344">
                  <c:v>10.32691227916171</c:v>
                </c:pt>
                <c:pt idx="345">
                  <c:v>10.3576497292496</c:v>
                </c:pt>
                <c:pt idx="346">
                  <c:v>10.3885002429284</c:v>
                </c:pt>
                <c:pt idx="347">
                  <c:v>10.41946431555978</c:v>
                </c:pt>
                <c:pt idx="348">
                  <c:v>10.4505424450244</c:v>
                </c:pt>
                <c:pt idx="349">
                  <c:v>10.48173513173649</c:v>
                </c:pt>
                <c:pt idx="350">
                  <c:v>10.51304287865852</c:v>
                </c:pt>
                <c:pt idx="351">
                  <c:v>10.544466191316</c:v>
                </c:pt>
                <c:pt idx="352">
                  <c:v>10.57600557781233</c:v>
                </c:pt>
                <c:pt idx="353">
                  <c:v>10.60766154884377</c:v>
                </c:pt>
                <c:pt idx="354">
                  <c:v>10.63943461771452</c:v>
                </c:pt>
                <c:pt idx="355">
                  <c:v>10.67132530035185</c:v>
                </c:pt>
                <c:pt idx="356">
                  <c:v>10.70333411532142</c:v>
                </c:pt>
                <c:pt idx="357">
                  <c:v>10.73546158384258</c:v>
                </c:pt>
                <c:pt idx="358">
                  <c:v>10.76770822980387</c:v>
                </c:pt>
                <c:pt idx="359">
                  <c:v>10.80007457977858</c:v>
                </c:pt>
                <c:pt idx="360">
                  <c:v>10.83256116304041</c:v>
                </c:pt>
                <c:pt idx="361">
                  <c:v>10.86516851157923</c:v>
                </c:pt>
                <c:pt idx="362">
                  <c:v>10.89789716011696</c:v>
                </c:pt>
                <c:pt idx="363">
                  <c:v>10.93074764612355</c:v>
                </c:pt>
                <c:pt idx="364">
                  <c:v>10.96372050983307</c:v>
                </c:pt>
                <c:pt idx="365">
                  <c:v>10.99681629425985</c:v>
                </c:pt>
                <c:pt idx="366">
                  <c:v>11.03003554521481</c:v>
                </c:pt>
                <c:pt idx="367">
                  <c:v>11.06337881132189</c:v>
                </c:pt>
                <c:pt idx="368">
                  <c:v>11.09684664403445</c:v>
                </c:pt>
                <c:pt idx="369">
                  <c:v>11.13043959765204</c:v>
                </c:pt>
                <c:pt idx="370">
                  <c:v>11.16415822933696</c:v>
                </c:pt>
                <c:pt idx="371">
                  <c:v>11.19800309913122</c:v>
                </c:pt>
                <c:pt idx="372">
                  <c:v>11.23197476997345</c:v>
                </c:pt>
                <c:pt idx="373">
                  <c:v>11.26607380771592</c:v>
                </c:pt>
                <c:pt idx="374">
                  <c:v>11.30030078114178</c:v>
                </c:pt>
                <c:pt idx="375">
                  <c:v>11.33465626198226</c:v>
                </c:pt>
                <c:pt idx="376">
                  <c:v>11.36914082493414</c:v>
                </c:pt>
                <c:pt idx="377">
                  <c:v>11.40375504767727</c:v>
                </c:pt>
                <c:pt idx="378">
                  <c:v>11.43849951089211</c:v>
                </c:pt>
                <c:pt idx="379">
                  <c:v>11.4733747982776</c:v>
                </c:pt>
                <c:pt idx="380">
                  <c:v>11.50838149656892</c:v>
                </c:pt>
                <c:pt idx="381">
                  <c:v>11.54352019555553</c:v>
                </c:pt>
                <c:pt idx="382">
                  <c:v>11.57879148809926</c:v>
                </c:pt>
                <c:pt idx="383">
                  <c:v>11.61419597015254</c:v>
                </c:pt>
                <c:pt idx="384">
                  <c:v>11.64973424077673</c:v>
                </c:pt>
                <c:pt idx="385">
                  <c:v>11.68540690216062</c:v>
                </c:pt>
                <c:pt idx="386">
                  <c:v>11.72121455963892</c:v>
                </c:pt>
                <c:pt idx="387">
                  <c:v>11.75715782171116</c:v>
                </c:pt>
                <c:pt idx="388">
                  <c:v>11.79323730006033</c:v>
                </c:pt>
                <c:pt idx="389">
                  <c:v>11.82945360957196</c:v>
                </c:pt>
                <c:pt idx="390">
                  <c:v>11.86580736835321</c:v>
                </c:pt>
                <c:pt idx="391">
                  <c:v>11.90229919775203</c:v>
                </c:pt>
                <c:pt idx="392">
                  <c:v>11.93892972237657</c:v>
                </c:pt>
                <c:pt idx="393">
                  <c:v>11.97569957011459</c:v>
                </c:pt>
                <c:pt idx="394">
                  <c:v>12.01260937215312</c:v>
                </c:pt>
                <c:pt idx="395">
                  <c:v>12.04965976299823</c:v>
                </c:pt>
                <c:pt idx="396">
                  <c:v>12.08685138049481</c:v>
                </c:pt>
                <c:pt idx="397">
                  <c:v>12.12418486584663</c:v>
                </c:pt>
                <c:pt idx="398">
                  <c:v>12.16166086363649</c:v>
                </c:pt>
                <c:pt idx="399">
                  <c:v>12.19928002184647</c:v>
                </c:pt>
                <c:pt idx="400">
                  <c:v>12.23704299187835</c:v>
                </c:pt>
                <c:pt idx="401">
                  <c:v>12.27495042857416</c:v>
                </c:pt>
                <c:pt idx="402">
                  <c:v>12.31300299023686</c:v>
                </c:pt>
                <c:pt idx="403">
                  <c:v>12.35120133865122</c:v>
                </c:pt>
                <c:pt idx="404">
                  <c:v>12.38954613910468</c:v>
                </c:pt>
                <c:pt idx="405">
                  <c:v>12.42803806040857</c:v>
                </c:pt>
                <c:pt idx="406">
                  <c:v>12.4666777749193</c:v>
                </c:pt>
                <c:pt idx="407">
                  <c:v>12.50546595855975</c:v>
                </c:pt>
                <c:pt idx="408">
                  <c:v>12.5444032908409</c:v>
                </c:pt>
                <c:pt idx="409">
                  <c:v>12.58349045488339</c:v>
                </c:pt>
                <c:pt idx="410">
                  <c:v>12.62272813743943</c:v>
                </c:pt>
                <c:pt idx="411">
                  <c:v>12.66211702891478</c:v>
                </c:pt>
                <c:pt idx="412">
                  <c:v>12.70165782339086</c:v>
                </c:pt>
                <c:pt idx="413">
                  <c:v>12.74135121864707</c:v>
                </c:pt>
                <c:pt idx="414">
                  <c:v>12.78119791618315</c:v>
                </c:pt>
                <c:pt idx="415">
                  <c:v>12.82119862124184</c:v>
                </c:pt>
                <c:pt idx="416">
                  <c:v>12.8613540428316</c:v>
                </c:pt>
                <c:pt idx="417">
                  <c:v>12.90166489374949</c:v>
                </c:pt>
                <c:pt idx="418">
                  <c:v>12.9421318906042</c:v>
                </c:pt>
                <c:pt idx="419">
                  <c:v>12.98275575383934</c:v>
                </c:pt>
                <c:pt idx="420">
                  <c:v>13.02353720775671</c:v>
                </c:pt>
                <c:pt idx="421">
                  <c:v>13.06447698053993</c:v>
                </c:pt>
                <c:pt idx="422">
                  <c:v>13.10557580427801</c:v>
                </c:pt>
                <c:pt idx="423">
                  <c:v>13.14683441498928</c:v>
                </c:pt>
                <c:pt idx="424">
                  <c:v>13.1882535526454</c:v>
                </c:pt>
                <c:pt idx="425">
                  <c:v>13.22983396119551</c:v>
                </c:pt>
                <c:pt idx="426">
                  <c:v>13.27157638859061</c:v>
                </c:pt>
                <c:pt idx="427">
                  <c:v>13.31348158680802</c:v>
                </c:pt>
                <c:pt idx="428">
                  <c:v>13.35555031187609</c:v>
                </c:pt>
                <c:pt idx="429">
                  <c:v>13.39778332389909</c:v>
                </c:pt>
                <c:pt idx="430">
                  <c:v>13.44018138708211</c:v>
                </c:pt>
                <c:pt idx="431">
                  <c:v>13.48274526975642</c:v>
                </c:pt>
                <c:pt idx="432">
                  <c:v>13.5254757444047</c:v>
                </c:pt>
                <c:pt idx="433">
                  <c:v>13.56837358768661</c:v>
                </c:pt>
                <c:pt idx="434">
                  <c:v>13.6114395804646</c:v>
                </c:pt>
                <c:pt idx="435">
                  <c:v>13.65467450782967</c:v>
                </c:pt>
                <c:pt idx="436">
                  <c:v>13.69807915912752</c:v>
                </c:pt>
                <c:pt idx="437">
                  <c:v>13.74165432798482</c:v>
                </c:pt>
                <c:pt idx="438">
                  <c:v>13.78540081233557</c:v>
                </c:pt>
                <c:pt idx="439">
                  <c:v>13.82931941444783</c:v>
                </c:pt>
                <c:pt idx="440">
                  <c:v>13.87341094095042</c:v>
                </c:pt>
                <c:pt idx="441">
                  <c:v>13.91767620285997</c:v>
                </c:pt>
                <c:pt idx="442">
                  <c:v>13.96211601560808</c:v>
                </c:pt>
                <c:pt idx="443">
                  <c:v>14.00673119906867</c:v>
                </c:pt>
                <c:pt idx="444">
                  <c:v>14.05152257758561</c:v>
                </c:pt>
                <c:pt idx="445">
                  <c:v>14.09649098000036</c:v>
                </c:pt>
                <c:pt idx="446">
                  <c:v>14.14163723967997</c:v>
                </c:pt>
                <c:pt idx="447">
                  <c:v>14.39932550494212</c:v>
                </c:pt>
                <c:pt idx="448">
                  <c:v>14.45652517916191</c:v>
                </c:pt>
                <c:pt idx="449">
                  <c:v>14.51399550847535</c:v>
                </c:pt>
                <c:pt idx="450">
                  <c:v>14.57173797939665</c:v>
                </c:pt>
                <c:pt idx="451">
                  <c:v>14.62975408773655</c:v>
                </c:pt>
                <c:pt idx="452">
                  <c:v>14.68804533866772</c:v>
                </c:pt>
                <c:pt idx="453">
                  <c:v>14.74661324679032</c:v>
                </c:pt>
                <c:pt idx="454">
                  <c:v>14.80545933619834</c:v>
                </c:pt>
                <c:pt idx="455">
                  <c:v>14.86458514054642</c:v>
                </c:pt>
                <c:pt idx="456">
                  <c:v>14.92399220311696</c:v>
                </c:pt>
                <c:pt idx="457">
                  <c:v>14.98368207688818</c:v>
                </c:pt>
                <c:pt idx="458">
                  <c:v>15.04365632460224</c:v>
                </c:pt>
                <c:pt idx="459">
                  <c:v>15.10391651883423</c:v>
                </c:pt>
                <c:pt idx="460">
                  <c:v>15.16446424206164</c:v>
                </c:pt>
                <c:pt idx="461">
                  <c:v>15.22530108673413</c:v>
                </c:pt>
                <c:pt idx="462">
                  <c:v>15.28642865534425</c:v>
                </c:pt>
                <c:pt idx="463">
                  <c:v>15.34784856049835</c:v>
                </c:pt>
                <c:pt idx="464">
                  <c:v>15.40956242498828</c:v>
                </c:pt>
                <c:pt idx="465">
                  <c:v>15.47157188186356</c:v>
                </c:pt>
                <c:pt idx="466">
                  <c:v>15.53387857450408</c:v>
                </c:pt>
                <c:pt idx="467">
                  <c:v>15.59648415669346</c:v>
                </c:pt>
                <c:pt idx="468">
                  <c:v>15.65939029269299</c:v>
                </c:pt>
                <c:pt idx="469">
                  <c:v>15.72259865731595</c:v>
                </c:pt>
                <c:pt idx="470">
                  <c:v>15.7861109360029</c:v>
                </c:pt>
                <c:pt idx="471">
                  <c:v>15.84992882489717</c:v>
                </c:pt>
                <c:pt idx="472">
                  <c:v>15.91405403092114</c:v>
                </c:pt>
                <c:pt idx="473">
                  <c:v>15.97848827185322</c:v>
                </c:pt>
                <c:pt idx="474">
                  <c:v>16.04323327640512</c:v>
                </c:pt>
                <c:pt idx="475">
                  <c:v>16.1082907843001</c:v>
                </c:pt>
                <c:pt idx="476">
                  <c:v>16.17366254635157</c:v>
                </c:pt>
                <c:pt idx="477">
                  <c:v>16.23935032454243</c:v>
                </c:pt>
                <c:pt idx="478">
                  <c:v>16.30535589210508</c:v>
                </c:pt>
                <c:pt idx="479">
                  <c:v>16.3716810336019</c:v>
                </c:pt>
                <c:pt idx="480">
                  <c:v>16.43832754500655</c:v>
                </c:pt>
                <c:pt idx="481">
                  <c:v>16.50529723378581</c:v>
                </c:pt>
                <c:pt idx="482">
                  <c:v>16.57259191898212</c:v>
                </c:pt>
                <c:pt idx="483">
                  <c:v>16.64021343129675</c:v>
                </c:pt>
                <c:pt idx="484">
                  <c:v>16.70816361317365</c:v>
                </c:pt>
                <c:pt idx="485">
                  <c:v>16.77644431888389</c:v>
                </c:pt>
                <c:pt idx="486">
                  <c:v>16.84505741461101</c:v>
                </c:pt>
                <c:pt idx="487">
                  <c:v>16.91400477853667</c:v>
                </c:pt>
                <c:pt idx="488">
                  <c:v>16.98328830092739</c:v>
                </c:pt>
                <c:pt idx="489">
                  <c:v>17.05290988422168</c:v>
                </c:pt>
                <c:pt idx="490">
                  <c:v>17.122871443118</c:v>
                </c:pt>
                <c:pt idx="491">
                  <c:v>17.19317490466349</c:v>
                </c:pt>
                <c:pt idx="492">
                  <c:v>17.26382220834315</c:v>
                </c:pt>
                <c:pt idx="493">
                  <c:v>17.33481530617014</c:v>
                </c:pt>
                <c:pt idx="494">
                  <c:v>17.40615616277638</c:v>
                </c:pt>
                <c:pt idx="495">
                  <c:v>17.47784675550418</c:v>
                </c:pt>
                <c:pt idx="496">
                  <c:v>17.54988907449852</c:v>
                </c:pt>
                <c:pt idx="497">
                  <c:v>17.62228512279996</c:v>
                </c:pt>
                <c:pt idx="498">
                  <c:v>17.69503691643848</c:v>
                </c:pt>
                <c:pt idx="499">
                  <c:v>17.76814648452799</c:v>
                </c:pt>
                <c:pt idx="500">
                  <c:v>17.84161586936152</c:v>
                </c:pt>
                <c:pt idx="501">
                  <c:v>17.91544712650738</c:v>
                </c:pt>
                <c:pt idx="502">
                  <c:v>17.98964232490589</c:v>
                </c:pt>
                <c:pt idx="503">
                  <c:v>18.06420354696701</c:v>
                </c:pt>
                <c:pt idx="504">
                  <c:v>18.13913288866879</c:v>
                </c:pt>
                <c:pt idx="505">
                  <c:v>18.21443245965638</c:v>
                </c:pt>
                <c:pt idx="506">
                  <c:v>18.29010438334229</c:v>
                </c:pt>
                <c:pt idx="507">
                  <c:v>18.36615079700699</c:v>
                </c:pt>
                <c:pt idx="508">
                  <c:v>18.44257385190056</c:v>
                </c:pt>
                <c:pt idx="509">
                  <c:v>18.51937571334526</c:v>
                </c:pt>
                <c:pt idx="510">
                  <c:v>18.59655856083866</c:v>
                </c:pt>
                <c:pt idx="511">
                  <c:v>18.67412458815784</c:v>
                </c:pt>
                <c:pt idx="512">
                  <c:v>18.7520760034644</c:v>
                </c:pt>
                <c:pt idx="513">
                  <c:v>18.83041502941014</c:v>
                </c:pt>
                <c:pt idx="514">
                  <c:v>18.90914390324397</c:v>
                </c:pt>
                <c:pt idx="515">
                  <c:v>18.98826487691924</c:v>
                </c:pt>
                <c:pt idx="516">
                  <c:v>19.06778021720234</c:v>
                </c:pt>
                <c:pt idx="517">
                  <c:v>19.14769220578201</c:v>
                </c:pt>
                <c:pt idx="518">
                  <c:v>19.22800313937942</c:v>
                </c:pt>
                <c:pt idx="519">
                  <c:v>19.3087153298595</c:v>
                </c:pt>
                <c:pt idx="520">
                  <c:v>19.38983110434284</c:v>
                </c:pt>
                <c:pt idx="521">
                  <c:v>19.47135280531868</c:v>
                </c:pt>
                <c:pt idx="522">
                  <c:v>19.5532827907588</c:v>
                </c:pt>
                <c:pt idx="523">
                  <c:v>19.63562343423232</c:v>
                </c:pt>
                <c:pt idx="524">
                  <c:v>19.71837712502148</c:v>
                </c:pt>
                <c:pt idx="525">
                  <c:v>19.80154626823833</c:v>
                </c:pt>
                <c:pt idx="526">
                  <c:v>19.88513328494242</c:v>
                </c:pt>
                <c:pt idx="527">
                  <c:v>19.9691406122595</c:v>
                </c:pt>
                <c:pt idx="528">
                  <c:v>20.05357070350105</c:v>
                </c:pt>
                <c:pt idx="529">
                  <c:v>20.1384260282849</c:v>
                </c:pt>
                <c:pt idx="530">
                  <c:v>20.22370907265699</c:v>
                </c:pt>
                <c:pt idx="531">
                  <c:v>20.30942233921372</c:v>
                </c:pt>
                <c:pt idx="532">
                  <c:v>20.39556834722584</c:v>
                </c:pt>
                <c:pt idx="533">
                  <c:v>20.48214963276297</c:v>
                </c:pt>
                <c:pt idx="534">
                  <c:v>20.56916874881927</c:v>
                </c:pt>
                <c:pt idx="535">
                  <c:v>20.65662826544031</c:v>
                </c:pt>
                <c:pt idx="536">
                  <c:v>20.74453076985059</c:v>
                </c:pt>
                <c:pt idx="537">
                  <c:v>20.83287886658272</c:v>
                </c:pt>
                <c:pt idx="538">
                  <c:v>20.92167517760706</c:v>
                </c:pt>
                <c:pt idx="539">
                  <c:v>21.01092234246285</c:v>
                </c:pt>
                <c:pt idx="540">
                  <c:v>21.1006230183903</c:v>
                </c:pt>
                <c:pt idx="541">
                  <c:v>21.1907798804637</c:v>
                </c:pt>
                <c:pt idx="542">
                  <c:v>21.28139562172578</c:v>
                </c:pt>
                <c:pt idx="543">
                  <c:v>21.3724729533232</c:v>
                </c:pt>
                <c:pt idx="544">
                  <c:v>21.4640146046429</c:v>
                </c:pt>
                <c:pt idx="545">
                  <c:v>21.55602332345005</c:v>
                </c:pt>
                <c:pt idx="546">
                  <c:v>21.64850187602669</c:v>
                </c:pt>
                <c:pt idx="547">
                  <c:v>21.74145304731188</c:v>
                </c:pt>
                <c:pt idx="548">
                  <c:v>21.83487964104284</c:v>
                </c:pt>
                <c:pt idx="549">
                  <c:v>21.92878447989725</c:v>
                </c:pt>
                <c:pt idx="550">
                  <c:v>22.02317040563699</c:v>
                </c:pt>
                <c:pt idx="551">
                  <c:v>22.11804027925272</c:v>
                </c:pt>
                <c:pt idx="552">
                  <c:v>22.21339698111</c:v>
                </c:pt>
                <c:pt idx="553">
                  <c:v>22.3092434110965</c:v>
                </c:pt>
                <c:pt idx="554">
                  <c:v>22.40558248877041</c:v>
                </c:pt>
                <c:pt idx="555">
                  <c:v>22.50241715351014</c:v>
                </c:pt>
                <c:pt idx="556">
                  <c:v>22.59975036466545</c:v>
                </c:pt>
                <c:pt idx="557">
                  <c:v>22.69758510170946</c:v>
                </c:pt>
                <c:pt idx="558">
                  <c:v>22.79592436439242</c:v>
                </c:pt>
                <c:pt idx="559">
                  <c:v>22.89477117289641</c:v>
                </c:pt>
                <c:pt idx="560">
                  <c:v>22.99412856799151</c:v>
                </c:pt>
                <c:pt idx="561">
                  <c:v>23.0939996111934</c:v>
                </c:pt>
                <c:pt idx="562">
                  <c:v>23.19438738492193</c:v>
                </c:pt>
                <c:pt idx="563">
                  <c:v>23.29529499266149</c:v>
                </c:pt>
                <c:pt idx="564">
                  <c:v>23.39672555912245</c:v>
                </c:pt>
                <c:pt idx="565">
                  <c:v>23.49868223040403</c:v>
                </c:pt>
                <c:pt idx="566">
                  <c:v>23.60116817415866</c:v>
                </c:pt>
                <c:pt idx="567">
                  <c:v>23.70418657975753</c:v>
                </c:pt>
                <c:pt idx="568">
                  <c:v>23.80774065845778</c:v>
                </c:pt>
                <c:pt idx="569">
                  <c:v>23.91183364357101</c:v>
                </c:pt>
                <c:pt idx="570">
                  <c:v>24.01646879063314</c:v>
                </c:pt>
                <c:pt idx="571">
                  <c:v>24.12164937757602</c:v>
                </c:pt>
                <c:pt idx="572">
                  <c:v>24.22737870490004</c:v>
                </c:pt>
                <c:pt idx="573">
                  <c:v>24.33366009584866</c:v>
                </c:pt>
                <c:pt idx="574">
                  <c:v>24.44049689658427</c:v>
                </c:pt>
                <c:pt idx="575">
                  <c:v>24.54789247636535</c:v>
                </c:pt>
                <c:pt idx="576">
                  <c:v>24.6558502277256</c:v>
                </c:pt>
                <c:pt idx="577">
                  <c:v>24.76437356665421</c:v>
                </c:pt>
                <c:pt idx="578">
                  <c:v>24.87346593277781</c:v>
                </c:pt>
                <c:pt idx="579">
                  <c:v>24.98313078954408</c:v>
                </c:pt>
                <c:pt idx="580">
                  <c:v>25.09337162440672</c:v>
                </c:pt>
                <c:pt idx="581">
                  <c:v>25.2041919490124</c:v>
                </c:pt>
                <c:pt idx="582">
                  <c:v>25.31559529938881</c:v>
                </c:pt>
                <c:pt idx="583">
                  <c:v>25.4275852361347</c:v>
                </c:pt>
                <c:pt idx="584">
                  <c:v>25.5401653446116</c:v>
                </c:pt>
                <c:pt idx="585">
                  <c:v>25.65333923513678</c:v>
                </c:pt>
                <c:pt idx="586">
                  <c:v>25.76711054317839</c:v>
                </c:pt>
                <c:pt idx="587">
                  <c:v>25.88148292955203</c:v>
                </c:pt>
                <c:pt idx="588">
                  <c:v>25.99646008061886</c:v>
                </c:pt>
                <c:pt idx="589">
                  <c:v>26.11204570848589</c:v>
                </c:pt>
                <c:pt idx="590">
                  <c:v>26.22824355120759</c:v>
                </c:pt>
                <c:pt idx="591">
                  <c:v>26.34505737298933</c:v>
                </c:pt>
                <c:pt idx="592">
                  <c:v>26.46249096439294</c:v>
                </c:pt>
                <c:pt idx="593">
                  <c:v>26.58054814254339</c:v>
                </c:pt>
                <c:pt idx="594">
                  <c:v>26.69923275133806</c:v>
                </c:pt>
                <c:pt idx="595">
                  <c:v>26.81854866165716</c:v>
                </c:pt>
                <c:pt idx="596">
                  <c:v>26.93849977157631</c:v>
                </c:pt>
                <c:pt idx="597">
                  <c:v>27.0590900065811</c:v>
                </c:pt>
                <c:pt idx="598">
                  <c:v>27.18032331978316</c:v>
                </c:pt>
                <c:pt idx="599">
                  <c:v>27.30220369213833</c:v>
                </c:pt>
                <c:pt idx="600">
                  <c:v>27.42473513266696</c:v>
                </c:pt>
                <c:pt idx="601">
                  <c:v>27.54792167867551</c:v>
                </c:pt>
                <c:pt idx="602">
                  <c:v>27.67176739598092</c:v>
                </c:pt>
                <c:pt idx="603">
                  <c:v>27.79627637913621</c:v>
                </c:pt>
                <c:pt idx="604">
                  <c:v>27.92145275165849</c:v>
                </c:pt>
                <c:pt idx="605">
                  <c:v>28.04730066625895</c:v>
                </c:pt>
                <c:pt idx="606">
                  <c:v>28.17382430507453</c:v>
                </c:pt>
                <c:pt idx="607">
                  <c:v>28.30102787990221</c:v>
                </c:pt>
                <c:pt idx="608">
                  <c:v>28.42891563243479</c:v>
                </c:pt>
                <c:pt idx="609">
                  <c:v>28.55749183449908</c:v>
                </c:pt>
                <c:pt idx="610">
                  <c:v>28.68676078829622</c:v>
                </c:pt>
                <c:pt idx="611">
                  <c:v>28.81672682664384</c:v>
                </c:pt>
                <c:pt idx="612">
                  <c:v>28.94739431322062</c:v>
                </c:pt>
                <c:pt idx="613">
                  <c:v>29.0787676428131</c:v>
                </c:pt>
                <c:pt idx="614">
                  <c:v>29.21085124156414</c:v>
                </c:pt>
                <c:pt idx="615">
                  <c:v>29.34364956722441</c:v>
                </c:pt>
                <c:pt idx="616">
                  <c:v>29.47716710940532</c:v>
                </c:pt>
                <c:pt idx="617">
                  <c:v>29.61140838983467</c:v>
                </c:pt>
                <c:pt idx="618">
                  <c:v>29.74637796261457</c:v>
                </c:pt>
                <c:pt idx="619">
                  <c:v>29.88208041448115</c:v>
                </c:pt>
                <c:pt idx="620">
                  <c:v>30.0185203650675</c:v>
                </c:pt>
                <c:pt idx="621">
                  <c:v>30.15570246716798</c:v>
                </c:pt>
                <c:pt idx="622">
                  <c:v>30.29363140700548</c:v>
                </c:pt>
                <c:pt idx="623">
                  <c:v>30.43231190450102</c:v>
                </c:pt>
                <c:pt idx="624">
                  <c:v>30.57174871354549</c:v>
                </c:pt>
                <c:pt idx="625">
                  <c:v>30.7119466222741</c:v>
                </c:pt>
                <c:pt idx="626">
                  <c:v>30.85291045334306</c:v>
                </c:pt>
                <c:pt idx="627">
                  <c:v>30.99464506420903</c:v>
                </c:pt>
                <c:pt idx="628">
                  <c:v>31.13715534741077</c:v>
                </c:pt>
                <c:pt idx="629">
                  <c:v>31.28044623085349</c:v>
                </c:pt>
                <c:pt idx="630">
                  <c:v>31.42452267809569</c:v>
                </c:pt>
                <c:pt idx="631">
                  <c:v>31.56938968863874</c:v>
                </c:pt>
                <c:pt idx="632">
                  <c:v>31.71505229821864</c:v>
                </c:pt>
                <c:pt idx="633">
                  <c:v>31.86151557910114</c:v>
                </c:pt>
                <c:pt idx="634">
                  <c:v>32.00878464037869</c:v>
                </c:pt>
                <c:pt idx="635">
                  <c:v>32.15686462827061</c:v>
                </c:pt>
                <c:pt idx="636">
                  <c:v>32.30576072642603</c:v>
                </c:pt>
                <c:pt idx="637">
                  <c:v>32.45547815622891</c:v>
                </c:pt>
                <c:pt idx="638">
                  <c:v>32.60602217710681</c:v>
                </c:pt>
                <c:pt idx="639">
                  <c:v>32.75739808684154</c:v>
                </c:pt>
                <c:pt idx="640">
                  <c:v>32.90961122188314</c:v>
                </c:pt>
                <c:pt idx="641">
                  <c:v>33.06266695766666</c:v>
                </c:pt>
                <c:pt idx="642">
                  <c:v>33.21657070893162</c:v>
                </c:pt>
                <c:pt idx="643">
                  <c:v>33.37132793004454</c:v>
                </c:pt>
                <c:pt idx="644">
                  <c:v>33.52694411532448</c:v>
                </c:pt>
                <c:pt idx="645">
                  <c:v>33.68342479937111</c:v>
                </c:pt>
                <c:pt idx="646">
                  <c:v>33.84077555739643</c:v>
                </c:pt>
                <c:pt idx="647">
                  <c:v>33.99900200555903</c:v>
                </c:pt>
                <c:pt idx="648">
                  <c:v>34.15810980130147</c:v>
                </c:pt>
                <c:pt idx="649">
                  <c:v>34.31810464369097</c:v>
                </c:pt>
                <c:pt idx="650">
                  <c:v>34.47899227376288</c:v>
                </c:pt>
                <c:pt idx="651">
                  <c:v>34.6407784748677</c:v>
                </c:pt>
                <c:pt idx="652">
                  <c:v>34.80346907302089</c:v>
                </c:pt>
                <c:pt idx="653">
                  <c:v>34.96706993725606</c:v>
                </c:pt>
                <c:pt idx="654">
                  <c:v>35.13158697998158</c:v>
                </c:pt>
                <c:pt idx="655">
                  <c:v>35.29702615734006</c:v>
                </c:pt>
                <c:pt idx="656">
                  <c:v>35.46339346957146</c:v>
                </c:pt>
                <c:pt idx="657">
                  <c:v>35.63069496137959</c:v>
                </c:pt>
                <c:pt idx="658">
                  <c:v>35.79893672230144</c:v>
                </c:pt>
                <c:pt idx="659">
                  <c:v>35.96812488708085</c:v>
                </c:pt>
                <c:pt idx="660">
                  <c:v>36.13826563604467</c:v>
                </c:pt>
                <c:pt idx="661">
                  <c:v>36.30936519548303</c:v>
                </c:pt>
                <c:pt idx="662">
                  <c:v>36.48142983803297</c:v>
                </c:pt>
                <c:pt idx="663">
                  <c:v>36.65446588306526</c:v>
                </c:pt>
                <c:pt idx="664">
                  <c:v>36.82847969707554</c:v>
                </c:pt>
                <c:pt idx="665">
                  <c:v>37.00347769407832</c:v>
                </c:pt>
                <c:pt idx="666">
                  <c:v>37.17946633600514</c:v>
                </c:pt>
                <c:pt idx="667">
                  <c:v>37.35645213310631</c:v>
                </c:pt>
                <c:pt idx="668">
                  <c:v>37.53444164435614</c:v>
                </c:pt>
                <c:pt idx="669">
                  <c:v>37.71344147786233</c:v>
                </c:pt>
                <c:pt idx="670">
                  <c:v>37.89345829127892</c:v>
                </c:pt>
                <c:pt idx="671">
                  <c:v>38.0744987922231</c:v>
                </c:pt>
                <c:pt idx="672">
                  <c:v>38.25656973869614</c:v>
                </c:pt>
                <c:pt idx="673">
                  <c:v>38.43967793950782</c:v>
                </c:pt>
                <c:pt idx="674">
                  <c:v>38.62383025470523</c:v>
                </c:pt>
                <c:pt idx="675">
                  <c:v>38.80903359600558</c:v>
                </c:pt>
                <c:pt idx="676">
                  <c:v>38.99529492723246</c:v>
                </c:pt>
                <c:pt idx="677">
                  <c:v>39.18262126475727</c:v>
                </c:pt>
                <c:pt idx="678">
                  <c:v>39.37101967794364</c:v>
                </c:pt>
                <c:pt idx="679">
                  <c:v>39.56049728959675</c:v>
                </c:pt>
                <c:pt idx="680">
                  <c:v>39.75106127641688</c:v>
                </c:pt>
                <c:pt idx="681">
                  <c:v>39.94271886945654</c:v>
                </c:pt>
                <c:pt idx="682">
                  <c:v>40.13547735458296</c:v>
                </c:pt>
                <c:pt idx="683">
                  <c:v>40.32934407294388</c:v>
                </c:pt>
                <c:pt idx="684">
                  <c:v>40.52432642143845</c:v>
                </c:pt>
                <c:pt idx="685">
                  <c:v>40.72043185319246</c:v>
                </c:pt>
                <c:pt idx="686">
                  <c:v>40.91766787803765</c:v>
                </c:pt>
                <c:pt idx="687">
                  <c:v>41.11604206299604</c:v>
                </c:pt>
                <c:pt idx="688">
                  <c:v>41.31556203276882</c:v>
                </c:pt>
                <c:pt idx="689">
                  <c:v>41.51623547022918</c:v>
                </c:pt>
                <c:pt idx="690">
                  <c:v>41.71807011692104</c:v>
                </c:pt>
                <c:pt idx="691">
                  <c:v>41.92107377356128</c:v>
                </c:pt>
                <c:pt idx="692">
                  <c:v>42.12525430054752</c:v>
                </c:pt>
                <c:pt idx="693">
                  <c:v>42.33061961847063</c:v>
                </c:pt>
                <c:pt idx="694">
                  <c:v>42.53717770863149</c:v>
                </c:pt>
                <c:pt idx="695">
                  <c:v>42.74493661356382</c:v>
                </c:pt>
                <c:pt idx="696">
                  <c:v>42.95390443756094</c:v>
                </c:pt>
                <c:pt idx="697">
                  <c:v>43.16408934720797</c:v>
                </c:pt>
                <c:pt idx="698">
                  <c:v>43.3754995719194</c:v>
                </c:pt>
                <c:pt idx="699">
                  <c:v>43.58814340448118</c:v>
                </c:pt>
                <c:pt idx="700">
                  <c:v>43.80202920159849</c:v>
                </c:pt>
                <c:pt idx="701">
                  <c:v>44.01716538444884</c:v>
                </c:pt>
                <c:pt idx="702">
                  <c:v>44.23356043923968</c:v>
                </c:pt>
                <c:pt idx="703">
                  <c:v>44.45122291777253</c:v>
                </c:pt>
                <c:pt idx="704">
                  <c:v>44.67016143801151</c:v>
                </c:pt>
                <c:pt idx="705">
                  <c:v>44.89038468465801</c:v>
                </c:pt>
                <c:pt idx="706">
                  <c:v>45.11190140973063</c:v>
                </c:pt>
                <c:pt idx="707">
                  <c:v>45.33472043315039</c:v>
                </c:pt>
                <c:pt idx="708">
                  <c:v>45.55885064333239</c:v>
                </c:pt>
                <c:pt idx="709">
                  <c:v>45.78430099778247</c:v>
                </c:pt>
                <c:pt idx="710">
                  <c:v>46.01108052369979</c:v>
                </c:pt>
                <c:pt idx="711">
                  <c:v>46.23919831858564</c:v>
                </c:pt>
                <c:pt idx="712">
                  <c:v>46.46866355085748</c:v>
                </c:pt>
                <c:pt idx="713">
                  <c:v>46.69948546046948</c:v>
                </c:pt>
                <c:pt idx="714">
                  <c:v>46.93167335953887</c:v>
                </c:pt>
                <c:pt idx="715">
                  <c:v>47.1652366329783</c:v>
                </c:pt>
                <c:pt idx="716">
                  <c:v>47.40018473913472</c:v>
                </c:pt>
                <c:pt idx="717">
                  <c:v>47.63652721043366</c:v>
                </c:pt>
                <c:pt idx="718">
                  <c:v>47.87427365403087</c:v>
                </c:pt>
                <c:pt idx="719">
                  <c:v>48.1134337524695</c:v>
                </c:pt>
                <c:pt idx="720">
                  <c:v>48.35401726434375</c:v>
                </c:pt>
                <c:pt idx="721">
                  <c:v>48.5960340249697</c:v>
                </c:pt>
                <c:pt idx="722">
                  <c:v>48.83949394706182</c:v>
                </c:pt>
                <c:pt idx="723">
                  <c:v>49.08440702141646</c:v>
                </c:pt>
                <c:pt idx="724">
                  <c:v>49.3307833176024</c:v>
                </c:pt>
                <c:pt idx="725">
                  <c:v>49.57863298465731</c:v>
                </c:pt>
                <c:pt idx="726">
                  <c:v>49.82796625179216</c:v>
                </c:pt>
                <c:pt idx="727">
                  <c:v>50.07879342910137</c:v>
                </c:pt>
                <c:pt idx="728">
                  <c:v>50.33112490828091</c:v>
                </c:pt>
                <c:pt idx="729">
                  <c:v>50.58497116335299</c:v>
                </c:pt>
                <c:pt idx="730">
                  <c:v>50.84034275139781</c:v>
                </c:pt>
                <c:pt idx="731">
                  <c:v>51.09725031329289</c:v>
                </c:pt>
                <c:pt idx="732">
                  <c:v>51.35570457445949</c:v>
                </c:pt>
                <c:pt idx="733">
                  <c:v>51.61571634561608</c:v>
                </c:pt>
                <c:pt idx="734">
                  <c:v>51.87729652354025</c:v>
                </c:pt>
                <c:pt idx="735">
                  <c:v>52.1404560918368</c:v>
                </c:pt>
                <c:pt idx="736">
                  <c:v>52.40520612171459</c:v>
                </c:pt>
                <c:pt idx="737">
                  <c:v>52.67155777277058</c:v>
                </c:pt>
                <c:pt idx="738">
                  <c:v>52.93952229378147</c:v>
                </c:pt>
                <c:pt idx="739">
                  <c:v>53.20911102350385</c:v>
                </c:pt>
                <c:pt idx="740">
                  <c:v>53.48033539148167</c:v>
                </c:pt>
                <c:pt idx="741">
                  <c:v>53.75320691886186</c:v>
                </c:pt>
                <c:pt idx="742">
                  <c:v>54.0277372192188</c:v>
                </c:pt>
                <c:pt idx="743">
                  <c:v>54.30393799938566</c:v>
                </c:pt>
                <c:pt idx="744">
                  <c:v>54.58182106029528</c:v>
                </c:pt>
                <c:pt idx="745">
                  <c:v>54.86139829782914</c:v>
                </c:pt>
                <c:pt idx="746">
                  <c:v>55.14268170367405</c:v>
                </c:pt>
                <c:pt idx="747">
                  <c:v>55.42568336618867</c:v>
                </c:pt>
                <c:pt idx="748">
                  <c:v>55.71041547127773</c:v>
                </c:pt>
                <c:pt idx="749">
                  <c:v>55.99689030327548</c:v>
                </c:pt>
                <c:pt idx="750">
                  <c:v>56.28512024583803</c:v>
                </c:pt>
                <c:pt idx="751">
                  <c:v>56.57511778284408</c:v>
                </c:pt>
                <c:pt idx="752">
                  <c:v>56.86689549930595</c:v>
                </c:pt>
                <c:pt idx="753">
                  <c:v>57.16046608228829</c:v>
                </c:pt>
                <c:pt idx="754">
                  <c:v>57.45584232183712</c:v>
                </c:pt>
                <c:pt idx="755">
                  <c:v>57.75303711191793</c:v>
                </c:pt>
                <c:pt idx="756">
                  <c:v>58.0520634513631</c:v>
                </c:pt>
                <c:pt idx="757">
                  <c:v>58.35293444482904</c:v>
                </c:pt>
                <c:pt idx="758">
                  <c:v>58.65566330376317</c:v>
                </c:pt>
                <c:pt idx="759">
                  <c:v>58.96026334738021</c:v>
                </c:pt>
                <c:pt idx="760">
                  <c:v>59.26674800364926</c:v>
                </c:pt>
                <c:pt idx="761">
                  <c:v>59.57513081028977</c:v>
                </c:pt>
                <c:pt idx="762">
                  <c:v>59.88542541577846</c:v>
                </c:pt>
                <c:pt idx="763">
                  <c:v>60.19764558036643</c:v>
                </c:pt>
                <c:pt idx="764">
                  <c:v>60.51180517710588</c:v>
                </c:pt>
                <c:pt idx="765">
                  <c:v>60.82791819288854</c:v>
                </c:pt>
                <c:pt idx="766">
                  <c:v>61.14599872949348</c:v>
                </c:pt>
                <c:pt idx="767">
                  <c:v>61.46606100464621</c:v>
                </c:pt>
                <c:pt idx="768">
                  <c:v>61.78811935308897</c:v>
                </c:pt>
                <c:pt idx="769">
                  <c:v>62.11218822766094</c:v>
                </c:pt>
                <c:pt idx="770">
                  <c:v>62.43828220039052</c:v>
                </c:pt>
                <c:pt idx="771">
                  <c:v>62.76641596359832</c:v>
                </c:pt>
                <c:pt idx="772">
                  <c:v>63.09660433101145</c:v>
                </c:pt>
                <c:pt idx="773">
                  <c:v>63.42886223888972</c:v>
                </c:pt>
                <c:pt idx="774">
                  <c:v>63.76320474716257</c:v>
                </c:pt>
                <c:pt idx="775">
                  <c:v>64.09964704057858</c:v>
                </c:pt>
                <c:pt idx="776">
                  <c:v>64.43820442986658</c:v>
                </c:pt>
                <c:pt idx="777">
                  <c:v>64.77889235290793</c:v>
                </c:pt>
                <c:pt idx="778">
                  <c:v>65.12172637592249</c:v>
                </c:pt>
                <c:pt idx="779">
                  <c:v>65.46672219466544</c:v>
                </c:pt>
                <c:pt idx="780">
                  <c:v>65.81389563563695</c:v>
                </c:pt>
                <c:pt idx="781">
                  <c:v>66.16326265730497</c:v>
                </c:pt>
                <c:pt idx="782">
                  <c:v>66.51483935133924</c:v>
                </c:pt>
                <c:pt idx="783">
                  <c:v>66.86864194386007</c:v>
                </c:pt>
                <c:pt idx="784">
                  <c:v>67.22468679669825</c:v>
                </c:pt>
                <c:pt idx="785">
                  <c:v>67.58299040866919</c:v>
                </c:pt>
                <c:pt idx="786">
                  <c:v>67.9435694168602</c:v>
                </c:pt>
                <c:pt idx="787">
                  <c:v>68.30644059793063</c:v>
                </c:pt>
                <c:pt idx="788">
                  <c:v>68.67162086942599</c:v>
                </c:pt>
                <c:pt idx="789">
                  <c:v>69.03912729110608</c:v>
                </c:pt>
                <c:pt idx="790">
                  <c:v>69.40897706628594</c:v>
                </c:pt>
                <c:pt idx="791">
                  <c:v>69.78118754319254</c:v>
                </c:pt>
                <c:pt idx="792">
                  <c:v>70.15577621633386</c:v>
                </c:pt>
                <c:pt idx="793">
                  <c:v>70.53276072788337</c:v>
                </c:pt>
                <c:pt idx="794">
                  <c:v>70.91215886907934</c:v>
                </c:pt>
                <c:pt idx="795">
                  <c:v>71.29398858163727</c:v>
                </c:pt>
                <c:pt idx="796">
                  <c:v>71.67826795917945</c:v>
                </c:pt>
                <c:pt idx="797">
                  <c:v>72.06501524867762</c:v>
                </c:pt>
                <c:pt idx="798">
                  <c:v>72.45424885191153</c:v>
                </c:pt>
                <c:pt idx="799">
                  <c:v>72.84598732694364</c:v>
                </c:pt>
                <c:pt idx="800">
                  <c:v>73.24024938960776</c:v>
                </c:pt>
                <c:pt idx="801">
                  <c:v>73.63705391501517</c:v>
                </c:pt>
                <c:pt idx="802">
                  <c:v>74.03641993907545</c:v>
                </c:pt>
                <c:pt idx="803">
                  <c:v>74.43836666003363</c:v>
                </c:pt>
                <c:pt idx="804">
                  <c:v>74.84291344002468</c:v>
                </c:pt>
                <c:pt idx="805">
                  <c:v>75.25007980664273</c:v>
                </c:pt>
                <c:pt idx="806">
                  <c:v>75.65988545452836</c:v>
                </c:pt>
                <c:pt idx="807">
                  <c:v>76.0723502469727</c:v>
                </c:pt>
                <c:pt idx="808">
                  <c:v>76.48749421753701</c:v>
                </c:pt>
                <c:pt idx="809">
                  <c:v>76.9053375716925</c:v>
                </c:pt>
                <c:pt idx="810">
                  <c:v>77.32590068847431</c:v>
                </c:pt>
                <c:pt idx="811">
                  <c:v>77.74920412215558</c:v>
                </c:pt>
                <c:pt idx="812">
                  <c:v>78.17526860393863</c:v>
                </c:pt>
                <c:pt idx="813">
                  <c:v>78.60411504366371</c:v>
                </c:pt>
                <c:pt idx="814">
                  <c:v>79.03576453153697</c:v>
                </c:pt>
                <c:pt idx="815">
                  <c:v>79.47023833987627</c:v>
                </c:pt>
                <c:pt idx="816">
                  <c:v>79.90755792487628</c:v>
                </c:pt>
                <c:pt idx="817">
                  <c:v>80.34774492839223</c:v>
                </c:pt>
                <c:pt idx="818">
                  <c:v>80.79082117974266</c:v>
                </c:pt>
                <c:pt idx="819">
                  <c:v>81.23680869753201</c:v>
                </c:pt>
                <c:pt idx="820">
                  <c:v>81.68572969149302</c:v>
                </c:pt>
                <c:pt idx="821">
                  <c:v>82.13760656434777</c:v>
                </c:pt>
                <c:pt idx="822">
                  <c:v>82.5924619136911</c:v>
                </c:pt>
                <c:pt idx="823">
                  <c:v>83.05031853389161</c:v>
                </c:pt>
                <c:pt idx="824">
                  <c:v>83.51119941801587</c:v>
                </c:pt>
                <c:pt idx="825">
                  <c:v>83.97512775977177</c:v>
                </c:pt>
                <c:pt idx="826">
                  <c:v>84.4421269554731</c:v>
                </c:pt>
                <c:pt idx="827">
                  <c:v>84.91222060602704</c:v>
                </c:pt>
                <c:pt idx="828">
                  <c:v>85.38543251894082</c:v>
                </c:pt>
                <c:pt idx="829">
                  <c:v>85.86178671035213</c:v>
                </c:pt>
                <c:pt idx="830">
                  <c:v>86.3413074070813</c:v>
                </c:pt>
                <c:pt idx="831">
                  <c:v>86.8240190487048</c:v>
                </c:pt>
                <c:pt idx="832">
                  <c:v>87.30994628965277</c:v>
                </c:pt>
                <c:pt idx="833">
                  <c:v>87.79911400132893</c:v>
                </c:pt>
                <c:pt idx="834">
                  <c:v>88.29154727425294</c:v>
                </c:pt>
                <c:pt idx="835">
                  <c:v>88.78727142022798</c:v>
                </c:pt>
                <c:pt idx="836">
                  <c:v>89.28631197453024</c:v>
                </c:pt>
                <c:pt idx="837">
                  <c:v>89.78869469812337</c:v>
                </c:pt>
                <c:pt idx="838">
                  <c:v>90.29444557989796</c:v>
                </c:pt>
                <c:pt idx="839">
                  <c:v>90.80359083893354</c:v>
                </c:pt>
                <c:pt idx="840">
                  <c:v>91.31615692678808</c:v>
                </c:pt>
                <c:pt idx="841">
                  <c:v>91.83217052981063</c:v>
                </c:pt>
                <c:pt idx="842">
                  <c:v>92.35165857148073</c:v>
                </c:pt>
                <c:pt idx="843">
                  <c:v>92.87464821477353</c:v>
                </c:pt>
                <c:pt idx="844">
                  <c:v>93.40116686454994</c:v>
                </c:pt>
                <c:pt idx="845">
                  <c:v>93.931242169975</c:v>
                </c:pt>
                <c:pt idx="846">
                  <c:v>94.46490202696223</c:v>
                </c:pt>
                <c:pt idx="847">
                  <c:v>95.00217458064388</c:v>
                </c:pt>
                <c:pt idx="848">
                  <c:v>95.54308822787154</c:v>
                </c:pt>
                <c:pt idx="849">
                  <c:v>96.08767161974134</c:v>
                </c:pt>
                <c:pt idx="850">
                  <c:v>96.63595366414965</c:v>
                </c:pt>
                <c:pt idx="851">
                  <c:v>97.18796352837642</c:v>
                </c:pt>
                <c:pt idx="852">
                  <c:v>97.7437306416962</c:v>
                </c:pt>
                <c:pt idx="853">
                  <c:v>98.30328469802107</c:v>
                </c:pt>
                <c:pt idx="854">
                  <c:v>98.86665565857035</c:v>
                </c:pt>
                <c:pt idx="855">
                  <c:v>99.43387375457141</c:v>
                </c:pt>
                <c:pt idx="856">
                  <c:v>100.0049694899913</c:v>
                </c:pt>
                <c:pt idx="857">
                  <c:v>100.579973644298</c:v>
                </c:pt>
                <c:pt idx="858">
                  <c:v>101.1589172752528</c:v>
                </c:pt>
                <c:pt idx="859">
                  <c:v>101.7418317217348</c:v>
                </c:pt>
                <c:pt idx="860">
                  <c:v>102.3287486065967</c:v>
                </c:pt>
                <c:pt idx="861">
                  <c:v>102.9196998395531</c:v>
                </c:pt>
                <c:pt idx="862">
                  <c:v>103.5147176201002</c:v>
                </c:pt>
                <c:pt idx="863">
                  <c:v>104.1138344404703</c:v>
                </c:pt>
                <c:pt idx="864">
                  <c:v>104.717083088619</c:v>
                </c:pt>
                <c:pt idx="865">
                  <c:v>105.3244966512446</c:v>
                </c:pt>
                <c:pt idx="866">
                  <c:v>105.9361085168448</c:v>
                </c:pt>
                <c:pt idx="867">
                  <c:v>106.5519523788053</c:v>
                </c:pt>
                <c:pt idx="868">
                  <c:v>107.172062238525</c:v>
                </c:pt>
                <c:pt idx="869">
                  <c:v>107.7964724085767</c:v>
                </c:pt>
                <c:pt idx="870">
                  <c:v>108.4252175159019</c:v>
                </c:pt>
                <c:pt idx="871">
                  <c:v>109.0583325050457</c:v>
                </c:pt>
                <c:pt idx="872">
                  <c:v>109.6958526414243</c:v>
                </c:pt>
                <c:pt idx="873">
                  <c:v>110.3378135146332</c:v>
                </c:pt>
                <c:pt idx="874">
                  <c:v>110.9842510417916</c:v>
                </c:pt>
                <c:pt idx="875">
                  <c:v>111.6352014709249</c:v>
                </c:pt>
                <c:pt idx="876">
                  <c:v>112.290701384387</c:v>
                </c:pt>
                <c:pt idx="877">
                  <c:v>112.9507877023216</c:v>
                </c:pt>
                <c:pt idx="878">
                  <c:v>113.6154976861616</c:v>
                </c:pt>
                <c:pt idx="879">
                  <c:v>114.2848689421718</c:v>
                </c:pt>
                <c:pt idx="880">
                  <c:v>114.9589394250292</c:v>
                </c:pt>
                <c:pt idx="881">
                  <c:v>115.637747441447</c:v>
                </c:pt>
                <c:pt idx="882">
                  <c:v>116.3213316538392</c:v>
                </c:pt>
                <c:pt idx="883">
                  <c:v>117.0097310840269</c:v>
                </c:pt>
                <c:pt idx="884">
                  <c:v>117.7029851169896</c:v>
                </c:pt>
                <c:pt idx="885">
                  <c:v>118.4011335046576</c:v>
                </c:pt>
                <c:pt idx="886">
                  <c:v>119.1042163697495</c:v>
                </c:pt>
                <c:pt idx="887">
                  <c:v>119.812274209655</c:v>
                </c:pt>
                <c:pt idx="888">
                  <c:v>120.5253479003602</c:v>
                </c:pt>
                <c:pt idx="889">
                  <c:v>121.2434787004215</c:v>
                </c:pt>
                <c:pt idx="890">
                  <c:v>121.9667082549836</c:v>
                </c:pt>
                <c:pt idx="891">
                  <c:v>122.6950785998462</c:v>
                </c:pt>
                <c:pt idx="892">
                  <c:v>123.428632165576</c:v>
                </c:pt>
                <c:pt idx="893">
                  <c:v>124.1674117816683</c:v>
                </c:pt>
                <c:pt idx="894">
                  <c:v>124.9114606807569</c:v>
                </c:pt>
                <c:pt idx="895">
                  <c:v>125.6608225028729</c:v>
                </c:pt>
                <c:pt idx="896">
                  <c:v>126.4155412997541</c:v>
                </c:pt>
                <c:pt idx="897">
                  <c:v>127.175661539204</c:v>
                </c:pt>
                <c:pt idx="898">
                  <c:v>127.941228109503</c:v>
                </c:pt>
                <c:pt idx="899">
                  <c:v>128.7122863238706</c:v>
                </c:pt>
                <c:pt idx="900">
                  <c:v>129.4888819249813</c:v>
                </c:pt>
                <c:pt idx="901">
                  <c:v>130.271061089532</c:v>
                </c:pt>
                <c:pt idx="902">
                  <c:v>131.0588704328651</c:v>
                </c:pt>
                <c:pt idx="903">
                  <c:v>131.8523570136448</c:v>
                </c:pt>
                <c:pt idx="904">
                  <c:v>132.6515683385896</c:v>
                </c:pt>
                <c:pt idx="905">
                  <c:v>133.4565523672613</c:v>
                </c:pt>
                <c:pt idx="906">
                  <c:v>134.2673575169082</c:v>
                </c:pt>
                <c:pt idx="907">
                  <c:v>135.0840326673693</c:v>
                </c:pt>
                <c:pt idx="908">
                  <c:v>135.9066271660342</c:v>
                </c:pt>
                <c:pt idx="909">
                  <c:v>136.7351908328635</c:v>
                </c:pt>
                <c:pt idx="910">
                  <c:v>137.5697739654678</c:v>
                </c:pt>
                <c:pt idx="911">
                  <c:v>138.4104273442482</c:v>
                </c:pt>
                <c:pt idx="912">
                  <c:v>139.2572022375972</c:v>
                </c:pt>
                <c:pt idx="913">
                  <c:v>140.1101504071636</c:v>
                </c:pt>
                <c:pt idx="914">
                  <c:v>140.9693241131779</c:v>
                </c:pt>
                <c:pt idx="915">
                  <c:v>141.8347761198436</c:v>
                </c:pt>
                <c:pt idx="916">
                  <c:v>142.7065597007915</c:v>
                </c:pt>
                <c:pt idx="917">
                  <c:v>143.5847286446015</c:v>
                </c:pt>
                <c:pt idx="918">
                  <c:v>144.4693372603887</c:v>
                </c:pt>
                <c:pt idx="919">
                  <c:v>145.3604403834574</c:v>
                </c:pt>
                <c:pt idx="920">
                  <c:v>146.2580933810247</c:v>
                </c:pt>
                <c:pt idx="921">
                  <c:v>147.1623521580103</c:v>
                </c:pt>
                <c:pt idx="922">
                  <c:v>148.0732731628995</c:v>
                </c:pt>
                <c:pt idx="923">
                  <c:v>148.9909133936743</c:v>
                </c:pt>
                <c:pt idx="924">
                  <c:v>149.9153304038176</c:v>
                </c:pt>
                <c:pt idx="925">
                  <c:v>150.8465823083903</c:v>
                </c:pt>
                <c:pt idx="926">
                  <c:v>151.784727790182</c:v>
                </c:pt>
                <c:pt idx="927">
                  <c:v>152.7298261059361</c:v>
                </c:pt>
                <c:pt idx="928">
                  <c:v>153.6819370926508</c:v>
                </c:pt>
                <c:pt idx="929">
                  <c:v>154.6411211739568</c:v>
                </c:pt>
                <c:pt idx="930">
                  <c:v>155.607439366573</c:v>
                </c:pt>
                <c:pt idx="931">
                  <c:v>156.5809532868412</c:v>
                </c:pt>
                <c:pt idx="932">
                  <c:v>157.5617251573396</c:v>
                </c:pt>
                <c:pt idx="933">
                  <c:v>158.5498178135782</c:v>
                </c:pt>
                <c:pt idx="934">
                  <c:v>159.5452947107764</c:v>
                </c:pt>
                <c:pt idx="935">
                  <c:v>160.5482199307229</c:v>
                </c:pt>
                <c:pt idx="936">
                  <c:v>161.5586581887201</c:v>
                </c:pt>
                <c:pt idx="937">
                  <c:v>162.5766748406147</c:v>
                </c:pt>
                <c:pt idx="938">
                  <c:v>163.6023358899136</c:v>
                </c:pt>
                <c:pt idx="939">
                  <c:v>164.635707994988</c:v>
                </c:pt>
                <c:pt idx="940">
                  <c:v>165.6768584763675</c:v>
                </c:pt>
                <c:pt idx="941">
                  <c:v>166.7258553241221</c:v>
                </c:pt>
                <c:pt idx="942">
                  <c:v>167.7827672053373</c:v>
                </c:pt>
                <c:pt idx="943">
                  <c:v>168.847663471681</c:v>
                </c:pt>
                <c:pt idx="944">
                  <c:v>169.9206141670653</c:v>
                </c:pt>
                <c:pt idx="945">
                  <c:v>171.0016900354012</c:v>
                </c:pt>
                <c:pt idx="946">
                  <c:v>172.0909625284517</c:v>
                </c:pt>
                <c:pt idx="947">
                  <c:v>173.1885038137822</c:v>
                </c:pt>
                <c:pt idx="948">
                  <c:v>174.2943867828092</c:v>
                </c:pt>
                <c:pt idx="949">
                  <c:v>175.408685058951</c:v>
                </c:pt>
                <c:pt idx="950">
                  <c:v>176.5314730058775</c:v>
                </c:pt>
                <c:pt idx="951">
                  <c:v>177.662825735866</c:v>
                </c:pt>
                <c:pt idx="952">
                  <c:v>178.8028191182601</c:v>
                </c:pt>
                <c:pt idx="953">
                  <c:v>179.9515297880356</c:v>
                </c:pt>
                <c:pt idx="954">
                  <c:v>181.1090351544721</c:v>
                </c:pt>
                <c:pt idx="955">
                  <c:v>182.2754134099355</c:v>
                </c:pt>
                <c:pt idx="956">
                  <c:v>183.4507435387699</c:v>
                </c:pt>
                <c:pt idx="957">
                  <c:v>184.635105326303</c:v>
                </c:pt>
                <c:pt idx="958">
                  <c:v>185.8285793679625</c:v>
                </c:pt>
                <c:pt idx="959">
                  <c:v>187.0312470785096</c:v>
                </c:pt>
                <c:pt idx="960">
                  <c:v>188.2431907013894</c:v>
                </c:pt>
                <c:pt idx="961">
                  <c:v>189.4644933181978</c:v>
                </c:pt>
                <c:pt idx="962">
                  <c:v>190.6952388582716</c:v>
                </c:pt>
                <c:pt idx="963">
                  <c:v>191.9355121083958</c:v>
                </c:pt>
                <c:pt idx="964">
                  <c:v>193.1853987226386</c:v>
                </c:pt>
                <c:pt idx="965">
                  <c:v>194.4449852323091</c:v>
                </c:pt>
                <c:pt idx="966">
                  <c:v>195.7143590560433</c:v>
                </c:pt>
                <c:pt idx="967">
                  <c:v>196.9936085100158</c:v>
                </c:pt>
                <c:pt idx="968">
                  <c:v>198.2828228182865</c:v>
                </c:pt>
                <c:pt idx="969">
                  <c:v>199.5820921232757</c:v>
                </c:pt>
                <c:pt idx="970">
                  <c:v>200.8915074963744</c:v>
                </c:pt>
                <c:pt idx="971">
                  <c:v>202.2111609486927</c:v>
                </c:pt>
                <c:pt idx="972">
                  <c:v>203.5411454419423</c:v>
                </c:pt>
                <c:pt idx="973">
                  <c:v>204.881554899462</c:v>
                </c:pt>
                <c:pt idx="974">
                  <c:v>206.2324842173831</c:v>
                </c:pt>
                <c:pt idx="975">
                  <c:v>207.5940292759415</c:v>
                </c:pt>
                <c:pt idx="976">
                  <c:v>208.9662869509315</c:v>
                </c:pt>
                <c:pt idx="977">
                  <c:v>210.3493551253107</c:v>
                </c:pt>
                <c:pt idx="978">
                  <c:v>211.7433327009532</c:v>
                </c:pt>
                <c:pt idx="979">
                  <c:v>213.1483196105582</c:v>
                </c:pt>
                <c:pt idx="980">
                  <c:v>214.5644168297069</c:v>
                </c:pt>
                <c:pt idx="981">
                  <c:v>215.991726389083</c:v>
                </c:pt>
                <c:pt idx="982">
                  <c:v>217.4303513868462</c:v>
                </c:pt>
                <c:pt idx="983">
                  <c:v>218.8803960011699</c:v>
                </c:pt>
                <c:pt idx="984">
                  <c:v>220.3419655029426</c:v>
                </c:pt>
                <c:pt idx="985">
                  <c:v>221.8151662686317</c:v>
                </c:pt>
                <c:pt idx="986">
                  <c:v>223.3001057933193</c:v>
                </c:pt>
                <c:pt idx="987">
                  <c:v>224.7968927039057</c:v>
                </c:pt>
                <c:pt idx="988">
                  <c:v>226.305636772488</c:v>
                </c:pt>
                <c:pt idx="989">
                  <c:v>227.8264489299115</c:v>
                </c:pt>
                <c:pt idx="990">
                  <c:v>229.3594412795018</c:v>
                </c:pt>
                <c:pt idx="991">
                  <c:v>230.9047271109747</c:v>
                </c:pt>
                <c:pt idx="992">
                  <c:v>232.4624209145323</c:v>
                </c:pt>
                <c:pt idx="993">
                  <c:v>234.0326383951428</c:v>
                </c:pt>
                <c:pt idx="994">
                  <c:v>235.6154964870078</c:v>
                </c:pt>
                <c:pt idx="995">
                  <c:v>237.2111133682243</c:v>
                </c:pt>
                <c:pt idx="996">
                  <c:v>238.8196084756365</c:v>
                </c:pt>
                <c:pt idx="997">
                  <c:v>240.4411025198886</c:v>
                </c:pt>
                <c:pt idx="998">
                  <c:v>242.0757175006732</c:v>
                </c:pt>
                <c:pt idx="999">
                  <c:v>243.7235767221852</c:v>
                </c:pt>
                <c:pt idx="1000">
                  <c:v>245.38480480878</c:v>
                </c:pt>
                <c:pt idx="1001">
                  <c:v>247.0595277208406</c:v>
                </c:pt>
                <c:pt idx="1002">
                  <c:v>248.7478727708562</c:v>
                </c:pt>
                <c:pt idx="1003">
                  <c:v>250.4499686397145</c:v>
                </c:pt>
                <c:pt idx="1004">
                  <c:v>252.1659453932136</c:v>
                </c:pt>
                <c:pt idx="1005">
                  <c:v>253.8959344987937</c:v>
                </c:pt>
                <c:pt idx="1006">
                  <c:v>255.6400688424953</c:v>
                </c:pt>
                <c:pt idx="1007">
                  <c:v>257.3984827461392</c:v>
                </c:pt>
                <c:pt idx="1008">
                  <c:v>259.1713119847449</c:v>
                </c:pt>
                <c:pt idx="1009">
                  <c:v>260.9586938041785</c:v>
                </c:pt>
                <c:pt idx="1010">
                  <c:v>262.7607669390401</c:v>
                </c:pt>
                <c:pt idx="1011">
                  <c:v>264.5776716307916</c:v>
                </c:pt>
                <c:pt idx="1012">
                  <c:v>266.4095496461309</c:v>
                </c:pt>
                <c:pt idx="1013">
                  <c:v>268.2565442956132</c:v>
                </c:pt>
                <c:pt idx="1014">
                  <c:v>268.0500145841179</c:v>
                </c:pt>
                <c:pt idx="1015">
                  <c:v>270.0062741188057</c:v>
                </c:pt>
                <c:pt idx="1016">
                  <c:v>271.9792648441993</c:v>
                </c:pt>
                <c:pt idx="1017">
                  <c:v>273.9691513972073</c:v>
                </c:pt>
                <c:pt idx="1018">
                  <c:v>275.9761002498968</c:v>
                </c:pt>
                <c:pt idx="1019">
                  <c:v>278.0002797323725</c:v>
                </c:pt>
                <c:pt idx="1020">
                  <c:v>280.0418600559675</c:v>
                </c:pt>
                <c:pt idx="1021">
                  <c:v>282.1010133367585</c:v>
                </c:pt>
                <c:pt idx="1022">
                  <c:v>284.1779136194018</c:v>
                </c:pt>
                <c:pt idx="1023">
                  <c:v>286.2727369013053</c:v>
                </c:pt>
                <c:pt idx="1024">
                  <c:v>288.3856611571283</c:v>
                </c:pt>
                <c:pt idx="1025">
                  <c:v>290.5168663636288</c:v>
                </c:pt>
                <c:pt idx="1026">
                  <c:v>292.6665345248512</c:v>
                </c:pt>
                <c:pt idx="1027">
                  <c:v>294.8348496976671</c:v>
                </c:pt>
                <c:pt idx="1028">
                  <c:v>297.0219980176713</c:v>
                </c:pt>
                <c:pt idx="1029">
                  <c:v>299.2281677254405</c:v>
                </c:pt>
                <c:pt idx="1030">
                  <c:v>301.453549193156</c:v>
                </c:pt>
                <c:pt idx="1031">
                  <c:v>303.6983349516036</c:v>
                </c:pt>
                <c:pt idx="1032">
                  <c:v>305.9627197175488</c:v>
                </c:pt>
                <c:pt idx="1033">
                  <c:v>308.2469004214964</c:v>
                </c:pt>
                <c:pt idx="1034">
                  <c:v>310.5510762358415</c:v>
                </c:pt>
                <c:pt idx="1035">
                  <c:v>312.8754486034148</c:v>
                </c:pt>
                <c:pt idx="1036">
                  <c:v>315.2202212664334</c:v>
                </c:pt>
                <c:pt idx="1037">
                  <c:v>317.5856002958566</c:v>
                </c:pt>
                <c:pt idx="1038">
                  <c:v>319.9717941211578</c:v>
                </c:pt>
                <c:pt idx="1039">
                  <c:v>322.3790135605186</c:v>
                </c:pt>
                <c:pt idx="1040">
                  <c:v>324.807471851449</c:v>
                </c:pt>
                <c:pt idx="1041">
                  <c:v>327.2573846818454</c:v>
                </c:pt>
                <c:pt idx="1042">
                  <c:v>329.7289702214828</c:v>
                </c:pt>
                <c:pt idx="1043">
                  <c:v>332.2224491539636</c:v>
                </c:pt>
                <c:pt idx="1044">
                  <c:v>334.7380447091159</c:v>
                </c:pt>
                <c:pt idx="1045">
                  <c:v>337.2759826958562</c:v>
                </c:pt>
                <c:pt idx="1046">
                  <c:v>339.8364915355191</c:v>
                </c:pt>
                <c:pt idx="1047">
                  <c:v>342.4198022956678</c:v>
                </c:pt>
                <c:pt idx="1048">
                  <c:v>345.0261487243842</c:v>
                </c:pt>
                <c:pt idx="1049">
                  <c:v>347.655767285055</c:v>
                </c:pt>
                <c:pt idx="1050">
                  <c:v>350.308897191656</c:v>
                </c:pt>
                <c:pt idx="1051">
                  <c:v>352.9857804445406</c:v>
                </c:pt>
                <c:pt idx="1052">
                  <c:v>355.6866618667499</c:v>
                </c:pt>
                <c:pt idx="1053">
                  <c:v>358.4117891408401</c:v>
                </c:pt>
                <c:pt idx="1054">
                  <c:v>361.1614128462476</c:v>
                </c:pt>
                <c:pt idx="1055">
                  <c:v>363.9357864971898</c:v>
                </c:pt>
                <c:pt idx="1056">
                  <c:v>366.735166581117</c:v>
                </c:pt>
                <c:pt idx="1057">
                  <c:v>369.5598125977216</c:v>
                </c:pt>
                <c:pt idx="1058">
                  <c:v>372.4099870985153</c:v>
                </c:pt>
                <c:pt idx="1059">
                  <c:v>375.2859557269766</c:v>
                </c:pt>
                <c:pt idx="1060">
                  <c:v>378.1879872592903</c:v>
                </c:pt>
                <c:pt idx="1061">
                  <c:v>381.1163536456752</c:v>
                </c:pt>
                <c:pt idx="1062">
                  <c:v>384.0713300523182</c:v>
                </c:pt>
                <c:pt idx="1063">
                  <c:v>387.0531949039217</c:v>
                </c:pt>
                <c:pt idx="1064">
                  <c:v>390.0622299268725</c:v>
                </c:pt>
                <c:pt idx="1065">
                  <c:v>393.0987201930432</c:v>
                </c:pt>
                <c:pt idx="1066">
                  <c:v>396.1629541642408</c:v>
                </c:pt>
                <c:pt idx="1067">
                  <c:v>399.2552237373048</c:v>
                </c:pt>
                <c:pt idx="1068">
                  <c:v>402.3758242898705</c:v>
                </c:pt>
                <c:pt idx="1069">
                  <c:v>405.5250547268095</c:v>
                </c:pt>
                <c:pt idx="1070">
                  <c:v>408.7032175273514</c:v>
                </c:pt>
                <c:pt idx="1071">
                  <c:v>411.910618792907</c:v>
                </c:pt>
                <c:pt idx="1072">
                  <c:v>415.1475682955985</c:v>
                </c:pt>
                <c:pt idx="1073">
                  <c:v>418.4143795275066</c:v>
                </c:pt>
                <c:pt idx="1074">
                  <c:v>421.7113697506523</c:v>
                </c:pt>
                <c:pt idx="1075">
                  <c:v>425.0388600477211</c:v>
                </c:pt>
                <c:pt idx="1076">
                  <c:v>428.3971753735431</c:v>
                </c:pt>
                <c:pt idx="1077">
                  <c:v>431.786644607339</c:v>
                </c:pt>
                <c:pt idx="1078">
                  <c:v>435.207600605748</c:v>
                </c:pt>
                <c:pt idx="1079">
                  <c:v>438.6603802566509</c:v>
                </c:pt>
                <c:pt idx="1080">
                  <c:v>442.1453245337946</c:v>
                </c:pt>
                <c:pt idx="1081">
                  <c:v>445.6627785522406</c:v>
                </c:pt>
                <c:pt idx="1082">
                  <c:v>449.2130916246429</c:v>
                </c:pt>
                <c:pt idx="1083">
                  <c:v>452.7966173183758</c:v>
                </c:pt>
                <c:pt idx="1084">
                  <c:v>456.4137135135194</c:v>
                </c:pt>
                <c:pt idx="1085">
                  <c:v>460.0647424617246</c:v>
                </c:pt>
                <c:pt idx="1086">
                  <c:v>463.7500708459588</c:v>
                </c:pt>
                <c:pt idx="1087">
                  <c:v>467.4700698411659</c:v>
                </c:pt>
                <c:pt idx="1088">
                  <c:v>471.2251151758374</c:v>
                </c:pt>
                <c:pt idx="1089">
                  <c:v>475.0155871945248</c:v>
                </c:pt>
                <c:pt idx="1090">
                  <c:v>478.8418709212937</c:v>
                </c:pt>
                <c:pt idx="1091">
                  <c:v>482.7043561241524</c:v>
                </c:pt>
                <c:pt idx="1092">
                  <c:v>486.603437380456</c:v>
                </c:pt>
                <c:pt idx="1093">
                  <c:v>490.5395141433106</c:v>
                </c:pt>
                <c:pt idx="1094">
                  <c:v>494.5129908089956</c:v>
                </c:pt>
                <c:pt idx="1095">
                  <c:v>498.5242767854141</c:v>
                </c:pt>
                <c:pt idx="1096">
                  <c:v>502.5737865615941</c:v>
                </c:pt>
                <c:pt idx="1097">
                  <c:v>506.6619397782549</c:v>
                </c:pt>
                <c:pt idx="1098">
                  <c:v>510.7891612994678</c:v>
                </c:pt>
                <c:pt idx="1099">
                  <c:v>514.9558812854021</c:v>
                </c:pt>
                <c:pt idx="1100">
                  <c:v>519.1625352662142</c:v>
                </c:pt>
                <c:pt idx="1101">
                  <c:v>523.4095642170588</c:v>
                </c:pt>
                <c:pt idx="1102">
                  <c:v>527.6974146342778</c:v>
                </c:pt>
                <c:pt idx="1103">
                  <c:v>532.0265386127517</c:v>
                </c:pt>
                <c:pt idx="1104">
                  <c:v>536.3973939244654</c:v>
                </c:pt>
                <c:pt idx="1105">
                  <c:v>540.8104440982877</c:v>
                </c:pt>
                <c:pt idx="1106">
                  <c:v>545.2661585009915</c:v>
                </c:pt>
                <c:pt idx="1107">
                  <c:v>549.7650124195432</c:v>
                </c:pt>
                <c:pt idx="1108">
                  <c:v>554.3074871446644</c:v>
                </c:pt>
                <c:pt idx="1109">
                  <c:v>558.8940700557132</c:v>
                </c:pt>
                <c:pt idx="1110">
                  <c:v>563.525254706882</c:v>
                </c:pt>
                <c:pt idx="1111">
                  <c:v>568.201540914757</c:v>
                </c:pt>
                <c:pt idx="1112">
                  <c:v>572.923434847244</c:v>
                </c:pt>
                <c:pt idx="1113">
                  <c:v>577.6914491138951</c:v>
                </c:pt>
                <c:pt idx="1114">
                  <c:v>582.506102857662</c:v>
                </c:pt>
                <c:pt idx="1115">
                  <c:v>587.3679218480889</c:v>
                </c:pt>
                <c:pt idx="1116">
                  <c:v>592.2774385759842</c:v>
                </c:pt>
                <c:pt idx="1117">
                  <c:v>597.2351923495837</c:v>
                </c:pt>
                <c:pt idx="1118">
                  <c:v>602.2417293922423</c:v>
                </c:pt>
                <c:pt idx="1119">
                  <c:v>607.2976029416706</c:v>
                </c:pt>
                <c:pt idx="1120">
                  <c:v>612.4033733507567</c:v>
                </c:pt>
                <c:pt idx="1121">
                  <c:v>617.5596081899812</c:v>
                </c:pt>
                <c:pt idx="1122">
                  <c:v>622.7668823514753</c:v>
                </c:pt>
                <c:pt idx="1123">
                  <c:v>628.0257781547288</c:v>
                </c:pt>
                <c:pt idx="1124">
                  <c:v>633.3368854540057</c:v>
                </c:pt>
                <c:pt idx="1125">
                  <c:v>638.700801747456</c:v>
                </c:pt>
                <c:pt idx="1126">
                  <c:v>644.1181322880007</c:v>
                </c:pt>
                <c:pt idx="1127">
                  <c:v>649.5894901959774</c:v>
                </c:pt>
                <c:pt idx="1128">
                  <c:v>655.1154965736145</c:v>
                </c:pt>
                <c:pt idx="1129">
                  <c:v>660.6967806213436</c:v>
                </c:pt>
                <c:pt idx="1130">
                  <c:v>666.3339797559804</c:v>
                </c:pt>
                <c:pt idx="1131">
                  <c:v>672.0277397308284</c:v>
                </c:pt>
                <c:pt idx="1132">
                  <c:v>677.778714757723</c:v>
                </c:pt>
                <c:pt idx="1133">
                  <c:v>683.5875676310488</c:v>
                </c:pt>
                <c:pt idx="1134">
                  <c:v>689.4549698537726</c:v>
                </c:pt>
                <c:pt idx="1135">
                  <c:v>695.3816017655304</c:v>
                </c:pt>
                <c:pt idx="1136">
                  <c:v>701.3681526727974</c:v>
                </c:pt>
                <c:pt idx="1137">
                  <c:v>707.415320981179</c:v>
                </c:pt>
                <c:pt idx="1138">
                  <c:v>713.5238143298685</c:v>
                </c:pt>
                <c:pt idx="1139">
                  <c:v>719.694349728299</c:v>
                </c:pt>
                <c:pt idx="1140">
                  <c:v>725.9276536950397</c:v>
                </c:pt>
                <c:pt idx="1141">
                  <c:v>732.2244623989694</c:v>
                </c:pt>
                <c:pt idx="1142">
                  <c:v>738.5855218027751</c:v>
                </c:pt>
                <c:pt idx="1143">
                  <c:v>745.0115878088081</c:v>
                </c:pt>
                <c:pt idx="1144">
                  <c:v>751.503426407345</c:v>
                </c:pt>
                <c:pt idx="1145">
                  <c:v>758.0618138273052</c:v>
                </c:pt>
                <c:pt idx="1146">
                  <c:v>764.6875366894616</c:v>
                </c:pt>
                <c:pt idx="1147">
                  <c:v>771.3813921621763</c:v>
                </c:pt>
                <c:pt idx="1148">
                  <c:v>778.1441881197386</c:v>
                </c:pt>
                <c:pt idx="1149">
                  <c:v>784.9767433033255</c:v>
                </c:pt>
                <c:pt idx="1150">
                  <c:v>791.8798874846428</c:v>
                </c:pt>
                <c:pt idx="1151">
                  <c:v>798.8544616323053</c:v>
                </c:pt>
                <c:pt idx="1152">
                  <c:v>805.9013180809782</c:v>
                </c:pt>
                <c:pt idx="1153">
                  <c:v>813.0213207033615</c:v>
                </c:pt>
                <c:pt idx="1154">
                  <c:v>820.2153450850557</c:v>
                </c:pt>
                <c:pt idx="1155">
                  <c:v>827.4842787023621</c:v>
                </c:pt>
                <c:pt idx="1156">
                  <c:v>834.8290211030614</c:v>
                </c:pt>
                <c:pt idx="1157">
                  <c:v>842.2504840902542</c:v>
                </c:pt>
                <c:pt idx="1158">
                  <c:v>849.749591909287</c:v>
                </c:pt>
                <c:pt idx="1159">
                  <c:v>857.3272814378454</c:v>
                </c:pt>
                <c:pt idx="1160">
                  <c:v>864.984502379265</c:v>
                </c:pt>
                <c:pt idx="1161">
                  <c:v>872.7222174591045</c:v>
                </c:pt>
                <c:pt idx="1162">
                  <c:v>880.541402625073</c:v>
                </c:pt>
                <c:pt idx="1163">
                  <c:v>888.4430472503416</c:v>
                </c:pt>
                <c:pt idx="1164">
                  <c:v>896.4281543403407</c:v>
                </c:pt>
                <c:pt idx="1165">
                  <c:v>904.497740743052</c:v>
                </c:pt>
                <c:pt idx="1166">
                  <c:v>912.652837362922</c:v>
                </c:pt>
                <c:pt idx="1167">
                  <c:v>920.8944893784207</c:v>
                </c:pt>
                <c:pt idx="1168">
                  <c:v>929.223756463344</c:v>
                </c:pt>
                <c:pt idx="1169">
                  <c:v>937.641713011897</c:v>
                </c:pt>
                <c:pt idx="1170">
                  <c:v>946.1494483676682</c:v>
                </c:pt>
                <c:pt idx="1171">
                  <c:v>954.7480670565313</c:v>
                </c:pt>
                <c:pt idx="1172">
                  <c:v>963.4386890235794</c:v>
                </c:pt>
                <c:pt idx="1173">
                  <c:v>972.2224498741578</c:v>
                </c:pt>
                <c:pt idx="1174">
                  <c:v>981.1005011190433</c:v>
                </c:pt>
                <c:pt idx="1175">
                  <c:v>990.0740104239111</c:v>
                </c:pt>
                <c:pt idx="1176">
                  <c:v>999.1441618631055</c:v>
                </c:pt>
                <c:pt idx="1177">
                  <c:v>1008.312156177858</c:v>
                </c:pt>
                <c:pt idx="1178">
                  <c:v>1017.579211038965</c:v>
                </c:pt>
                <c:pt idx="1179">
                  <c:v>1026.946561314091</c:v>
                </c:pt>
                <c:pt idx="1180">
                  <c:v>1036.415459339723</c:v>
                </c:pt>
                <c:pt idx="1181">
                  <c:v>1045.987175197891</c:v>
                </c:pt>
                <c:pt idx="1182">
                  <c:v>1055.662996997766</c:v>
                </c:pt>
                <c:pt idx="1183">
                  <c:v>1065.444231162167</c:v>
                </c:pt>
                <c:pt idx="1184">
                  <c:v>1075.332202719157</c:v>
                </c:pt>
                <c:pt idx="1185">
                  <c:v>1085.328255598743</c:v>
                </c:pt>
                <c:pt idx="1186">
                  <c:v>1095.433752934849</c:v>
                </c:pt>
                <c:pt idx="1187">
                  <c:v>1105.650077372609</c:v>
                </c:pt>
                <c:pt idx="1188">
                  <c:v>1115.97863138112</c:v>
                </c:pt>
                <c:pt idx="1189">
                  <c:v>1126.420837571747</c:v>
                </c:pt>
                <c:pt idx="1190">
                  <c:v>1136.978139022091</c:v>
                </c:pt>
                <c:pt idx="1191">
                  <c:v>1147.65199960571</c:v>
                </c:pt>
                <c:pt idx="1192">
                  <c:v>1158.443904327765</c:v>
                </c:pt>
                <c:pt idx="1193">
                  <c:v>1169.35535966662</c:v>
                </c:pt>
                <c:pt idx="1194">
                  <c:v>1180.387893921592</c:v>
                </c:pt>
                <c:pt idx="1195">
                  <c:v>1191.543057566942</c:v>
                </c:pt>
                <c:pt idx="1196">
                  <c:v>1202.822423612188</c:v>
                </c:pt>
                <c:pt idx="1197">
                  <c:v>1214.227587968956</c:v>
                </c:pt>
                <c:pt idx="1198">
                  <c:v>1225.760169824407</c:v>
                </c:pt>
                <c:pt idx="1199">
                  <c:v>1237.421812021435</c:v>
                </c:pt>
                <c:pt idx="1200">
                  <c:v>1249.214181445723</c:v>
                </c:pt>
                <c:pt idx="1201">
                  <c:v>1261.138969419845</c:v>
                </c:pt>
                <c:pt idx="1202">
                  <c:v>1273.197892104478</c:v>
                </c:pt>
                <c:pt idx="1203">
                  <c:v>1285.392690906975</c:v>
                </c:pt>
                <c:pt idx="1204">
                  <c:v>1297.725132897318</c:v>
                </c:pt>
                <c:pt idx="1205">
                  <c:v>1310.197011231714</c:v>
                </c:pt>
                <c:pt idx="1206">
                  <c:v>1322.810145583903</c:v>
                </c:pt>
                <c:pt idx="1207">
                  <c:v>1335.566382584391</c:v>
                </c:pt>
                <c:pt idx="1208">
                  <c:v>1348.467596267735</c:v>
                </c:pt>
                <c:pt idx="1209">
                  <c:v>1361.515688528041</c:v>
                </c:pt>
                <c:pt idx="1210">
                  <c:v>1374.712589582859</c:v>
                </c:pt>
                <c:pt idx="1211">
                  <c:v>1388.060258445638</c:v>
                </c:pt>
                <c:pt idx="1212">
                  <c:v>1401.560683406911</c:v>
                </c:pt>
                <c:pt idx="1213">
                  <c:v>1415.215882524383</c:v>
                </c:pt>
                <c:pt idx="1214">
                  <c:v>1429.027904122112</c:v>
                </c:pt>
                <c:pt idx="1215">
                  <c:v>1442.998827298968</c:v>
                </c:pt>
                <c:pt idx="1216">
                  <c:v>1457.130762446548</c:v>
                </c:pt>
                <c:pt idx="1217">
                  <c:v>1471.425851776767</c:v>
                </c:pt>
                <c:pt idx="1218">
                  <c:v>1485.886269859267</c:v>
                </c:pt>
                <c:pt idx="1219">
                  <c:v>1500.51422416893</c:v>
                </c:pt>
                <c:pt idx="1220">
                  <c:v>1515.31195564361</c:v>
                </c:pt>
                <c:pt idx="1221">
                  <c:v>1530.281739252382</c:v>
                </c:pt>
                <c:pt idx="1222">
                  <c:v>1545.425884574444</c:v>
                </c:pt>
                <c:pt idx="1223">
                  <c:v>1560.74673638896</c:v>
                </c:pt>
                <c:pt idx="1224">
                  <c:v>1576.246675276017</c:v>
                </c:pt>
                <c:pt idx="1225">
                  <c:v>1591.928118228979</c:v>
                </c:pt>
                <c:pt idx="1226">
                  <c:v>1607.793519278416</c:v>
                </c:pt>
                <c:pt idx="1227">
                  <c:v>1623.845370127895</c:v>
                </c:pt>
                <c:pt idx="1228">
                  <c:v>1640.086200801868</c:v>
                </c:pt>
                <c:pt idx="1229">
                  <c:v>1656.518580305893</c:v>
                </c:pt>
                <c:pt idx="1230">
                  <c:v>1673.145117299479</c:v>
                </c:pt>
                <c:pt idx="1231">
                  <c:v>1689.968460781773</c:v>
                </c:pt>
                <c:pt idx="1232">
                  <c:v>1706.991300790407</c:v>
                </c:pt>
                <c:pt idx="1233">
                  <c:v>1724.216369113745</c:v>
                </c:pt>
                <c:pt idx="1234">
                  <c:v>1741.646440016854</c:v>
                </c:pt>
                <c:pt idx="1235">
                  <c:v>1759.284330981426</c:v>
                </c:pt>
                <c:pt idx="1236">
                  <c:v>1777.13290346001</c:v>
                </c:pt>
                <c:pt idx="1237">
                  <c:v>1795.195063644816</c:v>
                </c:pt>
                <c:pt idx="1238">
                  <c:v>1813.473763251428</c:v>
                </c:pt>
                <c:pt idx="1239">
                  <c:v>1831.97200031772</c:v>
                </c:pt>
                <c:pt idx="1240">
                  <c:v>1850.692820018307</c:v>
                </c:pt>
                <c:pt idx="1241">
                  <c:v>1869.639315494866</c:v>
                </c:pt>
                <c:pt idx="1242">
                  <c:v>1888.814628702675</c:v>
                </c:pt>
                <c:pt idx="1243">
                  <c:v>1908.221951273707</c:v>
                </c:pt>
                <c:pt idx="1244">
                  <c:v>1927.86452539661</c:v>
                </c:pt>
                <c:pt idx="1245">
                  <c:v>1947.745644713993</c:v>
                </c:pt>
                <c:pt idx="1246">
                  <c:v>1967.868655237349</c:v>
                </c:pt>
                <c:pt idx="1247">
                  <c:v>1988.236956280006</c:v>
                </c:pt>
                <c:pt idx="1248">
                  <c:v>2008.854001408489</c:v>
                </c:pt>
                <c:pt idx="1249">
                  <c:v>2029.723299412716</c:v>
                </c:pt>
                <c:pt idx="1250">
                  <c:v>2050.848415295406</c:v>
                </c:pt>
                <c:pt idx="1251">
                  <c:v>2072.232971281147</c:v>
                </c:pt>
                <c:pt idx="1252">
                  <c:v>2093.880647845533</c:v>
                </c:pt>
                <c:pt idx="1253">
                  <c:v>2115.795184764798</c:v>
                </c:pt>
                <c:pt idx="1254">
                  <c:v>2137.980382186432</c:v>
                </c:pt>
                <c:pt idx="1255">
                  <c:v>2160.440101721217</c:v>
                </c:pt>
                <c:pt idx="1256">
                  <c:v>2183.178267557147</c:v>
                </c:pt>
                <c:pt idx="1257">
                  <c:v>2206.19886759571</c:v>
                </c:pt>
                <c:pt idx="1258">
                  <c:v>2229.505954611072</c:v>
                </c:pt>
                <c:pt idx="1259">
                  <c:v>2253.103647432598</c:v>
                </c:pt>
                <c:pt idx="1260">
                  <c:v>2276.99613215129</c:v>
                </c:pt>
                <c:pt idx="1261">
                  <c:v>2301.187663350634</c:v>
                </c:pt>
                <c:pt idx="1262">
                  <c:v>2325.6825653624</c:v>
                </c:pt>
                <c:pt idx="1263">
                  <c:v>2350.485233547988</c:v>
                </c:pt>
                <c:pt idx="1264">
                  <c:v>2375.600135605834</c:v>
                </c:pt>
                <c:pt idx="1265">
                  <c:v>2401.03181290553</c:v>
                </c:pt>
                <c:pt idx="1266">
                  <c:v>2426.784881849147</c:v>
                </c:pt>
                <c:pt idx="1267">
                  <c:v>2452.864035260518</c:v>
                </c:pt>
                <c:pt idx="1268">
                  <c:v>2479.274043802973</c:v>
                </c:pt>
                <c:pt idx="1269">
                  <c:v>2506.019757426264</c:v>
                </c:pt>
                <c:pt idx="1270">
                  <c:v>2533.10610684326</c:v>
                </c:pt>
                <c:pt idx="1271">
                  <c:v>2560.538105037183</c:v>
                </c:pt>
                <c:pt idx="1272">
                  <c:v>2588.320848799954</c:v>
                </c:pt>
                <c:pt idx="1273">
                  <c:v>2616.45952030249</c:v>
                </c:pt>
                <c:pt idx="1274">
                  <c:v>2644.959388697582</c:v>
                </c:pt>
                <c:pt idx="1275">
                  <c:v>2673.825811756096</c:v>
                </c:pt>
                <c:pt idx="1276">
                  <c:v>2703.06423753735</c:v>
                </c:pt>
                <c:pt idx="1277">
                  <c:v>2732.680206094351</c:v>
                </c:pt>
                <c:pt idx="1278">
                  <c:v>2762.679351214764</c:v>
                </c:pt>
                <c:pt idx="1279">
                  <c:v>2793.067402198342</c:v>
                </c:pt>
                <c:pt idx="1280">
                  <c:v>2823.850185671781</c:v>
                </c:pt>
                <c:pt idx="1281">
                  <c:v>2855.033627441779</c:v>
                </c:pt>
                <c:pt idx="1282">
                  <c:v>2886.623754387177</c:v>
                </c:pt>
                <c:pt idx="1283">
                  <c:v>2918.626696391171</c:v>
                </c:pt>
                <c:pt idx="1284">
                  <c:v>2951.048688314403</c:v>
                </c:pt>
                <c:pt idx="1285">
                  <c:v>2983.896072009993</c:v>
                </c:pt>
                <c:pt idx="1286">
                  <c:v>3017.17529838145</c:v>
                </c:pt>
                <c:pt idx="1287">
                  <c:v>3050.892929484451</c:v>
                </c:pt>
                <c:pt idx="1288">
                  <c:v>3085.055640673484</c:v>
                </c:pt>
                <c:pt idx="1289">
                  <c:v>3119.670222794532</c:v>
                </c:pt>
                <c:pt idx="1290">
                  <c:v>3154.743584424726</c:v>
                </c:pt>
                <c:pt idx="1291">
                  <c:v>3190.282754160203</c:v>
                </c:pt>
                <c:pt idx="1292">
                  <c:v>3226.294882953179</c:v>
                </c:pt>
                <c:pt idx="1293">
                  <c:v>3262.787246499554</c:v>
                </c:pt>
                <c:pt idx="1294">
                  <c:v>3299.76724767811</c:v>
                </c:pt>
                <c:pt idx="1295">
                  <c:v>3337.242419042597</c:v>
                </c:pt>
                <c:pt idx="1296">
                  <c:v>3375.220425367999</c:v>
                </c:pt>
                <c:pt idx="1297">
                  <c:v>3413.709066252125</c:v>
                </c:pt>
                <c:pt idx="1298">
                  <c:v>3452.71627877407</c:v>
                </c:pt>
                <c:pt idx="1299">
                  <c:v>3492.250140210702</c:v>
                </c:pt>
                <c:pt idx="1300">
                  <c:v>3532.318870812718</c:v>
                </c:pt>
                <c:pt idx="1301">
                  <c:v>3572.93083664159</c:v>
                </c:pt>
                <c:pt idx="1302">
                  <c:v>3614.09455246894</c:v>
                </c:pt>
                <c:pt idx="1303">
                  <c:v>3655.818684739851</c:v>
                </c:pt>
                <c:pt idx="1304">
                  <c:v>3698.11205460161</c:v>
                </c:pt>
                <c:pt idx="1305">
                  <c:v>3740.983640999567</c:v>
                </c:pt>
                <c:pt idx="1306">
                  <c:v>3784.442583841584</c:v>
                </c:pt>
                <c:pt idx="1307">
                  <c:v>3828.498187232927</c:v>
                </c:pt>
                <c:pt idx="1308">
                  <c:v>3873.159922783215</c:v>
                </c:pt>
                <c:pt idx="1309">
                  <c:v>3918.437432987198</c:v>
                </c:pt>
                <c:pt idx="1310">
                  <c:v>3964.340534681192</c:v>
                </c:pt>
                <c:pt idx="1311">
                  <c:v>4010.879222577055</c:v>
                </c:pt>
                <c:pt idx="1312">
                  <c:v>4058.063672875541</c:v>
                </c:pt>
                <c:pt idx="1313">
                  <c:v>4105.904246961113</c:v>
                </c:pt>
                <c:pt idx="1314">
                  <c:v>4154.411495180064</c:v>
                </c:pt>
                <c:pt idx="1315">
                  <c:v>4203.59616070419</c:v>
                </c:pt>
                <c:pt idx="1316">
                  <c:v>4253.469183482005</c:v>
                </c:pt>
                <c:pt idx="1317">
                  <c:v>4304.04170427974</c:v>
                </c:pt>
                <c:pt idx="1318">
                  <c:v>4355.325068814427</c:v>
                </c:pt>
                <c:pt idx="1319">
                  <c:v>4407.33083198113</c:v>
                </c:pt>
                <c:pt idx="1320">
                  <c:v>4460.070762177065</c:v>
                </c:pt>
                <c:pt idx="1321">
                  <c:v>4513.556845724685</c:v>
                </c:pt>
                <c:pt idx="1322">
                  <c:v>4567.80129139647</c:v>
                </c:pt>
                <c:pt idx="1323">
                  <c:v>4622.8165350438</c:v>
                </c:pt>
                <c:pt idx="1324">
                  <c:v>4678.615244332708</c:v>
                </c:pt>
                <c:pt idx="1325">
                  <c:v>4735.210323589113</c:v>
                </c:pt>
                <c:pt idx="1326">
                  <c:v>4792.614918756381</c:v>
                </c:pt>
                <c:pt idx="1327">
                  <c:v>4850.842422468044</c:v>
                </c:pt>
                <c:pt idx="1328">
                  <c:v>4909.906479238535</c:v>
                </c:pt>
                <c:pt idx="1329">
                  <c:v>4969.8209907752</c:v>
                </c:pt>
                <c:pt idx="1330">
                  <c:v>5030.600121414378</c:v>
                </c:pt>
                <c:pt idx="1331">
                  <c:v>5092.258303685025</c:v>
                </c:pt>
                <c:pt idx="1332">
                  <c:v>5154.810244002946</c:v>
                </c:pt>
                <c:pt idx="1333">
                  <c:v>5218.27092849912</c:v>
                </c:pt>
                <c:pt idx="1334">
                  <c:v>5282.655628985633</c:v>
                </c:pt>
                <c:pt idx="1335">
                  <c:v>5347.979909062657</c:v>
                </c:pt>
                <c:pt idx="1336">
                  <c:v>5414.25963037018</c:v>
                </c:pt>
                <c:pt idx="1337">
                  <c:v>5481.510958988359</c:v>
                </c:pt>
                <c:pt idx="1338">
                  <c:v>5549.750371990275</c:v>
                </c:pt>
                <c:pt idx="1339">
                  <c:v>5618.994664151053</c:v>
                </c:pt>
                <c:pt idx="1340">
                  <c:v>5689.260954817601</c:v>
                </c:pt>
                <c:pt idx="1341">
                  <c:v>5760.56669494298</c:v>
                </c:pt>
                <c:pt idx="1342">
                  <c:v>5832.929674289913</c:v>
                </c:pt>
                <c:pt idx="1343">
                  <c:v>5906.368028807847</c:v>
                </c:pt>
                <c:pt idx="1344">
                  <c:v>5980.900248188169</c:v>
                </c:pt>
                <c:pt idx="1345">
                  <c:v>6056.545183602186</c:v>
                </c:pt>
                <c:pt idx="1346">
                  <c:v>6133.322055627017</c:v>
                </c:pt>
                <c:pt idx="1347">
                  <c:v>6211.250462364042</c:v>
                </c:pt>
                <c:pt idx="1348">
                  <c:v>6290.350387755352</c:v>
                </c:pt>
                <c:pt idx="1349">
                  <c:v>6370.642210103432</c:v>
                </c:pt>
                <c:pt idx="1350">
                  <c:v>6452.146710799293</c:v>
                </c:pt>
                <c:pt idx="1351">
                  <c:v>6534.885083265077</c:v>
                </c:pt>
                <c:pt idx="1352">
                  <c:v>6618.878942116605</c:v>
                </c:pt>
                <c:pt idx="1353">
                  <c:v>6704.15033255196</c:v>
                </c:pt>
                <c:pt idx="1354">
                  <c:v>6790.72173997211</c:v>
                </c:pt>
                <c:pt idx="1355">
                  <c:v>6878.61609984007</c:v>
                </c:pt>
                <c:pt idx="1356">
                  <c:v>6967.85680778488</c:v>
                </c:pt>
                <c:pt idx="1357">
                  <c:v>7058.467729957316</c:v>
                </c:pt>
                <c:pt idx="1358">
                  <c:v>7150.473213643927</c:v>
                </c:pt>
                <c:pt idx="1359">
                  <c:v>7243.898098146801</c:v>
                </c:pt>
                <c:pt idx="1360">
                  <c:v>7338.767725936186</c:v>
                </c:pt>
                <c:pt idx="1361">
                  <c:v>7435.107954083466</c:v>
                </c:pt>
                <c:pt idx="1362">
                  <c:v>7532.945165982394</c:v>
                </c:pt>
                <c:pt idx="1363">
                  <c:v>7632.306283366374</c:v>
                </c:pt>
                <c:pt idx="1364">
                  <c:v>7733.218778630177</c:v>
                </c:pt>
                <c:pt idx="1365">
                  <c:v>7835.71068746446</c:v>
                </c:pt>
                <c:pt idx="1366">
                  <c:v>7939.810621811946</c:v>
                </c:pt>
                <c:pt idx="1367">
                  <c:v>8045.547783154007</c:v>
                </c:pt>
                <c:pt idx="1368">
                  <c:v>8152.951976137247</c:v>
                </c:pt>
                <c:pt idx="1369">
                  <c:v>8262.053622549376</c:v>
                </c:pt>
                <c:pt idx="1370">
                  <c:v>8372.88377565446</c:v>
                </c:pt>
                <c:pt idx="1371">
                  <c:v>8485.474134897308</c:v>
                </c:pt>
                <c:pt idx="1372">
                  <c:v>8599.857060988004</c:v>
                </c:pt>
                <c:pt idx="1373">
                  <c:v>8716.065591376906</c:v>
                </c:pt>
                <c:pt idx="1374">
                  <c:v>8834.133456131376</c:v>
                </c:pt>
                <c:pt idx="1375">
                  <c:v>8954.095094225973</c:v>
                </c:pt>
                <c:pt idx="1376">
                  <c:v>9075.98567025732</c:v>
                </c:pt>
                <c:pt idx="1377">
                  <c:v>9199.841091596566</c:v>
                </c:pt>
                <c:pt idx="1378">
                  <c:v>9325.698025991414</c:v>
                </c:pt>
                <c:pt idx="1379">
                  <c:v>9453.593919631121</c:v>
                </c:pt>
                <c:pt idx="1380">
                  <c:v>9583.567015687438</c:v>
                </c:pt>
                <c:pt idx="1381">
                  <c:v>9715.656373345662</c:v>
                </c:pt>
                <c:pt idx="1382">
                  <c:v>9849.901887339867</c:v>
                </c:pt>
                <c:pt idx="1383">
                  <c:v>9986.344308006835</c:v>
                </c:pt>
                <c:pt idx="1384">
                  <c:v>10125.02526187433</c:v>
                </c:pt>
                <c:pt idx="1385">
                  <c:v>10265.98727279856</c:v>
                </c:pt>
                <c:pt idx="1386">
                  <c:v>10409.27378366786</c:v>
                </c:pt>
                <c:pt idx="1387">
                  <c:v>10554.92917868851</c:v>
                </c:pt>
                <c:pt idx="1388">
                  <c:v>10702.9988062704</c:v>
                </c:pt>
                <c:pt idx="1389">
                  <c:v>10853.52900252974</c:v>
                </c:pt>
                <c:pt idx="1390">
                  <c:v>11006.56711542777</c:v>
                </c:pt>
                <c:pt idx="1391">
                  <c:v>11162.16152956366</c:v>
                </c:pt>
                <c:pt idx="1392">
                  <c:v>11320.36169164197</c:v>
                </c:pt>
                <c:pt idx="1393">
                  <c:v>11481.21813663377</c:v>
                </c:pt>
                <c:pt idx="1394">
                  <c:v>11644.78251465308</c:v>
                </c:pt>
                <c:pt idx="1395">
                  <c:v>11811.10761856994</c:v>
                </c:pt>
                <c:pt idx="1396">
                  <c:v>11980.24741238189</c:v>
                </c:pt>
                <c:pt idx="1397">
                  <c:v>12152.25706036732</c:v>
                </c:pt>
                <c:pt idx="1398">
                  <c:v>12327.19295704383</c:v>
                </c:pt>
                <c:pt idx="1399">
                  <c:v>12505.11275795669</c:v>
                </c:pt>
                <c:pt idx="1400">
                  <c:v>12686.07541132198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432920"/>
        <c:axId val="2140427240"/>
      </c:scatterChart>
      <c:valAx>
        <c:axId val="2140432920"/>
        <c:scaling>
          <c:orientation val="minMax"/>
          <c:max val="3500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Height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427240"/>
        <c:crosses val="autoZero"/>
        <c:crossBetween val="midCat"/>
      </c:valAx>
      <c:valAx>
        <c:axId val="2140427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</a:t>
                </a:r>
                <a:r>
                  <a:rPr lang="en-US" baseline="0"/>
                  <a:t> (m</a:t>
                </a:r>
                <a:r>
                  <a:rPr lang="en-US" baseline="30000"/>
                  <a:t>3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432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Altitude</a:t>
            </a:r>
            <a:r>
              <a:rPr lang="en-US" baseline="0"/>
              <a:t> and Ascent Rate Vs Time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0897453939370512"/>
          <c:y val="0.152939330859505"/>
          <c:w val="0.781640355512026"/>
          <c:h val="0.740768697016322"/>
        </c:manualLayout>
      </c:layout>
      <c:scatterChart>
        <c:scatterStyle val="lineMarker"/>
        <c:varyColors val="0"/>
        <c:ser>
          <c:idx val="0"/>
          <c:order val="0"/>
          <c:tx>
            <c:v>Altitude Vs Time</c:v>
          </c:tx>
          <c:xVal>
            <c:numRef>
              <c:f>Equations!$L$3:$L$1403</c:f>
              <c:numCache>
                <c:formatCode>General</c:formatCode>
                <c:ptCount val="1401"/>
                <c:pt idx="0">
                  <c:v>0.0</c:v>
                </c:pt>
                <c:pt idx="1">
                  <c:v>3.881616424707352</c:v>
                </c:pt>
                <c:pt idx="2">
                  <c:v>7.761697217491596</c:v>
                </c:pt>
                <c:pt idx="3">
                  <c:v>11.64024211211947</c:v>
                </c:pt>
                <c:pt idx="4">
                  <c:v>15.51725084216983</c:v>
                </c:pt>
                <c:pt idx="5">
                  <c:v>19.39272314103339</c:v>
                </c:pt>
                <c:pt idx="6">
                  <c:v>23.26665874191253</c:v>
                </c:pt>
                <c:pt idx="7">
                  <c:v>27.13905737782099</c:v>
                </c:pt>
                <c:pt idx="8">
                  <c:v>31.00991878158367</c:v>
                </c:pt>
                <c:pt idx="9">
                  <c:v>34.87924268583637</c:v>
                </c:pt>
                <c:pt idx="10">
                  <c:v>38.74702882302555</c:v>
                </c:pt>
                <c:pt idx="11">
                  <c:v>42.61327692540808</c:v>
                </c:pt>
                <c:pt idx="12">
                  <c:v>46.477986725051</c:v>
                </c:pt>
                <c:pt idx="13">
                  <c:v>50.34115795383128</c:v>
                </c:pt>
                <c:pt idx="14">
                  <c:v>54.20279034343556</c:v>
                </c:pt>
                <c:pt idx="15">
                  <c:v>58.06288362535993</c:v>
                </c:pt>
                <c:pt idx="16">
                  <c:v>61.92143753090963</c:v>
                </c:pt>
                <c:pt idx="17">
                  <c:v>65.77845179119886</c:v>
                </c:pt>
                <c:pt idx="18">
                  <c:v>69.63392613715052</c:v>
                </c:pt>
                <c:pt idx="19">
                  <c:v>73.48786029949593</c:v>
                </c:pt>
                <c:pt idx="20">
                  <c:v>77.34025400877462</c:v>
                </c:pt>
                <c:pt idx="21">
                  <c:v>81.19110699533403</c:v>
                </c:pt>
                <c:pt idx="22">
                  <c:v>85.04041898932935</c:v>
                </c:pt>
                <c:pt idx="23">
                  <c:v>88.88818972072316</c:v>
                </c:pt>
                <c:pt idx="24">
                  <c:v>92.73441891928526</c:v>
                </c:pt>
                <c:pt idx="25">
                  <c:v>96.57910631459239</c:v>
                </c:pt>
                <c:pt idx="26">
                  <c:v>100.422251636028</c:v>
                </c:pt>
                <c:pt idx="27">
                  <c:v>104.2638546127819</c:v>
                </c:pt>
                <c:pt idx="28">
                  <c:v>108.1039149738502</c:v>
                </c:pt>
                <c:pt idx="29">
                  <c:v>111.9424324480349</c:v>
                </c:pt>
                <c:pt idx="30">
                  <c:v>115.7794067639437</c:v>
                </c:pt>
                <c:pt idx="31">
                  <c:v>119.6148376499896</c:v>
                </c:pt>
                <c:pt idx="32">
                  <c:v>123.4487248343908</c:v>
                </c:pt>
                <c:pt idx="33">
                  <c:v>127.2810680451707</c:v>
                </c:pt>
                <c:pt idx="34">
                  <c:v>131.1118670101571</c:v>
                </c:pt>
                <c:pt idx="35">
                  <c:v>134.9411214569821</c:v>
                </c:pt>
                <c:pt idx="36">
                  <c:v>138.7688311130822</c:v>
                </c:pt>
                <c:pt idx="37">
                  <c:v>142.5949957056977</c:v>
                </c:pt>
                <c:pt idx="38">
                  <c:v>146.4196149618725</c:v>
                </c:pt>
                <c:pt idx="39">
                  <c:v>150.242688608454</c:v>
                </c:pt>
                <c:pt idx="40">
                  <c:v>154.0642163720925</c:v>
                </c:pt>
                <c:pt idx="41">
                  <c:v>157.8841979792415</c:v>
                </c:pt>
                <c:pt idx="42">
                  <c:v>161.7026331561566</c:v>
                </c:pt>
                <c:pt idx="43">
                  <c:v>165.5195216288963</c:v>
                </c:pt>
                <c:pt idx="44">
                  <c:v>169.3348631233208</c:v>
                </c:pt>
                <c:pt idx="45">
                  <c:v>173.1486573650922</c:v>
                </c:pt>
                <c:pt idx="46">
                  <c:v>176.9609040796744</c:v>
                </c:pt>
                <c:pt idx="47">
                  <c:v>180.7716029923322</c:v>
                </c:pt>
                <c:pt idx="48">
                  <c:v>184.5807538281317</c:v>
                </c:pt>
                <c:pt idx="49">
                  <c:v>188.3883563119396</c:v>
                </c:pt>
                <c:pt idx="50">
                  <c:v>192.1944101684235</c:v>
                </c:pt>
                <c:pt idx="51">
                  <c:v>195.9989151220508</c:v>
                </c:pt>
                <c:pt idx="52">
                  <c:v>199.8018708970891</c:v>
                </c:pt>
                <c:pt idx="53">
                  <c:v>203.6032772176056</c:v>
                </c:pt>
                <c:pt idx="54">
                  <c:v>207.403133807467</c:v>
                </c:pt>
                <c:pt idx="55">
                  <c:v>211.2014403903394</c:v>
                </c:pt>
                <c:pt idx="56">
                  <c:v>214.9981966896875</c:v>
                </c:pt>
                <c:pt idx="57">
                  <c:v>218.7934024287749</c:v>
                </c:pt>
                <c:pt idx="58">
                  <c:v>222.5870573306633</c:v>
                </c:pt>
                <c:pt idx="59">
                  <c:v>226.3791611182129</c:v>
                </c:pt>
                <c:pt idx="60">
                  <c:v>230.1697135140814</c:v>
                </c:pt>
                <c:pt idx="61">
                  <c:v>233.9587142407244</c:v>
                </c:pt>
                <c:pt idx="62">
                  <c:v>237.7461630203944</c:v>
                </c:pt>
                <c:pt idx="63">
                  <c:v>241.5320595751415</c:v>
                </c:pt>
                <c:pt idx="64">
                  <c:v>245.316403626812</c:v>
                </c:pt>
                <c:pt idx="65">
                  <c:v>249.0991948970492</c:v>
                </c:pt>
                <c:pt idx="66">
                  <c:v>252.8804331072923</c:v>
                </c:pt>
                <c:pt idx="67">
                  <c:v>256.6601179787765</c:v>
                </c:pt>
                <c:pt idx="68">
                  <c:v>260.4382492325329</c:v>
                </c:pt>
                <c:pt idx="69">
                  <c:v>264.2148265893877</c:v>
                </c:pt>
                <c:pt idx="70">
                  <c:v>267.9898497699626</c:v>
                </c:pt>
                <c:pt idx="71">
                  <c:v>271.7633184946739</c:v>
                </c:pt>
                <c:pt idx="72">
                  <c:v>275.5352324837324</c:v>
                </c:pt>
                <c:pt idx="73">
                  <c:v>279.3055914571437</c:v>
                </c:pt>
                <c:pt idx="74">
                  <c:v>283.074395134707</c:v>
                </c:pt>
                <c:pt idx="75">
                  <c:v>286.8416432360152</c:v>
                </c:pt>
                <c:pt idx="76">
                  <c:v>290.6073354804553</c:v>
                </c:pt>
                <c:pt idx="77">
                  <c:v>294.3714715872069</c:v>
                </c:pt>
                <c:pt idx="78">
                  <c:v>298.1340512752427</c:v>
                </c:pt>
                <c:pt idx="79">
                  <c:v>301.895074263328</c:v>
                </c:pt>
                <c:pt idx="80">
                  <c:v>305.6545402700208</c:v>
                </c:pt>
                <c:pt idx="81">
                  <c:v>309.4124490136709</c:v>
                </c:pt>
                <c:pt idx="82">
                  <c:v>313.16880021242</c:v>
                </c:pt>
                <c:pt idx="83">
                  <c:v>316.9235935842012</c:v>
                </c:pt>
                <c:pt idx="84">
                  <c:v>320.6768288467392</c:v>
                </c:pt>
                <c:pt idx="85">
                  <c:v>324.4285057175493</c:v>
                </c:pt>
                <c:pt idx="86">
                  <c:v>328.1786239139379</c:v>
                </c:pt>
                <c:pt idx="87">
                  <c:v>331.9271831530014</c:v>
                </c:pt>
                <c:pt idx="88">
                  <c:v>335.6741831516264</c:v>
                </c:pt>
                <c:pt idx="89">
                  <c:v>339.4196236264897</c:v>
                </c:pt>
                <c:pt idx="90">
                  <c:v>343.1635042940574</c:v>
                </c:pt>
                <c:pt idx="91">
                  <c:v>346.9058248705846</c:v>
                </c:pt>
                <c:pt idx="92">
                  <c:v>350.646585072116</c:v>
                </c:pt>
                <c:pt idx="93">
                  <c:v>354.3857846144846</c:v>
                </c:pt>
                <c:pt idx="94">
                  <c:v>358.1234232133118</c:v>
                </c:pt>
                <c:pt idx="95">
                  <c:v>361.8595005840075</c:v>
                </c:pt>
                <c:pt idx="96">
                  <c:v>365.5940164417689</c:v>
                </c:pt>
                <c:pt idx="97">
                  <c:v>369.3269705015813</c:v>
                </c:pt>
                <c:pt idx="98">
                  <c:v>373.0583624782168</c:v>
                </c:pt>
                <c:pt idx="99">
                  <c:v>376.7881920862348</c:v>
                </c:pt>
                <c:pt idx="100">
                  <c:v>380.5164590399813</c:v>
                </c:pt>
                <c:pt idx="101">
                  <c:v>384.2431630535886</c:v>
                </c:pt>
                <c:pt idx="102">
                  <c:v>387.9683038409753</c:v>
                </c:pt>
                <c:pt idx="103">
                  <c:v>391.6918811158456</c:v>
                </c:pt>
                <c:pt idx="104">
                  <c:v>395.4138945916895</c:v>
                </c:pt>
                <c:pt idx="105">
                  <c:v>399.1343439817819</c:v>
                </c:pt>
                <c:pt idx="106">
                  <c:v>402.8532289991828</c:v>
                </c:pt>
                <c:pt idx="107">
                  <c:v>406.5705493567369</c:v>
                </c:pt>
                <c:pt idx="108">
                  <c:v>410.2863047670732</c:v>
                </c:pt>
                <c:pt idx="109">
                  <c:v>414.0004949426048</c:v>
                </c:pt>
                <c:pt idx="110">
                  <c:v>417.7131195955285</c:v>
                </c:pt>
                <c:pt idx="111">
                  <c:v>421.4241784378245</c:v>
                </c:pt>
                <c:pt idx="112">
                  <c:v>425.1336711812564</c:v>
                </c:pt>
                <c:pt idx="113">
                  <c:v>428.8415975373703</c:v>
                </c:pt>
                <c:pt idx="114">
                  <c:v>432.5479572174953</c:v>
                </c:pt>
                <c:pt idx="115">
                  <c:v>436.2527499327425</c:v>
                </c:pt>
                <c:pt idx="116">
                  <c:v>439.9559753940049</c:v>
                </c:pt>
                <c:pt idx="117">
                  <c:v>443.6576333119575</c:v>
                </c:pt>
                <c:pt idx="118">
                  <c:v>447.3577233970564</c:v>
                </c:pt>
                <c:pt idx="119">
                  <c:v>451.056245359539</c:v>
                </c:pt>
                <c:pt idx="120">
                  <c:v>454.7531989094231</c:v>
                </c:pt>
                <c:pt idx="121">
                  <c:v>458.4485837565073</c:v>
                </c:pt>
                <c:pt idx="122">
                  <c:v>462.1423996103704</c:v>
                </c:pt>
                <c:pt idx="123">
                  <c:v>465.8346461803708</c:v>
                </c:pt>
                <c:pt idx="124">
                  <c:v>469.5253231756466</c:v>
                </c:pt>
                <c:pt idx="125">
                  <c:v>473.2144303051153</c:v>
                </c:pt>
                <c:pt idx="126">
                  <c:v>476.9019672774731</c:v>
                </c:pt>
                <c:pt idx="127">
                  <c:v>480.587933801195</c:v>
                </c:pt>
                <c:pt idx="128">
                  <c:v>484.2723295845342</c:v>
                </c:pt>
                <c:pt idx="129">
                  <c:v>487.9551543355223</c:v>
                </c:pt>
                <c:pt idx="130">
                  <c:v>491.636407761968</c:v>
                </c:pt>
                <c:pt idx="131">
                  <c:v>495.3160895714581</c:v>
                </c:pt>
                <c:pt idx="132">
                  <c:v>498.9941994713559</c:v>
                </c:pt>
                <c:pt idx="133">
                  <c:v>502.670737168802</c:v>
                </c:pt>
                <c:pt idx="134">
                  <c:v>506.3457023707131</c:v>
                </c:pt>
                <c:pt idx="135">
                  <c:v>510.0190947837824</c:v>
                </c:pt>
                <c:pt idx="136">
                  <c:v>513.6909141144788</c:v>
                </c:pt>
                <c:pt idx="137">
                  <c:v>517.3611600690467</c:v>
                </c:pt>
                <c:pt idx="138">
                  <c:v>521.0298323535058</c:v>
                </c:pt>
                <c:pt idx="139">
                  <c:v>524.696930673651</c:v>
                </c:pt>
                <c:pt idx="140">
                  <c:v>528.3624547350513</c:v>
                </c:pt>
                <c:pt idx="141">
                  <c:v>532.0264042430503</c:v>
                </c:pt>
                <c:pt idx="142">
                  <c:v>535.6887789027657</c:v>
                </c:pt>
                <c:pt idx="143">
                  <c:v>539.3495784190887</c:v>
                </c:pt>
                <c:pt idx="144">
                  <c:v>543.0088024966838</c:v>
                </c:pt>
                <c:pt idx="145">
                  <c:v>546.6664508399888</c:v>
                </c:pt>
                <c:pt idx="146">
                  <c:v>550.3225231532138</c:v>
                </c:pt>
                <c:pt idx="147">
                  <c:v>553.9770191403417</c:v>
                </c:pt>
                <c:pt idx="148">
                  <c:v>557.6299385051272</c:v>
                </c:pt>
                <c:pt idx="149">
                  <c:v>561.281280951097</c:v>
                </c:pt>
                <c:pt idx="150">
                  <c:v>564.9310461815495</c:v>
                </c:pt>
                <c:pt idx="151">
                  <c:v>568.5792338995534</c:v>
                </c:pt>
                <c:pt idx="152">
                  <c:v>572.2258438079489</c:v>
                </c:pt>
                <c:pt idx="153">
                  <c:v>575.8708756093462</c:v>
                </c:pt>
                <c:pt idx="154">
                  <c:v>579.5143290061263</c:v>
                </c:pt>
                <c:pt idx="155">
                  <c:v>583.1562037004395</c:v>
                </c:pt>
                <c:pt idx="156">
                  <c:v>586.7964993942057</c:v>
                </c:pt>
                <c:pt idx="157">
                  <c:v>590.4352157891142</c:v>
                </c:pt>
                <c:pt idx="158">
                  <c:v>594.0723525866228</c:v>
                </c:pt>
                <c:pt idx="159">
                  <c:v>597.7079094879583</c:v>
                </c:pt>
                <c:pt idx="160">
                  <c:v>601.3418861941154</c:v>
                </c:pt>
                <c:pt idx="161">
                  <c:v>604.9742824058567</c:v>
                </c:pt>
                <c:pt idx="162">
                  <c:v>608.6050978237124</c:v>
                </c:pt>
                <c:pt idx="163">
                  <c:v>612.2343321479798</c:v>
                </c:pt>
                <c:pt idx="164">
                  <c:v>615.8619850787236</c:v>
                </c:pt>
                <c:pt idx="165">
                  <c:v>619.4880563157743</c:v>
                </c:pt>
                <c:pt idx="166">
                  <c:v>623.1125455587292</c:v>
                </c:pt>
                <c:pt idx="167">
                  <c:v>626.7354525069514</c:v>
                </c:pt>
                <c:pt idx="168">
                  <c:v>630.3567768595694</c:v>
                </c:pt>
                <c:pt idx="169">
                  <c:v>633.9765183154772</c:v>
                </c:pt>
                <c:pt idx="170">
                  <c:v>637.5946765733332</c:v>
                </c:pt>
                <c:pt idx="171">
                  <c:v>641.2112513315611</c:v>
                </c:pt>
                <c:pt idx="172">
                  <c:v>644.8262422883483</c:v>
                </c:pt>
                <c:pt idx="173">
                  <c:v>648.4396491416463</c:v>
                </c:pt>
                <c:pt idx="174">
                  <c:v>652.05147158917</c:v>
                </c:pt>
                <c:pt idx="175">
                  <c:v>655.661709328398</c:v>
                </c:pt>
                <c:pt idx="176">
                  <c:v>659.270362056571</c:v>
                </c:pt>
                <c:pt idx="177">
                  <c:v>662.8774294706934</c:v>
                </c:pt>
                <c:pt idx="178">
                  <c:v>666.4829112675304</c:v>
                </c:pt>
                <c:pt idx="179">
                  <c:v>670.0868071436101</c:v>
                </c:pt>
                <c:pt idx="180">
                  <c:v>673.6891167952219</c:v>
                </c:pt>
                <c:pt idx="181">
                  <c:v>677.2898399184163</c:v>
                </c:pt>
                <c:pt idx="182">
                  <c:v>680.8889762090046</c:v>
                </c:pt>
                <c:pt idx="183">
                  <c:v>684.486525362559</c:v>
                </c:pt>
                <c:pt idx="184">
                  <c:v>688.0824870744112</c:v>
                </c:pt>
                <c:pt idx="185">
                  <c:v>691.6768610396533</c:v>
                </c:pt>
                <c:pt idx="186">
                  <c:v>695.2696469531366</c:v>
                </c:pt>
                <c:pt idx="187">
                  <c:v>698.8608445094718</c:v>
                </c:pt>
                <c:pt idx="188">
                  <c:v>702.4504534030281</c:v>
                </c:pt>
                <c:pt idx="189">
                  <c:v>706.038473327933</c:v>
                </c:pt>
                <c:pt idx="190">
                  <c:v>709.6249039780727</c:v>
                </c:pt>
                <c:pt idx="191">
                  <c:v>713.2097450470906</c:v>
                </c:pt>
                <c:pt idx="192">
                  <c:v>716.7929962283878</c:v>
                </c:pt>
                <c:pt idx="193">
                  <c:v>720.3746572151223</c:v>
                </c:pt>
                <c:pt idx="194">
                  <c:v>723.9547277002089</c:v>
                </c:pt>
                <c:pt idx="195">
                  <c:v>727.5332073763185</c:v>
                </c:pt>
                <c:pt idx="196">
                  <c:v>731.1100959358783</c:v>
                </c:pt>
                <c:pt idx="197">
                  <c:v>734.685393071071</c:v>
                </c:pt>
                <c:pt idx="198">
                  <c:v>738.2590984738348</c:v>
                </c:pt>
                <c:pt idx="199">
                  <c:v>741.8312118358624</c:v>
                </c:pt>
                <c:pt idx="200">
                  <c:v>745.4017328486014</c:v>
                </c:pt>
                <c:pt idx="201">
                  <c:v>748.9706612032537</c:v>
                </c:pt>
                <c:pt idx="202">
                  <c:v>752.5379965907748</c:v>
                </c:pt>
                <c:pt idx="203">
                  <c:v>756.103738701874</c:v>
                </c:pt>
                <c:pt idx="204">
                  <c:v>759.6678872270133</c:v>
                </c:pt>
                <c:pt idx="205">
                  <c:v>763.2304418564083</c:v>
                </c:pt>
                <c:pt idx="206">
                  <c:v>766.7914022800263</c:v>
                </c:pt>
                <c:pt idx="207">
                  <c:v>770.3507681875869</c:v>
                </c:pt>
                <c:pt idx="208">
                  <c:v>773.9085392685615</c:v>
                </c:pt>
                <c:pt idx="209">
                  <c:v>777.4647152121727</c:v>
                </c:pt>
                <c:pt idx="210">
                  <c:v>781.0192957073944</c:v>
                </c:pt>
                <c:pt idx="211">
                  <c:v>784.572280442951</c:v>
                </c:pt>
                <c:pt idx="212">
                  <c:v>788.1236691073168</c:v>
                </c:pt>
                <c:pt idx="213">
                  <c:v>791.6734613887165</c:v>
                </c:pt>
                <c:pt idx="214">
                  <c:v>795.2216569751242</c:v>
                </c:pt>
                <c:pt idx="215">
                  <c:v>798.7682555542632</c:v>
                </c:pt>
                <c:pt idx="216">
                  <c:v>802.3132568136053</c:v>
                </c:pt>
                <c:pt idx="217">
                  <c:v>805.8566604403712</c:v>
                </c:pt>
                <c:pt idx="218">
                  <c:v>809.3984661215294</c:v>
                </c:pt>
                <c:pt idx="219">
                  <c:v>812.938673543796</c:v>
                </c:pt>
                <c:pt idx="220">
                  <c:v>816.4772823936349</c:v>
                </c:pt>
                <c:pt idx="221">
                  <c:v>820.0142923572565</c:v>
                </c:pt>
                <c:pt idx="222">
                  <c:v>823.549703120618</c:v>
                </c:pt>
                <c:pt idx="223">
                  <c:v>827.0835143694226</c:v>
                </c:pt>
                <c:pt idx="224">
                  <c:v>830.6157257891199</c:v>
                </c:pt>
                <c:pt idx="225">
                  <c:v>834.1463370649042</c:v>
                </c:pt>
                <c:pt idx="226">
                  <c:v>837.6753478817154</c:v>
                </c:pt>
                <c:pt idx="227">
                  <c:v>841.2027579242382</c:v>
                </c:pt>
                <c:pt idx="228">
                  <c:v>844.7285668769012</c:v>
                </c:pt>
                <c:pt idx="229">
                  <c:v>848.2527744238775</c:v>
                </c:pt>
                <c:pt idx="230">
                  <c:v>851.7753802490834</c:v>
                </c:pt>
                <c:pt idx="231">
                  <c:v>855.2963840361786</c:v>
                </c:pt>
                <c:pt idx="232">
                  <c:v>858.8157854685655</c:v>
                </c:pt>
                <c:pt idx="233">
                  <c:v>862.333584229389</c:v>
                </c:pt>
                <c:pt idx="234">
                  <c:v>865.8497800015363</c:v>
                </c:pt>
                <c:pt idx="235">
                  <c:v>869.364372467636</c:v>
                </c:pt>
                <c:pt idx="236">
                  <c:v>872.8773613100583</c:v>
                </c:pt>
                <c:pt idx="237">
                  <c:v>876.3887462109138</c:v>
                </c:pt>
                <c:pt idx="238">
                  <c:v>879.8985268520543</c:v>
                </c:pt>
                <c:pt idx="239">
                  <c:v>883.4067029150711</c:v>
                </c:pt>
                <c:pt idx="240">
                  <c:v>886.913274081296</c:v>
                </c:pt>
                <c:pt idx="241">
                  <c:v>890.4182400317997</c:v>
                </c:pt>
                <c:pt idx="242">
                  <c:v>893.9216004473918</c:v>
                </c:pt>
                <c:pt idx="243">
                  <c:v>897.423355008621</c:v>
                </c:pt>
                <c:pt idx="244">
                  <c:v>900.9235033957738</c:v>
                </c:pt>
                <c:pt idx="245">
                  <c:v>904.4220452888746</c:v>
                </c:pt>
                <c:pt idx="246">
                  <c:v>907.9189803676855</c:v>
                </c:pt>
                <c:pt idx="247">
                  <c:v>911.4143083117054</c:v>
                </c:pt>
                <c:pt idx="248">
                  <c:v>914.90802880017</c:v>
                </c:pt>
                <c:pt idx="249">
                  <c:v>918.400141512051</c:v>
                </c:pt>
                <c:pt idx="250">
                  <c:v>921.8906461260563</c:v>
                </c:pt>
                <c:pt idx="251">
                  <c:v>925.379542320629</c:v>
                </c:pt>
                <c:pt idx="252">
                  <c:v>928.8668297739476</c:v>
                </c:pt>
                <c:pt idx="253">
                  <c:v>932.352508163925</c:v>
                </c:pt>
                <c:pt idx="254">
                  <c:v>935.8365771682084</c:v>
                </c:pt>
                <c:pt idx="255">
                  <c:v>939.319036464179</c:v>
                </c:pt>
                <c:pt idx="256">
                  <c:v>942.7998857289513</c:v>
                </c:pt>
                <c:pt idx="257">
                  <c:v>946.2791246393734</c:v>
                </c:pt>
                <c:pt idx="258">
                  <c:v>949.7567528720256</c:v>
                </c:pt>
                <c:pt idx="259">
                  <c:v>953.2327701032204</c:v>
                </c:pt>
                <c:pt idx="260">
                  <c:v>956.7071760090026</c:v>
                </c:pt>
                <c:pt idx="261">
                  <c:v>960.179970265148</c:v>
                </c:pt>
                <c:pt idx="262">
                  <c:v>963.6511525471643</c:v>
                </c:pt>
                <c:pt idx="263">
                  <c:v>967.1207225302888</c:v>
                </c:pt>
                <c:pt idx="264">
                  <c:v>970.5886798894898</c:v>
                </c:pt>
                <c:pt idx="265">
                  <c:v>974.0550242994651</c:v>
                </c:pt>
                <c:pt idx="266">
                  <c:v>977.5197554346422</c:v>
                </c:pt>
                <c:pt idx="267">
                  <c:v>980.9828729691773</c:v>
                </c:pt>
                <c:pt idx="268">
                  <c:v>984.4443765769558</c:v>
                </c:pt>
                <c:pt idx="269">
                  <c:v>987.9042659315908</c:v>
                </c:pt>
                <c:pt idx="270">
                  <c:v>991.3625407064231</c:v>
                </c:pt>
                <c:pt idx="271">
                  <c:v>994.8192005745216</c:v>
                </c:pt>
                <c:pt idx="272">
                  <c:v>998.2742452086814</c:v>
                </c:pt>
                <c:pt idx="273">
                  <c:v>1001.727674281425</c:v>
                </c:pt>
                <c:pt idx="274">
                  <c:v>1005.179487465</c:v>
                </c:pt>
                <c:pt idx="275">
                  <c:v>1008.62968443138</c:v>
                </c:pt>
                <c:pt idx="276">
                  <c:v>1012.078264852265</c:v>
                </c:pt>
                <c:pt idx="277">
                  <c:v>1015.525228399079</c:v>
                </c:pt>
                <c:pt idx="278">
                  <c:v>1018.970574742971</c:v>
                </c:pt>
                <c:pt idx="279">
                  <c:v>1022.414303554812</c:v>
                </c:pt>
                <c:pt idx="280">
                  <c:v>1025.8564145052</c:v>
                </c:pt>
                <c:pt idx="281">
                  <c:v>1029.296907264454</c:v>
                </c:pt>
                <c:pt idx="282">
                  <c:v>1032.735781502616</c:v>
                </c:pt>
                <c:pt idx="283">
                  <c:v>1036.173036889451</c:v>
                </c:pt>
                <c:pt idx="284">
                  <c:v>1039.608673094446</c:v>
                </c:pt>
                <c:pt idx="285">
                  <c:v>1043.042689786808</c:v>
                </c:pt>
                <c:pt idx="286">
                  <c:v>1046.475086635467</c:v>
                </c:pt>
                <c:pt idx="287">
                  <c:v>1049.905863309074</c:v>
                </c:pt>
                <c:pt idx="288">
                  <c:v>1053.335019475997</c:v>
                </c:pt>
                <c:pt idx="289">
                  <c:v>1056.762554804327</c:v>
                </c:pt>
                <c:pt idx="290">
                  <c:v>1060.188468961874</c:v>
                </c:pt>
                <c:pt idx="291">
                  <c:v>1063.612761616166</c:v>
                </c:pt>
                <c:pt idx="292">
                  <c:v>1067.03543243445</c:v>
                </c:pt>
                <c:pt idx="293">
                  <c:v>1070.45648108369</c:v>
                </c:pt>
                <c:pt idx="294">
                  <c:v>1073.875907230569</c:v>
                </c:pt>
                <c:pt idx="295">
                  <c:v>1077.293710541488</c:v>
                </c:pt>
                <c:pt idx="296">
                  <c:v>1080.709890682562</c:v>
                </c:pt>
                <c:pt idx="297">
                  <c:v>1084.124447319624</c:v>
                </c:pt>
                <c:pt idx="298">
                  <c:v>1087.537380118224</c:v>
                </c:pt>
                <c:pt idx="299">
                  <c:v>1090.948688743626</c:v>
                </c:pt>
                <c:pt idx="300">
                  <c:v>1094.358372860809</c:v>
                </c:pt>
                <c:pt idx="301">
                  <c:v>1097.766432134467</c:v>
                </c:pt>
                <c:pt idx="302">
                  <c:v>1101.172866229008</c:v>
                </c:pt>
                <c:pt idx="303">
                  <c:v>1104.577674808554</c:v>
                </c:pt>
                <c:pt idx="304">
                  <c:v>1107.98085753694</c:v>
                </c:pt>
                <c:pt idx="305">
                  <c:v>1111.382414077714</c:v>
                </c:pt>
                <c:pt idx="306">
                  <c:v>1114.782344094137</c:v>
                </c:pt>
                <c:pt idx="307">
                  <c:v>1118.18064724918</c:v>
                </c:pt>
                <c:pt idx="308">
                  <c:v>1121.577323205526</c:v>
                </c:pt>
                <c:pt idx="309">
                  <c:v>1124.972371625572</c:v>
                </c:pt>
                <c:pt idx="310">
                  <c:v>1128.365792171422</c:v>
                </c:pt>
                <c:pt idx="311">
                  <c:v>1131.757584504891</c:v>
                </c:pt>
                <c:pt idx="312">
                  <c:v>1135.147748287505</c:v>
                </c:pt>
                <c:pt idx="313">
                  <c:v>1138.536283180497</c:v>
                </c:pt>
                <c:pt idx="314">
                  <c:v>1141.923188844812</c:v>
                </c:pt>
                <c:pt idx="315">
                  <c:v>1145.3084649411</c:v>
                </c:pt>
                <c:pt idx="316">
                  <c:v>1148.69211112972</c:v>
                </c:pt>
                <c:pt idx="317">
                  <c:v>1152.07412707074</c:v>
                </c:pt>
                <c:pt idx="318">
                  <c:v>1155.454512423933</c:v>
                </c:pt>
                <c:pt idx="319">
                  <c:v>1158.833266848779</c:v>
                </c:pt>
                <c:pt idx="320">
                  <c:v>1162.210390004465</c:v>
                </c:pt>
                <c:pt idx="321">
                  <c:v>1165.585881549881</c:v>
                </c:pt>
                <c:pt idx="322">
                  <c:v>1168.959741143625</c:v>
                </c:pt>
                <c:pt idx="323">
                  <c:v>1172.331968443998</c:v>
                </c:pt>
                <c:pt idx="324">
                  <c:v>1175.702563109007</c:v>
                </c:pt>
                <c:pt idx="325">
                  <c:v>1179.071524796359</c:v>
                </c:pt>
                <c:pt idx="326">
                  <c:v>1182.438853163469</c:v>
                </c:pt>
                <c:pt idx="327">
                  <c:v>1185.80454786745</c:v>
                </c:pt>
                <c:pt idx="328">
                  <c:v>1189.168608565122</c:v>
                </c:pt>
                <c:pt idx="329">
                  <c:v>1192.531034913004</c:v>
                </c:pt>
                <c:pt idx="330">
                  <c:v>1195.891826567316</c:v>
                </c:pt>
                <c:pt idx="331">
                  <c:v>1199.25098318398</c:v>
                </c:pt>
                <c:pt idx="332">
                  <c:v>1202.60850441862</c:v>
                </c:pt>
                <c:pt idx="333">
                  <c:v>1205.964389926555</c:v>
                </c:pt>
                <c:pt idx="334">
                  <c:v>1209.31863936281</c:v>
                </c:pt>
                <c:pt idx="335">
                  <c:v>1212.671252382104</c:v>
                </c:pt>
                <c:pt idx="336">
                  <c:v>1216.022228638856</c:v>
                </c:pt>
                <c:pt idx="337">
                  <c:v>1219.371567787185</c:v>
                </c:pt>
                <c:pt idx="338">
                  <c:v>1222.719269480904</c:v>
                </c:pt>
                <c:pt idx="339">
                  <c:v>1226.065333373526</c:v>
                </c:pt>
                <c:pt idx="340">
                  <c:v>1229.40975911826</c:v>
                </c:pt>
                <c:pt idx="341">
                  <c:v>1232.752546368009</c:v>
                </c:pt>
                <c:pt idx="342">
                  <c:v>1236.093694775376</c:v>
                </c:pt>
                <c:pt idx="343">
                  <c:v>1239.433203992654</c:v>
                </c:pt>
                <c:pt idx="344">
                  <c:v>1242.771073671834</c:v>
                </c:pt>
                <c:pt idx="345">
                  <c:v>1246.107303464602</c:v>
                </c:pt>
                <c:pt idx="346">
                  <c:v>1249.441893022333</c:v>
                </c:pt>
                <c:pt idx="347">
                  <c:v>1252.774841996102</c:v>
                </c:pt>
                <c:pt idx="348">
                  <c:v>1256.10615003667</c:v>
                </c:pt>
                <c:pt idx="349">
                  <c:v>1259.435816794495</c:v>
                </c:pt>
                <c:pt idx="350">
                  <c:v>1262.763841919725</c:v>
                </c:pt>
                <c:pt idx="351">
                  <c:v>1266.090225062198</c:v>
                </c:pt>
                <c:pt idx="352">
                  <c:v>1269.414965871445</c:v>
                </c:pt>
                <c:pt idx="353">
                  <c:v>1272.738063996687</c:v>
                </c:pt>
                <c:pt idx="354">
                  <c:v>1276.059519086833</c:v>
                </c:pt>
                <c:pt idx="355">
                  <c:v>1279.379330790482</c:v>
                </c:pt>
                <c:pt idx="356">
                  <c:v>1282.697498755923</c:v>
                </c:pt>
                <c:pt idx="357">
                  <c:v>1286.014022631132</c:v>
                </c:pt>
                <c:pt idx="358">
                  <c:v>1289.328902063773</c:v>
                </c:pt>
                <c:pt idx="359">
                  <c:v>1292.642136701198</c:v>
                </c:pt>
                <c:pt idx="360">
                  <c:v>1295.953726190444</c:v>
                </c:pt>
                <c:pt idx="361">
                  <c:v>1299.263670178237</c:v>
                </c:pt>
                <c:pt idx="362">
                  <c:v>1302.571968310986</c:v>
                </c:pt>
                <c:pt idx="363">
                  <c:v>1305.878620234786</c:v>
                </c:pt>
                <c:pt idx="364">
                  <c:v>1309.183625595419</c:v>
                </c:pt>
                <c:pt idx="365">
                  <c:v>1312.486984038347</c:v>
                </c:pt>
                <c:pt idx="366">
                  <c:v>1315.788695208719</c:v>
                </c:pt>
                <c:pt idx="367">
                  <c:v>1319.088758751367</c:v>
                </c:pt>
                <c:pt idx="368">
                  <c:v>1322.387174310805</c:v>
                </c:pt>
                <c:pt idx="369">
                  <c:v>1325.683941531227</c:v>
                </c:pt>
                <c:pt idx="370">
                  <c:v>1328.979060056513</c:v>
                </c:pt>
                <c:pt idx="371">
                  <c:v>1332.272529530221</c:v>
                </c:pt>
                <c:pt idx="372">
                  <c:v>1335.564349595591</c:v>
                </c:pt>
                <c:pt idx="373">
                  <c:v>1338.854519895542</c:v>
                </c:pt>
                <c:pt idx="374">
                  <c:v>1342.143040072673</c:v>
                </c:pt>
                <c:pt idx="375">
                  <c:v>1345.429909769263</c:v>
                </c:pt>
                <c:pt idx="376">
                  <c:v>1348.715128627268</c:v>
                </c:pt>
                <c:pt idx="377">
                  <c:v>1351.998696288324</c:v>
                </c:pt>
                <c:pt idx="378">
                  <c:v>1355.280612393742</c:v>
                </c:pt>
                <c:pt idx="379">
                  <c:v>1358.560876584512</c:v>
                </c:pt>
                <c:pt idx="380">
                  <c:v>1361.8394885013</c:v>
                </c:pt>
                <c:pt idx="381">
                  <c:v>1365.116447784447</c:v>
                </c:pt>
                <c:pt idx="382">
                  <c:v>1368.391754073971</c:v>
                </c:pt>
                <c:pt idx="383">
                  <c:v>1371.665407009562</c:v>
                </c:pt>
                <c:pt idx="384">
                  <c:v>1374.937406230587</c:v>
                </c:pt>
                <c:pt idx="385">
                  <c:v>1378.207751376086</c:v>
                </c:pt>
                <c:pt idx="386">
                  <c:v>1381.476442084773</c:v>
                </c:pt>
                <c:pt idx="387">
                  <c:v>1384.743477995032</c:v>
                </c:pt>
                <c:pt idx="388">
                  <c:v>1388.008858744923</c:v>
                </c:pt>
                <c:pt idx="389">
                  <c:v>1391.272583972174</c:v>
                </c:pt>
                <c:pt idx="390">
                  <c:v>1394.534653314187</c:v>
                </c:pt>
                <c:pt idx="391">
                  <c:v>1397.795066408032</c:v>
                </c:pt>
                <c:pt idx="392">
                  <c:v>1401.053822890452</c:v>
                </c:pt>
                <c:pt idx="393">
                  <c:v>1404.310922397856</c:v>
                </c:pt>
                <c:pt idx="394">
                  <c:v>1407.566364566324</c:v>
                </c:pt>
                <c:pt idx="395">
                  <c:v>1410.820149031605</c:v>
                </c:pt>
                <c:pt idx="396">
                  <c:v>1414.072275429114</c:v>
                </c:pt>
                <c:pt idx="397">
                  <c:v>1417.322743393935</c:v>
                </c:pt>
                <c:pt idx="398">
                  <c:v>1420.571552560817</c:v>
                </c:pt>
                <c:pt idx="399">
                  <c:v>1423.818702564176</c:v>
                </c:pt>
                <c:pt idx="400">
                  <c:v>1427.064193038093</c:v>
                </c:pt>
                <c:pt idx="401">
                  <c:v>1430.308023616316</c:v>
                </c:pt>
                <c:pt idx="402">
                  <c:v>1433.550193932256</c:v>
                </c:pt>
                <c:pt idx="403">
                  <c:v>1436.790703618988</c:v>
                </c:pt>
                <c:pt idx="404">
                  <c:v>1440.02955230925</c:v>
                </c:pt>
                <c:pt idx="405">
                  <c:v>1443.266739635443</c:v>
                </c:pt>
                <c:pt idx="406">
                  <c:v>1446.502265229631</c:v>
                </c:pt>
                <c:pt idx="407">
                  <c:v>1449.73612872354</c:v>
                </c:pt>
                <c:pt idx="408">
                  <c:v>1452.968329748556</c:v>
                </c:pt>
                <c:pt idx="409">
                  <c:v>1456.198867935726</c:v>
                </c:pt>
                <c:pt idx="410">
                  <c:v>1459.427742915756</c:v>
                </c:pt>
                <c:pt idx="411">
                  <c:v>1462.654954319014</c:v>
                </c:pt>
                <c:pt idx="412">
                  <c:v>1465.880501775524</c:v>
                </c:pt>
                <c:pt idx="413">
                  <c:v>1469.104384914971</c:v>
                </c:pt>
                <c:pt idx="414">
                  <c:v>1472.326603366696</c:v>
                </c:pt>
                <c:pt idx="415">
                  <c:v>1475.547156759696</c:v>
                </c:pt>
                <c:pt idx="416">
                  <c:v>1478.766044722628</c:v>
                </c:pt>
                <c:pt idx="417">
                  <c:v>1481.983266883801</c:v>
                </c:pt>
                <c:pt idx="418">
                  <c:v>1485.198822871184</c:v>
                </c:pt>
                <c:pt idx="419">
                  <c:v>1488.412712312397</c:v>
                </c:pt>
                <c:pt idx="420">
                  <c:v>1491.624934834715</c:v>
                </c:pt>
                <c:pt idx="421">
                  <c:v>1494.835490065068</c:v>
                </c:pt>
                <c:pt idx="422">
                  <c:v>1498.044377630039</c:v>
                </c:pt>
                <c:pt idx="423">
                  <c:v>1501.251597155862</c:v>
                </c:pt>
                <c:pt idx="424">
                  <c:v>1504.457148268424</c:v>
                </c:pt>
                <c:pt idx="425">
                  <c:v>1507.661030593263</c:v>
                </c:pt>
                <c:pt idx="426">
                  <c:v>1510.863243755568</c:v>
                </c:pt>
                <c:pt idx="427">
                  <c:v>1514.063787380178</c:v>
                </c:pt>
                <c:pt idx="428">
                  <c:v>1517.262661091583</c:v>
                </c:pt>
                <c:pt idx="429">
                  <c:v>1520.459864513918</c:v>
                </c:pt>
                <c:pt idx="430">
                  <c:v>1523.655397270971</c:v>
                </c:pt>
                <c:pt idx="431">
                  <c:v>1526.849258986176</c:v>
                </c:pt>
                <c:pt idx="432">
                  <c:v>1530.041449282612</c:v>
                </c:pt>
                <c:pt idx="433">
                  <c:v>1533.231967783009</c:v>
                </c:pt>
                <c:pt idx="434">
                  <c:v>1536.420814109738</c:v>
                </c:pt>
                <c:pt idx="435">
                  <c:v>1539.60798788482</c:v>
                </c:pt>
                <c:pt idx="436">
                  <c:v>1542.793488729918</c:v>
                </c:pt>
                <c:pt idx="437">
                  <c:v>1545.97731626634</c:v>
                </c:pt>
                <c:pt idx="438">
                  <c:v>1549.159470115036</c:v>
                </c:pt>
                <c:pt idx="439">
                  <c:v>1552.339949896603</c:v>
                </c:pt>
                <c:pt idx="440">
                  <c:v>1555.518755231276</c:v>
                </c:pt>
                <c:pt idx="441">
                  <c:v>1558.695885738933</c:v>
                </c:pt>
                <c:pt idx="442">
                  <c:v>1561.871341039096</c:v>
                </c:pt>
                <c:pt idx="443">
                  <c:v>1565.045120750922</c:v>
                </c:pt>
                <c:pt idx="444">
                  <c:v>1568.217224493214</c:v>
                </c:pt>
                <c:pt idx="445">
                  <c:v>1571.38765188441</c:v>
                </c:pt>
                <c:pt idx="446">
                  <c:v>1574.556402542588</c:v>
                </c:pt>
                <c:pt idx="447">
                  <c:v>1577.71564306985</c:v>
                </c:pt>
                <c:pt idx="448">
                  <c:v>1580.872809176784</c:v>
                </c:pt>
                <c:pt idx="449">
                  <c:v>1584.027900651742</c:v>
                </c:pt>
                <c:pt idx="450">
                  <c:v>1587.180917282907</c:v>
                </c:pt>
                <c:pt idx="451">
                  <c:v>1590.331858858294</c:v>
                </c:pt>
                <c:pt idx="452">
                  <c:v>1593.48072516575</c:v>
                </c:pt>
                <c:pt idx="453">
                  <c:v>1596.62751599295</c:v>
                </c:pt>
                <c:pt idx="454">
                  <c:v>1599.772231127406</c:v>
                </c:pt>
                <c:pt idx="455">
                  <c:v>1602.914870356454</c:v>
                </c:pt>
                <c:pt idx="456">
                  <c:v>1606.055433467265</c:v>
                </c:pt>
                <c:pt idx="457">
                  <c:v>1609.193920246838</c:v>
                </c:pt>
                <c:pt idx="458">
                  <c:v>1612.330330482001</c:v>
                </c:pt>
                <c:pt idx="459">
                  <c:v>1615.464663959413</c:v>
                </c:pt>
                <c:pt idx="460">
                  <c:v>1618.596920465562</c:v>
                </c:pt>
                <c:pt idx="461">
                  <c:v>1621.727099786764</c:v>
                </c:pt>
                <c:pt idx="462">
                  <c:v>1624.855201709165</c:v>
                </c:pt>
                <c:pt idx="463">
                  <c:v>1627.981226018738</c:v>
                </c:pt>
                <c:pt idx="464">
                  <c:v>1631.105172501286</c:v>
                </c:pt>
                <c:pt idx="465">
                  <c:v>1634.227040942437</c:v>
                </c:pt>
                <c:pt idx="466">
                  <c:v>1637.346831127649</c:v>
                </c:pt>
                <c:pt idx="467">
                  <c:v>1640.464542842206</c:v>
                </c:pt>
                <c:pt idx="468">
                  <c:v>1643.58017587122</c:v>
                </c:pt>
                <c:pt idx="469">
                  <c:v>1646.693729999628</c:v>
                </c:pt>
                <c:pt idx="470">
                  <c:v>1649.805205012196</c:v>
                </c:pt>
                <c:pt idx="471">
                  <c:v>1652.914600693513</c:v>
                </c:pt>
                <c:pt idx="472">
                  <c:v>1656.021916827998</c:v>
                </c:pt>
                <c:pt idx="473">
                  <c:v>1659.12715319989</c:v>
                </c:pt>
                <c:pt idx="474">
                  <c:v>1662.230309593259</c:v>
                </c:pt>
                <c:pt idx="475">
                  <c:v>1665.331385791996</c:v>
                </c:pt>
                <c:pt idx="476">
                  <c:v>1668.430381579819</c:v>
                </c:pt>
                <c:pt idx="477">
                  <c:v>1671.527296740269</c:v>
                </c:pt>
                <c:pt idx="478">
                  <c:v>1674.622131056712</c:v>
                </c:pt>
                <c:pt idx="479">
                  <c:v>1677.714884312337</c:v>
                </c:pt>
                <c:pt idx="480">
                  <c:v>1680.805556290158</c:v>
                </c:pt>
                <c:pt idx="481">
                  <c:v>1683.894146773011</c:v>
                </c:pt>
                <c:pt idx="482">
                  <c:v>1686.980655543555</c:v>
                </c:pt>
                <c:pt idx="483">
                  <c:v>1690.065082384274</c:v>
                </c:pt>
                <c:pt idx="484">
                  <c:v>1693.147427077471</c:v>
                </c:pt>
                <c:pt idx="485">
                  <c:v>1696.227689405273</c:v>
                </c:pt>
                <c:pt idx="486">
                  <c:v>1699.30586914963</c:v>
                </c:pt>
                <c:pt idx="487">
                  <c:v>1702.381966092309</c:v>
                </c:pt>
                <c:pt idx="488">
                  <c:v>1705.455980014904</c:v>
                </c:pt>
                <c:pt idx="489">
                  <c:v>1708.527910698827</c:v>
                </c:pt>
                <c:pt idx="490">
                  <c:v>1711.59775792531</c:v>
                </c:pt>
                <c:pt idx="491">
                  <c:v>1714.665521475407</c:v>
                </c:pt>
                <c:pt idx="492">
                  <c:v>1717.731201129991</c:v>
                </c:pt>
                <c:pt idx="493">
                  <c:v>1720.794796669756</c:v>
                </c:pt>
                <c:pt idx="494">
                  <c:v>1723.856307875213</c:v>
                </c:pt>
                <c:pt idx="495">
                  <c:v>1726.915734526696</c:v>
                </c:pt>
                <c:pt idx="496">
                  <c:v>1729.973076404354</c:v>
                </c:pt>
                <c:pt idx="497">
                  <c:v>1733.028333288157</c:v>
                </c:pt>
                <c:pt idx="498">
                  <c:v>1736.081504957893</c:v>
                </c:pt>
                <c:pt idx="499">
                  <c:v>1739.132591193167</c:v>
                </c:pt>
                <c:pt idx="500">
                  <c:v>1742.181591773402</c:v>
                </c:pt>
                <c:pt idx="501">
                  <c:v>1745.228506477838</c:v>
                </c:pt>
                <c:pt idx="502">
                  <c:v>1748.273335085535</c:v>
                </c:pt>
                <c:pt idx="503">
                  <c:v>1751.316077375365</c:v>
                </c:pt>
                <c:pt idx="504">
                  <c:v>1754.35673312602</c:v>
                </c:pt>
                <c:pt idx="505">
                  <c:v>1757.395302116005</c:v>
                </c:pt>
                <c:pt idx="506">
                  <c:v>1760.431784123646</c:v>
                </c:pt>
                <c:pt idx="507">
                  <c:v>1763.46617892708</c:v>
                </c:pt>
                <c:pt idx="508">
                  <c:v>1766.49848630426</c:v>
                </c:pt>
                <c:pt idx="509">
                  <c:v>1769.528706032954</c:v>
                </c:pt>
                <c:pt idx="510">
                  <c:v>1772.556837890747</c:v>
                </c:pt>
                <c:pt idx="511">
                  <c:v>1775.582881655036</c:v>
                </c:pt>
                <c:pt idx="512">
                  <c:v>1778.606837103031</c:v>
                </c:pt>
                <c:pt idx="513">
                  <c:v>1781.628704011758</c:v>
                </c:pt>
                <c:pt idx="514">
                  <c:v>1784.648482158056</c:v>
                </c:pt>
                <c:pt idx="515">
                  <c:v>1787.666171318575</c:v>
                </c:pt>
                <c:pt idx="516">
                  <c:v>1790.681771269781</c:v>
                </c:pt>
                <c:pt idx="517">
                  <c:v>1793.69528178795</c:v>
                </c:pt>
                <c:pt idx="518">
                  <c:v>1796.706702649169</c:v>
                </c:pt>
                <c:pt idx="519">
                  <c:v>1799.71603362934</c:v>
                </c:pt>
                <c:pt idx="520">
                  <c:v>1802.723274504176</c:v>
                </c:pt>
                <c:pt idx="521">
                  <c:v>1805.728425049198</c:v>
                </c:pt>
                <c:pt idx="522">
                  <c:v>1808.731485039742</c:v>
                </c:pt>
                <c:pt idx="523">
                  <c:v>1811.732454250951</c:v>
                </c:pt>
                <c:pt idx="524">
                  <c:v>1814.73133245778</c:v>
                </c:pt>
                <c:pt idx="525">
                  <c:v>1817.728119434994</c:v>
                </c:pt>
                <c:pt idx="526">
                  <c:v>1820.722814957166</c:v>
                </c:pt>
                <c:pt idx="527">
                  <c:v>1823.715418798681</c:v>
                </c:pt>
                <c:pt idx="528">
                  <c:v>1826.70593073373</c:v>
                </c:pt>
                <c:pt idx="529">
                  <c:v>1829.694350536313</c:v>
                </c:pt>
                <c:pt idx="530">
                  <c:v>1832.68067798024</c:v>
                </c:pt>
                <c:pt idx="531">
                  <c:v>1835.664912839128</c:v>
                </c:pt>
                <c:pt idx="532">
                  <c:v>1838.647054886402</c:v>
                </c:pt>
                <c:pt idx="533">
                  <c:v>1841.627103895293</c:v>
                </c:pt>
                <c:pt idx="534">
                  <c:v>1844.60505963884</c:v>
                </c:pt>
                <c:pt idx="535">
                  <c:v>1847.580921889888</c:v>
                </c:pt>
                <c:pt idx="536">
                  <c:v>1850.554690421089</c:v>
                </c:pt>
                <c:pt idx="537">
                  <c:v>1853.5263650049</c:v>
                </c:pt>
                <c:pt idx="538">
                  <c:v>1856.495945413585</c:v>
                </c:pt>
                <c:pt idx="539">
                  <c:v>1859.463431419212</c:v>
                </c:pt>
                <c:pt idx="540">
                  <c:v>1862.428822793655</c:v>
                </c:pt>
                <c:pt idx="541">
                  <c:v>1865.392119308591</c:v>
                </c:pt>
                <c:pt idx="542">
                  <c:v>1868.353320735502</c:v>
                </c:pt>
                <c:pt idx="543">
                  <c:v>1871.312426845675</c:v>
                </c:pt>
                <c:pt idx="544">
                  <c:v>1874.2694374102</c:v>
                </c:pt>
                <c:pt idx="545">
                  <c:v>1877.22435219997</c:v>
                </c:pt>
                <c:pt idx="546">
                  <c:v>1880.177170985681</c:v>
                </c:pt>
                <c:pt idx="547">
                  <c:v>1883.127893537831</c:v>
                </c:pt>
                <c:pt idx="548">
                  <c:v>1886.076519626722</c:v>
                </c:pt>
                <c:pt idx="549">
                  <c:v>1889.023049022455</c:v>
                </c:pt>
                <c:pt idx="550">
                  <c:v>1891.967481494936</c:v>
                </c:pt>
                <c:pt idx="551">
                  <c:v>1894.90981681387</c:v>
                </c:pt>
                <c:pt idx="552">
                  <c:v>1897.850054748763</c:v>
                </c:pt>
                <c:pt idx="553">
                  <c:v>1900.788195068922</c:v>
                </c:pt>
                <c:pt idx="554">
                  <c:v>1903.724237543454</c:v>
                </c:pt>
                <c:pt idx="555">
                  <c:v>1906.658181941267</c:v>
                </c:pt>
                <c:pt idx="556">
                  <c:v>1909.590028031066</c:v>
                </c:pt>
                <c:pt idx="557">
                  <c:v>1912.519775581358</c:v>
                </c:pt>
                <c:pt idx="558">
                  <c:v>1915.447424360446</c:v>
                </c:pt>
                <c:pt idx="559">
                  <c:v>1918.372974136434</c:v>
                </c:pt>
                <c:pt idx="560">
                  <c:v>1921.296424677221</c:v>
                </c:pt>
                <c:pt idx="561">
                  <c:v>1924.217775750508</c:v>
                </c:pt>
                <c:pt idx="562">
                  <c:v>1927.13702712379</c:v>
                </c:pt>
                <c:pt idx="563">
                  <c:v>1930.05417856436</c:v>
                </c:pt>
                <c:pt idx="564">
                  <c:v>1932.969229839307</c:v>
                </c:pt>
                <c:pt idx="565">
                  <c:v>1935.882180715518</c:v>
                </c:pt>
                <c:pt idx="566">
                  <c:v>1938.793030959675</c:v>
                </c:pt>
                <c:pt idx="567">
                  <c:v>1941.701780338255</c:v>
                </c:pt>
                <c:pt idx="568">
                  <c:v>1944.608428617531</c:v>
                </c:pt>
                <c:pt idx="569">
                  <c:v>1947.512975563571</c:v>
                </c:pt>
                <c:pt idx="570">
                  <c:v>1950.415420942237</c:v>
                </c:pt>
                <c:pt idx="571">
                  <c:v>1953.315764519185</c:v>
                </c:pt>
                <c:pt idx="572">
                  <c:v>1956.214006059867</c:v>
                </c:pt>
                <c:pt idx="573">
                  <c:v>1959.110145329524</c:v>
                </c:pt>
                <c:pt idx="574">
                  <c:v>1962.004182093195</c:v>
                </c:pt>
                <c:pt idx="575">
                  <c:v>1964.896116115708</c:v>
                </c:pt>
                <c:pt idx="576">
                  <c:v>1967.785947161685</c:v>
                </c:pt>
                <c:pt idx="577">
                  <c:v>1970.673674995541</c:v>
                </c:pt>
                <c:pt idx="578">
                  <c:v>1973.55929938148</c:v>
                </c:pt>
                <c:pt idx="579">
                  <c:v>1976.442820083498</c:v>
                </c:pt>
                <c:pt idx="580">
                  <c:v>1979.324236865385</c:v>
                </c:pt>
                <c:pt idx="581">
                  <c:v>1982.203549490716</c:v>
                </c:pt>
                <c:pt idx="582">
                  <c:v>1985.080757722861</c:v>
                </c:pt>
                <c:pt idx="583">
                  <c:v>1987.955861324978</c:v>
                </c:pt>
                <c:pt idx="584">
                  <c:v>1990.828860060013</c:v>
                </c:pt>
                <c:pt idx="585">
                  <c:v>1993.699753690702</c:v>
                </c:pt>
                <c:pt idx="586">
                  <c:v>1996.568541979572</c:v>
                </c:pt>
                <c:pt idx="587">
                  <c:v>1999.435224688934</c:v>
                </c:pt>
                <c:pt idx="588">
                  <c:v>2002.299801580889</c:v>
                </c:pt>
                <c:pt idx="589">
                  <c:v>2005.162272417327</c:v>
                </c:pt>
                <c:pt idx="590">
                  <c:v>2008.022636959923</c:v>
                </c:pt>
                <c:pt idx="591">
                  <c:v>2010.880894970138</c:v>
                </c:pt>
                <c:pt idx="592">
                  <c:v>2013.737046209222</c:v>
                </c:pt>
                <c:pt idx="593">
                  <c:v>2016.59109043821</c:v>
                </c:pt>
                <c:pt idx="594">
                  <c:v>2019.443027417921</c:v>
                </c:pt>
                <c:pt idx="595">
                  <c:v>2022.292856908961</c:v>
                </c:pt>
                <c:pt idx="596">
                  <c:v>2025.14057867172</c:v>
                </c:pt>
                <c:pt idx="597">
                  <c:v>2027.986192466373</c:v>
                </c:pt>
                <c:pt idx="598">
                  <c:v>2030.829698052879</c:v>
                </c:pt>
                <c:pt idx="599">
                  <c:v>2033.67109519098</c:v>
                </c:pt>
                <c:pt idx="600">
                  <c:v>2036.510383640201</c:v>
                </c:pt>
                <c:pt idx="601">
                  <c:v>2039.347563159851</c:v>
                </c:pt>
                <c:pt idx="602">
                  <c:v>2042.182633509022</c:v>
                </c:pt>
                <c:pt idx="603">
                  <c:v>2045.015594446585</c:v>
                </c:pt>
                <c:pt idx="604">
                  <c:v>2047.846445731196</c:v>
                </c:pt>
                <c:pt idx="605">
                  <c:v>2050.675187121291</c:v>
                </c:pt>
                <c:pt idx="606">
                  <c:v>2053.501818375087</c:v>
                </c:pt>
                <c:pt idx="607">
                  <c:v>2056.32633925058</c:v>
                </c:pt>
                <c:pt idx="608">
                  <c:v>2059.14874950555</c:v>
                </c:pt>
                <c:pt idx="609">
                  <c:v>2061.969048897553</c:v>
                </c:pt>
                <c:pt idx="610">
                  <c:v>2064.787237183925</c:v>
                </c:pt>
                <c:pt idx="611">
                  <c:v>2067.603314121783</c:v>
                </c:pt>
                <c:pt idx="612">
                  <c:v>2070.417279468019</c:v>
                </c:pt>
                <c:pt idx="613">
                  <c:v>2073.229132979306</c:v>
                </c:pt>
                <c:pt idx="614">
                  <c:v>2076.038874412094</c:v>
                </c:pt>
                <c:pt idx="615">
                  <c:v>2078.84650352261</c:v>
                </c:pt>
                <c:pt idx="616">
                  <c:v>2081.652020066857</c:v>
                </c:pt>
                <c:pt idx="617">
                  <c:v>2084.455423800617</c:v>
                </c:pt>
                <c:pt idx="618">
                  <c:v>2087.256714479444</c:v>
                </c:pt>
                <c:pt idx="619">
                  <c:v>2090.055891858673</c:v>
                </c:pt>
                <c:pt idx="620">
                  <c:v>2092.852955693408</c:v>
                </c:pt>
                <c:pt idx="621">
                  <c:v>2095.647905738535</c:v>
                </c:pt>
                <c:pt idx="622">
                  <c:v>2098.440741748708</c:v>
                </c:pt>
                <c:pt idx="623">
                  <c:v>2101.231463478357</c:v>
                </c:pt>
                <c:pt idx="624">
                  <c:v>2104.020070681689</c:v>
                </c:pt>
                <c:pt idx="625">
                  <c:v>2106.806563112678</c:v>
                </c:pt>
                <c:pt idx="626">
                  <c:v>2109.590940525077</c:v>
                </c:pt>
                <c:pt idx="627">
                  <c:v>2112.373202672406</c:v>
                </c:pt>
                <c:pt idx="628">
                  <c:v>2115.153349307961</c:v>
                </c:pt>
                <c:pt idx="629">
                  <c:v>2117.931380184806</c:v>
                </c:pt>
                <c:pt idx="630">
                  <c:v>2120.70729505578</c:v>
                </c:pt>
                <c:pt idx="631">
                  <c:v>2123.481093673488</c:v>
                </c:pt>
                <c:pt idx="632">
                  <c:v>2126.252775790311</c:v>
                </c:pt>
                <c:pt idx="633">
                  <c:v>2129.022341158393</c:v>
                </c:pt>
                <c:pt idx="634">
                  <c:v>2131.789789529653</c:v>
                </c:pt>
                <c:pt idx="635">
                  <c:v>2134.555120655777</c:v>
                </c:pt>
                <c:pt idx="636">
                  <c:v>2137.318334288217</c:v>
                </c:pt>
                <c:pt idx="637">
                  <c:v>2140.079430178198</c:v>
                </c:pt>
                <c:pt idx="638">
                  <c:v>2142.838408076708</c:v>
                </c:pt>
                <c:pt idx="639">
                  <c:v>2145.595267734505</c:v>
                </c:pt>
                <c:pt idx="640">
                  <c:v>2148.350008902113</c:v>
                </c:pt>
                <c:pt idx="641">
                  <c:v>2151.102631329823</c:v>
                </c:pt>
                <c:pt idx="642">
                  <c:v>2153.85313476769</c:v>
                </c:pt>
                <c:pt idx="643">
                  <c:v>2156.601518965535</c:v>
                </c:pt>
                <c:pt idx="644">
                  <c:v>2159.347783672947</c:v>
                </c:pt>
                <c:pt idx="645">
                  <c:v>2162.091928639275</c:v>
                </c:pt>
                <c:pt idx="646">
                  <c:v>2164.833953613636</c:v>
                </c:pt>
                <c:pt idx="647">
                  <c:v>2167.573858344908</c:v>
                </c:pt>
                <c:pt idx="648">
                  <c:v>2170.311642581734</c:v>
                </c:pt>
                <c:pt idx="649">
                  <c:v>2173.04730607252</c:v>
                </c:pt>
                <c:pt idx="650">
                  <c:v>2175.780848565431</c:v>
                </c:pt>
                <c:pt idx="651">
                  <c:v>2178.5122698084</c:v>
                </c:pt>
                <c:pt idx="652">
                  <c:v>2181.241569549114</c:v>
                </c:pt>
                <c:pt idx="653">
                  <c:v>2183.968747535027</c:v>
                </c:pt>
                <c:pt idx="654">
                  <c:v>2186.693803513351</c:v>
                </c:pt>
                <c:pt idx="655">
                  <c:v>2189.41673723106</c:v>
                </c:pt>
                <c:pt idx="656">
                  <c:v>2192.137548434884</c:v>
                </c:pt>
                <c:pt idx="657">
                  <c:v>2194.856236871315</c:v>
                </c:pt>
                <c:pt idx="658">
                  <c:v>2197.572802286604</c:v>
                </c:pt>
                <c:pt idx="659">
                  <c:v>2200.287244426759</c:v>
                </c:pt>
                <c:pt idx="660">
                  <c:v>2202.999563037546</c:v>
                </c:pt>
                <c:pt idx="661">
                  <c:v>2205.70975786449</c:v>
                </c:pt>
                <c:pt idx="662">
                  <c:v>2208.41782865287</c:v>
                </c:pt>
                <c:pt idx="663">
                  <c:v>2211.123775147723</c:v>
                </c:pt>
                <c:pt idx="664">
                  <c:v>2213.827597093843</c:v>
                </c:pt>
                <c:pt idx="665">
                  <c:v>2216.529294235777</c:v>
                </c:pt>
                <c:pt idx="666">
                  <c:v>2219.228866317831</c:v>
                </c:pt>
                <c:pt idx="667">
                  <c:v>2221.92631308406</c:v>
                </c:pt>
                <c:pt idx="668">
                  <c:v>2224.621634278278</c:v>
                </c:pt>
                <c:pt idx="669">
                  <c:v>2227.314829644051</c:v>
                </c:pt>
                <c:pt idx="670">
                  <c:v>2230.005898924697</c:v>
                </c:pt>
                <c:pt idx="671">
                  <c:v>2232.694841863289</c:v>
                </c:pt>
                <c:pt idx="672">
                  <c:v>2235.38165820265</c:v>
                </c:pt>
                <c:pt idx="673">
                  <c:v>2238.066347685355</c:v>
                </c:pt>
                <c:pt idx="674">
                  <c:v>2240.748910053731</c:v>
                </c:pt>
                <c:pt idx="675">
                  <c:v>2243.429345049858</c:v>
                </c:pt>
                <c:pt idx="676">
                  <c:v>2246.107652415561</c:v>
                </c:pt>
                <c:pt idx="677">
                  <c:v>2248.78383189242</c:v>
                </c:pt>
                <c:pt idx="678">
                  <c:v>2251.457883221759</c:v>
                </c:pt>
                <c:pt idx="679">
                  <c:v>2254.129806144658</c:v>
                </c:pt>
                <c:pt idx="680">
                  <c:v>2256.799600401938</c:v>
                </c:pt>
                <c:pt idx="681">
                  <c:v>2259.467265734173</c:v>
                </c:pt>
                <c:pt idx="682">
                  <c:v>2262.132801881683</c:v>
                </c:pt>
                <c:pt idx="683">
                  <c:v>2264.796208584532</c:v>
                </c:pt>
                <c:pt idx="684">
                  <c:v>2267.457485582536</c:v>
                </c:pt>
                <c:pt idx="685">
                  <c:v>2270.116632615252</c:v>
                </c:pt>
                <c:pt idx="686">
                  <c:v>2272.773649421984</c:v>
                </c:pt>
                <c:pt idx="687">
                  <c:v>2275.428535741782</c:v>
                </c:pt>
                <c:pt idx="688">
                  <c:v>2278.08129131344</c:v>
                </c:pt>
                <c:pt idx="689">
                  <c:v>2280.731915875493</c:v>
                </c:pt>
                <c:pt idx="690">
                  <c:v>2283.380409166225</c:v>
                </c:pt>
                <c:pt idx="691">
                  <c:v>2286.026770923658</c:v>
                </c:pt>
                <c:pt idx="692">
                  <c:v>2288.671000885558</c:v>
                </c:pt>
                <c:pt idx="693">
                  <c:v>2291.313098789436</c:v>
                </c:pt>
                <c:pt idx="694">
                  <c:v>2293.953064372538</c:v>
                </c:pt>
                <c:pt idx="695">
                  <c:v>2296.590897371857</c:v>
                </c:pt>
                <c:pt idx="696">
                  <c:v>2299.226597524123</c:v>
                </c:pt>
                <c:pt idx="697">
                  <c:v>2301.860164565806</c:v>
                </c:pt>
                <c:pt idx="698">
                  <c:v>2304.491598233117</c:v>
                </c:pt>
                <c:pt idx="699">
                  <c:v>2307.120898262006</c:v>
                </c:pt>
                <c:pt idx="700">
                  <c:v>2309.748064388159</c:v>
                </c:pt>
                <c:pt idx="701">
                  <c:v>2312.373096347001</c:v>
                </c:pt>
                <c:pt idx="702">
                  <c:v>2314.995993873695</c:v>
                </c:pt>
                <c:pt idx="703">
                  <c:v>2317.616756703142</c:v>
                </c:pt>
                <c:pt idx="704">
                  <c:v>2320.235384569974</c:v>
                </c:pt>
                <c:pt idx="705">
                  <c:v>2322.851877208565</c:v>
                </c:pt>
                <c:pt idx="706">
                  <c:v>2325.466234353022</c:v>
                </c:pt>
                <c:pt idx="707">
                  <c:v>2328.078455737185</c:v>
                </c:pt>
                <c:pt idx="708">
                  <c:v>2330.688541094629</c:v>
                </c:pt>
                <c:pt idx="709">
                  <c:v>2333.296490158664</c:v>
                </c:pt>
                <c:pt idx="710">
                  <c:v>2335.902302662332</c:v>
                </c:pt>
                <c:pt idx="711">
                  <c:v>2338.505978338407</c:v>
                </c:pt>
                <c:pt idx="712">
                  <c:v>2341.107516919397</c:v>
                </c:pt>
                <c:pt idx="713">
                  <c:v>2343.70691813754</c:v>
                </c:pt>
                <c:pt idx="714">
                  <c:v>2346.304181724806</c:v>
                </c:pt>
                <c:pt idx="715">
                  <c:v>2348.899307412893</c:v>
                </c:pt>
                <c:pt idx="716">
                  <c:v>2351.492294933233</c:v>
                </c:pt>
                <c:pt idx="717">
                  <c:v>2354.083144016983</c:v>
                </c:pt>
                <c:pt idx="718">
                  <c:v>2356.671854395031</c:v>
                </c:pt>
                <c:pt idx="719">
                  <c:v>2359.258425797995</c:v>
                </c:pt>
                <c:pt idx="720">
                  <c:v>2361.842857956217</c:v>
                </c:pt>
                <c:pt idx="721">
                  <c:v>2364.42515059977</c:v>
                </c:pt>
                <c:pt idx="722">
                  <c:v>2367.005303458449</c:v>
                </c:pt>
                <c:pt idx="723">
                  <c:v>2369.58331626178</c:v>
                </c:pt>
                <c:pt idx="724">
                  <c:v>2372.159188739012</c:v>
                </c:pt>
                <c:pt idx="725">
                  <c:v>2374.732920619118</c:v>
                </c:pt>
                <c:pt idx="726">
                  <c:v>2377.304511630798</c:v>
                </c:pt>
                <c:pt idx="727">
                  <c:v>2379.873961502475</c:v>
                </c:pt>
                <c:pt idx="728">
                  <c:v>2382.441269962294</c:v>
                </c:pt>
                <c:pt idx="729">
                  <c:v>2385.006436738123</c:v>
                </c:pt>
                <c:pt idx="730">
                  <c:v>2387.569461557554</c:v>
                </c:pt>
                <c:pt idx="731">
                  <c:v>2390.130344147899</c:v>
                </c:pt>
                <c:pt idx="732">
                  <c:v>2392.689084236192</c:v>
                </c:pt>
                <c:pt idx="733">
                  <c:v>2395.245681549186</c:v>
                </c:pt>
                <c:pt idx="734">
                  <c:v>2397.800135813355</c:v>
                </c:pt>
                <c:pt idx="735">
                  <c:v>2400.352446754894</c:v>
                </c:pt>
                <c:pt idx="736">
                  <c:v>2402.902614099713</c:v>
                </c:pt>
                <c:pt idx="737">
                  <c:v>2405.450637573443</c:v>
                </c:pt>
                <c:pt idx="738">
                  <c:v>2407.996516901432</c:v>
                </c:pt>
                <c:pt idx="739">
                  <c:v>2410.540251808745</c:v>
                </c:pt>
                <c:pt idx="740">
                  <c:v>2413.081842020163</c:v>
                </c:pt>
                <c:pt idx="741">
                  <c:v>2415.621287260183</c:v>
                </c:pt>
                <c:pt idx="742">
                  <c:v>2418.158587253018</c:v>
                </c:pt>
                <c:pt idx="743">
                  <c:v>2420.693741722595</c:v>
                </c:pt>
                <c:pt idx="744">
                  <c:v>2423.226750392556</c:v>
                </c:pt>
                <c:pt idx="745">
                  <c:v>2425.757612986256</c:v>
                </c:pt>
                <c:pt idx="746">
                  <c:v>2428.286329226762</c:v>
                </c:pt>
                <c:pt idx="747">
                  <c:v>2430.812898836855</c:v>
                </c:pt>
                <c:pt idx="748">
                  <c:v>2433.337321539027</c:v>
                </c:pt>
                <c:pt idx="749">
                  <c:v>2435.859597055481</c:v>
                </c:pt>
                <c:pt idx="750">
                  <c:v>2438.379725108131</c:v>
                </c:pt>
                <c:pt idx="751">
                  <c:v>2440.897705418601</c:v>
                </c:pt>
                <c:pt idx="752">
                  <c:v>2443.413537708223</c:v>
                </c:pt>
                <c:pt idx="753">
                  <c:v>2445.927221698041</c:v>
                </c:pt>
                <c:pt idx="754">
                  <c:v>2448.438757108803</c:v>
                </c:pt>
                <c:pt idx="755">
                  <c:v>2450.948143660968</c:v>
                </c:pt>
                <c:pt idx="756">
                  <c:v>2453.4553810747</c:v>
                </c:pt>
                <c:pt idx="757">
                  <c:v>2455.960469069871</c:v>
                </c:pt>
                <c:pt idx="758">
                  <c:v>2458.463407366056</c:v>
                </c:pt>
                <c:pt idx="759">
                  <c:v>2460.964195682538</c:v>
                </c:pt>
                <c:pt idx="760">
                  <c:v>2463.462833738303</c:v>
                </c:pt>
                <c:pt idx="761">
                  <c:v>2465.959321252042</c:v>
                </c:pt>
                <c:pt idx="762">
                  <c:v>2468.453657942148</c:v>
                </c:pt>
                <c:pt idx="763">
                  <c:v>2470.945843526717</c:v>
                </c:pt>
                <c:pt idx="764">
                  <c:v>2473.435877723546</c:v>
                </c:pt>
                <c:pt idx="765">
                  <c:v>2475.923760250137</c:v>
                </c:pt>
                <c:pt idx="766">
                  <c:v>2478.409490823688</c:v>
                </c:pt>
                <c:pt idx="767">
                  <c:v>2480.893069161102</c:v>
                </c:pt>
                <c:pt idx="768">
                  <c:v>2483.374494978977</c:v>
                </c:pt>
                <c:pt idx="769">
                  <c:v>2485.853767993612</c:v>
                </c:pt>
                <c:pt idx="770">
                  <c:v>2488.330887921005</c:v>
                </c:pt>
                <c:pt idx="771">
                  <c:v>2490.80585447685</c:v>
                </c:pt>
                <c:pt idx="772">
                  <c:v>2493.278667376539</c:v>
                </c:pt>
                <c:pt idx="773">
                  <c:v>2495.749326335161</c:v>
                </c:pt>
                <c:pt idx="774">
                  <c:v>2498.217831067498</c:v>
                </c:pt>
                <c:pt idx="775">
                  <c:v>2500.684181288029</c:v>
                </c:pt>
                <c:pt idx="776">
                  <c:v>2503.148376710928</c:v>
                </c:pt>
                <c:pt idx="777">
                  <c:v>2505.610417050062</c:v>
                </c:pt>
                <c:pt idx="778">
                  <c:v>2508.07030201899</c:v>
                </c:pt>
                <c:pt idx="779">
                  <c:v>2510.528031330964</c:v>
                </c:pt>
                <c:pt idx="780">
                  <c:v>2512.98360469893</c:v>
                </c:pt>
                <c:pt idx="781">
                  <c:v>2515.437021835522</c:v>
                </c:pt>
                <c:pt idx="782">
                  <c:v>2517.888282453066</c:v>
                </c:pt>
                <c:pt idx="783">
                  <c:v>2520.337386263577</c:v>
                </c:pt>
                <c:pt idx="784">
                  <c:v>2522.784332978762</c:v>
                </c:pt>
                <c:pt idx="785">
                  <c:v>2525.229122310012</c:v>
                </c:pt>
                <c:pt idx="786">
                  <c:v>2527.671753968408</c:v>
                </c:pt>
                <c:pt idx="787">
                  <c:v>2530.112227664719</c:v>
                </c:pt>
                <c:pt idx="788">
                  <c:v>2532.5505431094</c:v>
                </c:pt>
                <c:pt idx="789">
                  <c:v>2534.98670001259</c:v>
                </c:pt>
                <c:pt idx="790">
                  <c:v>2537.420698084116</c:v>
                </c:pt>
                <c:pt idx="791">
                  <c:v>2539.852537033486</c:v>
                </c:pt>
                <c:pt idx="792">
                  <c:v>2542.282216569897</c:v>
                </c:pt>
                <c:pt idx="793">
                  <c:v>2544.709736402223</c:v>
                </c:pt>
                <c:pt idx="794">
                  <c:v>2547.135096239024</c:v>
                </c:pt>
                <c:pt idx="795">
                  <c:v>2549.558295788542</c:v>
                </c:pt>
                <c:pt idx="796">
                  <c:v>2551.979334758697</c:v>
                </c:pt>
                <c:pt idx="797">
                  <c:v>2554.398212857092</c:v>
                </c:pt>
                <c:pt idx="798">
                  <c:v>2556.81492979101</c:v>
                </c:pt>
                <c:pt idx="799">
                  <c:v>2559.229485267409</c:v>
                </c:pt>
                <c:pt idx="800">
                  <c:v>2561.641878992931</c:v>
                </c:pt>
                <c:pt idx="801">
                  <c:v>2564.052110673891</c:v>
                </c:pt>
                <c:pt idx="802">
                  <c:v>2566.460180016283</c:v>
                </c:pt>
                <c:pt idx="803">
                  <c:v>2568.866086725777</c:v>
                </c:pt>
                <c:pt idx="804">
                  <c:v>2571.269830507717</c:v>
                </c:pt>
                <c:pt idx="805">
                  <c:v>2573.671411067123</c:v>
                </c:pt>
                <c:pt idx="806">
                  <c:v>2576.070828108689</c:v>
                </c:pt>
                <c:pt idx="807">
                  <c:v>2578.468081336782</c:v>
                </c:pt>
                <c:pt idx="808">
                  <c:v>2580.863170455441</c:v>
                </c:pt>
                <c:pt idx="809">
                  <c:v>2583.256095168378</c:v>
                </c:pt>
                <c:pt idx="810">
                  <c:v>2585.646855178974</c:v>
                </c:pt>
                <c:pt idx="811">
                  <c:v>2588.035450190285</c:v>
                </c:pt>
                <c:pt idx="812">
                  <c:v>2590.421879905031</c:v>
                </c:pt>
                <c:pt idx="813">
                  <c:v>2592.806144025604</c:v>
                </c:pt>
                <c:pt idx="814">
                  <c:v>2595.188242254065</c:v>
                </c:pt>
                <c:pt idx="815">
                  <c:v>2597.56817429214</c:v>
                </c:pt>
                <c:pt idx="816">
                  <c:v>2599.945939841224</c:v>
                </c:pt>
                <c:pt idx="817">
                  <c:v>2602.321538602376</c:v>
                </c:pt>
                <c:pt idx="818">
                  <c:v>2604.694970276323</c:v>
                </c:pt>
                <c:pt idx="819">
                  <c:v>2607.066234563454</c:v>
                </c:pt>
                <c:pt idx="820">
                  <c:v>2609.435331163822</c:v>
                </c:pt>
                <c:pt idx="821">
                  <c:v>2611.802259777145</c:v>
                </c:pt>
                <c:pt idx="822">
                  <c:v>2614.167020102801</c:v>
                </c:pt>
                <c:pt idx="823">
                  <c:v>2616.529611839831</c:v>
                </c:pt>
                <c:pt idx="824">
                  <c:v>2618.890034686937</c:v>
                </c:pt>
                <c:pt idx="825">
                  <c:v>2621.24828834248</c:v>
                </c:pt>
                <c:pt idx="826">
                  <c:v>2623.60437250448</c:v>
                </c:pt>
                <c:pt idx="827">
                  <c:v>2625.958286870618</c:v>
                </c:pt>
                <c:pt idx="828">
                  <c:v>2628.31003113823</c:v>
                </c:pt>
                <c:pt idx="829">
                  <c:v>2630.659605004308</c:v>
                </c:pt>
                <c:pt idx="830">
                  <c:v>2633.007008165505</c:v>
                </c:pt>
                <c:pt idx="831">
                  <c:v>2635.352240318125</c:v>
                </c:pt>
                <c:pt idx="832">
                  <c:v>2637.69530115813</c:v>
                </c:pt>
                <c:pt idx="833">
                  <c:v>2640.036190381132</c:v>
                </c:pt>
                <c:pt idx="834">
                  <c:v>2642.3749076824</c:v>
                </c:pt>
                <c:pt idx="835">
                  <c:v>2644.711452756852</c:v>
                </c:pt>
                <c:pt idx="836">
                  <c:v>2647.045825299061</c:v>
                </c:pt>
                <c:pt idx="837">
                  <c:v>2649.378025003248</c:v>
                </c:pt>
                <c:pt idx="838">
                  <c:v>2651.708051563284</c:v>
                </c:pt>
                <c:pt idx="839">
                  <c:v>2654.035904672692</c:v>
                </c:pt>
                <c:pt idx="840">
                  <c:v>2656.361584024639</c:v>
                </c:pt>
                <c:pt idx="841">
                  <c:v>2658.685089311944</c:v>
                </c:pt>
                <c:pt idx="842">
                  <c:v>2661.00642022707</c:v>
                </c:pt>
                <c:pt idx="843">
                  <c:v>2663.325576462127</c:v>
                </c:pt>
                <c:pt idx="844">
                  <c:v>2665.642557708869</c:v>
                </c:pt>
                <c:pt idx="845">
                  <c:v>2667.957363658697</c:v>
                </c:pt>
                <c:pt idx="846">
                  <c:v>2670.269994002652</c:v>
                </c:pt>
                <c:pt idx="847">
                  <c:v>2672.580448431421</c:v>
                </c:pt>
                <c:pt idx="848">
                  <c:v>2674.888726635331</c:v>
                </c:pt>
                <c:pt idx="849">
                  <c:v>2677.194828304351</c:v>
                </c:pt>
                <c:pt idx="850">
                  <c:v>2679.498753128089</c:v>
                </c:pt>
                <c:pt idx="851">
                  <c:v>2681.800500795793</c:v>
                </c:pt>
                <c:pt idx="852">
                  <c:v>2684.100070996351</c:v>
                </c:pt>
                <c:pt idx="853">
                  <c:v>2686.397463418288</c:v>
                </c:pt>
                <c:pt idx="854">
                  <c:v>2688.692677749764</c:v>
                </c:pt>
                <c:pt idx="855">
                  <c:v>2690.985713678578</c:v>
                </c:pt>
                <c:pt idx="856">
                  <c:v>2693.276570892164</c:v>
                </c:pt>
                <c:pt idx="857">
                  <c:v>2695.565249077587</c:v>
                </c:pt>
                <c:pt idx="858">
                  <c:v>2697.85174792155</c:v>
                </c:pt>
                <c:pt idx="859">
                  <c:v>2700.136067110387</c:v>
                </c:pt>
                <c:pt idx="860">
                  <c:v>2702.418206330063</c:v>
                </c:pt>
                <c:pt idx="861">
                  <c:v>2704.698165266174</c:v>
                </c:pt>
                <c:pt idx="862">
                  <c:v>2706.975943603949</c:v>
                </c:pt>
                <c:pt idx="863">
                  <c:v>2709.251541028243</c:v>
                </c:pt>
                <c:pt idx="864">
                  <c:v>2711.52495722354</c:v>
                </c:pt>
                <c:pt idx="865">
                  <c:v>2713.796191873954</c:v>
                </c:pt>
                <c:pt idx="866">
                  <c:v>2716.065244663224</c:v>
                </c:pt>
                <c:pt idx="867">
                  <c:v>2718.332115274713</c:v>
                </c:pt>
                <c:pt idx="868">
                  <c:v>2720.596803391414</c:v>
                </c:pt>
                <c:pt idx="869">
                  <c:v>2722.859308695938</c:v>
                </c:pt>
                <c:pt idx="870">
                  <c:v>2725.119630870524</c:v>
                </c:pt>
                <c:pt idx="871">
                  <c:v>2727.377769597032</c:v>
                </c:pt>
                <c:pt idx="872">
                  <c:v>2729.633724556941</c:v>
                </c:pt>
                <c:pt idx="873">
                  <c:v>2731.887495431355</c:v>
                </c:pt>
                <c:pt idx="874">
                  <c:v>2734.139081900993</c:v>
                </c:pt>
                <c:pt idx="875">
                  <c:v>2736.388483646197</c:v>
                </c:pt>
                <c:pt idx="876">
                  <c:v>2738.635700346923</c:v>
                </c:pt>
                <c:pt idx="877">
                  <c:v>2740.880731682748</c:v>
                </c:pt>
                <c:pt idx="878">
                  <c:v>2743.123577332862</c:v>
                </c:pt>
                <c:pt idx="879">
                  <c:v>2745.364236976071</c:v>
                </c:pt>
                <c:pt idx="880">
                  <c:v>2747.602710290796</c:v>
                </c:pt>
                <c:pt idx="881">
                  <c:v>2749.83899695507</c:v>
                </c:pt>
                <c:pt idx="882">
                  <c:v>2752.073096646538</c:v>
                </c:pt>
                <c:pt idx="883">
                  <c:v>2754.305009042461</c:v>
                </c:pt>
                <c:pt idx="884">
                  <c:v>2756.534733819704</c:v>
                </c:pt>
                <c:pt idx="885">
                  <c:v>2758.762270654747</c:v>
                </c:pt>
                <c:pt idx="886">
                  <c:v>2760.987619223675</c:v>
                </c:pt>
                <c:pt idx="887">
                  <c:v>2763.210779202182</c:v>
                </c:pt>
                <c:pt idx="888">
                  <c:v>2765.431750265571</c:v>
                </c:pt>
                <c:pt idx="889">
                  <c:v>2767.650532088748</c:v>
                </c:pt>
                <c:pt idx="890">
                  <c:v>2769.867124346225</c:v>
                </c:pt>
                <c:pt idx="891">
                  <c:v>2772.081526712118</c:v>
                </c:pt>
                <c:pt idx="892">
                  <c:v>2774.293738860146</c:v>
                </c:pt>
                <c:pt idx="893">
                  <c:v>2776.503760463631</c:v>
                </c:pt>
                <c:pt idx="894">
                  <c:v>2778.711591195494</c:v>
                </c:pt>
                <c:pt idx="895">
                  <c:v>2780.917230728259</c:v>
                </c:pt>
                <c:pt idx="896">
                  <c:v>2783.120678734046</c:v>
                </c:pt>
                <c:pt idx="897">
                  <c:v>2785.321934884576</c:v>
                </c:pt>
                <c:pt idx="898">
                  <c:v>2787.520998851167</c:v>
                </c:pt>
                <c:pt idx="899">
                  <c:v>2789.717870304731</c:v>
                </c:pt>
                <c:pt idx="900">
                  <c:v>2791.912548915778</c:v>
                </c:pt>
                <c:pt idx="901">
                  <c:v>2794.10503435441</c:v>
                </c:pt>
                <c:pt idx="902">
                  <c:v>2796.295326290325</c:v>
                </c:pt>
                <c:pt idx="903">
                  <c:v>2798.483424392811</c:v>
                </c:pt>
                <c:pt idx="904">
                  <c:v>2800.669328330749</c:v>
                </c:pt>
                <c:pt idx="905">
                  <c:v>2802.853037772608</c:v>
                </c:pt>
                <c:pt idx="906">
                  <c:v>2805.03455238645</c:v>
                </c:pt>
                <c:pt idx="907">
                  <c:v>2807.213871839924</c:v>
                </c:pt>
                <c:pt idx="908">
                  <c:v>2809.390995800263</c:v>
                </c:pt>
                <c:pt idx="909">
                  <c:v>2811.565923934293</c:v>
                </c:pt>
                <c:pt idx="910">
                  <c:v>2813.738655908418</c:v>
                </c:pt>
                <c:pt idx="911">
                  <c:v>2815.909191388631</c:v>
                </c:pt>
                <c:pt idx="912">
                  <c:v>2818.077530040508</c:v>
                </c:pt>
                <c:pt idx="913">
                  <c:v>2820.243671529206</c:v>
                </c:pt>
                <c:pt idx="914">
                  <c:v>2822.407615519464</c:v>
                </c:pt>
                <c:pt idx="915">
                  <c:v>2824.569361675601</c:v>
                </c:pt>
                <c:pt idx="916">
                  <c:v>2826.728909661514</c:v>
                </c:pt>
                <c:pt idx="917">
                  <c:v>2828.886259140681</c:v>
                </c:pt>
                <c:pt idx="918">
                  <c:v>2831.041409776153</c:v>
                </c:pt>
                <c:pt idx="919">
                  <c:v>2833.194361230562</c:v>
                </c:pt>
                <c:pt idx="920">
                  <c:v>2835.345113166111</c:v>
                </c:pt>
                <c:pt idx="921">
                  <c:v>2837.493665244578</c:v>
                </c:pt>
                <c:pt idx="922">
                  <c:v>2839.640017127316</c:v>
                </c:pt>
                <c:pt idx="923">
                  <c:v>2841.784168475247</c:v>
                </c:pt>
                <c:pt idx="924">
                  <c:v>2843.926118948865</c:v>
                </c:pt>
                <c:pt idx="925">
                  <c:v>2846.065868208233</c:v>
                </c:pt>
                <c:pt idx="926">
                  <c:v>2848.203415912984</c:v>
                </c:pt>
                <c:pt idx="927">
                  <c:v>2850.338761722317</c:v>
                </c:pt>
                <c:pt idx="928">
                  <c:v>2852.471905295</c:v>
                </c:pt>
                <c:pt idx="929">
                  <c:v>2854.602846289361</c:v>
                </c:pt>
                <c:pt idx="930">
                  <c:v>2856.731584363299</c:v>
                </c:pt>
                <c:pt idx="931">
                  <c:v>2858.858119174271</c:v>
                </c:pt>
                <c:pt idx="932">
                  <c:v>2860.9824503793</c:v>
                </c:pt>
                <c:pt idx="933">
                  <c:v>2863.104577634966</c:v>
                </c:pt>
                <c:pt idx="934">
                  <c:v>2865.224500597412</c:v>
                </c:pt>
                <c:pt idx="935">
                  <c:v>2867.342218922338</c:v>
                </c:pt>
                <c:pt idx="936">
                  <c:v>2869.457732265003</c:v>
                </c:pt>
                <c:pt idx="937">
                  <c:v>2871.571040280222</c:v>
                </c:pt>
                <c:pt idx="938">
                  <c:v>2873.682142622365</c:v>
                </c:pt>
                <c:pt idx="939">
                  <c:v>2875.791038945356</c:v>
                </c:pt>
                <c:pt idx="940">
                  <c:v>2877.897728902672</c:v>
                </c:pt>
                <c:pt idx="941">
                  <c:v>2880.002212147345</c:v>
                </c:pt>
                <c:pt idx="942">
                  <c:v>2882.104488331953</c:v>
                </c:pt>
                <c:pt idx="943">
                  <c:v>2884.204557108628</c:v>
                </c:pt>
                <c:pt idx="944">
                  <c:v>2886.302418129048</c:v>
                </c:pt>
                <c:pt idx="945">
                  <c:v>2888.398071044438</c:v>
                </c:pt>
                <c:pt idx="946">
                  <c:v>2890.491515505573</c:v>
                </c:pt>
                <c:pt idx="947">
                  <c:v>2892.582751162769</c:v>
                </c:pt>
                <c:pt idx="948">
                  <c:v>2894.671777665888</c:v>
                </c:pt>
                <c:pt idx="949">
                  <c:v>2896.758594664334</c:v>
                </c:pt>
                <c:pt idx="950">
                  <c:v>2898.843201807053</c:v>
                </c:pt>
                <c:pt idx="951">
                  <c:v>2900.925598742532</c:v>
                </c:pt>
                <c:pt idx="952">
                  <c:v>2903.005785118795</c:v>
                </c:pt>
                <c:pt idx="953">
                  <c:v>2905.083760583406</c:v>
                </c:pt>
                <c:pt idx="954">
                  <c:v>2907.159524783466</c:v>
                </c:pt>
                <c:pt idx="955">
                  <c:v>2909.23307736561</c:v>
                </c:pt>
                <c:pt idx="956">
                  <c:v>2911.30441797601</c:v>
                </c:pt>
                <c:pt idx="957">
                  <c:v>2913.373546260367</c:v>
                </c:pt>
                <c:pt idx="958">
                  <c:v>2915.440461863919</c:v>
                </c:pt>
                <c:pt idx="959">
                  <c:v>2917.505164431432</c:v>
                </c:pt>
                <c:pt idx="960">
                  <c:v>2919.567653607201</c:v>
                </c:pt>
                <c:pt idx="961">
                  <c:v>2921.627929035051</c:v>
                </c:pt>
                <c:pt idx="962">
                  <c:v>2923.685990358334</c:v>
                </c:pt>
                <c:pt idx="963">
                  <c:v>2925.741837219927</c:v>
                </c:pt>
                <c:pt idx="964">
                  <c:v>2927.795469262232</c:v>
                </c:pt>
                <c:pt idx="965">
                  <c:v>2929.846886127174</c:v>
                </c:pt>
                <c:pt idx="966">
                  <c:v>2931.896087456202</c:v>
                </c:pt>
                <c:pt idx="967">
                  <c:v>2933.943072890283</c:v>
                </c:pt>
                <c:pt idx="968">
                  <c:v>2935.987842069906</c:v>
                </c:pt>
                <c:pt idx="969">
                  <c:v>2938.030394635078</c:v>
                </c:pt>
                <c:pt idx="970">
                  <c:v>2940.070730225321</c:v>
                </c:pt>
                <c:pt idx="971">
                  <c:v>2942.108848479676</c:v>
                </c:pt>
                <c:pt idx="972">
                  <c:v>2944.144749036697</c:v>
                </c:pt>
                <c:pt idx="973">
                  <c:v>2946.178431534451</c:v>
                </c:pt>
                <c:pt idx="974">
                  <c:v>2948.209895610516</c:v>
                </c:pt>
                <c:pt idx="975">
                  <c:v>2950.239140901984</c:v>
                </c:pt>
                <c:pt idx="976">
                  <c:v>2952.266167045454</c:v>
                </c:pt>
                <c:pt idx="977">
                  <c:v>2954.290973677032</c:v>
                </c:pt>
                <c:pt idx="978">
                  <c:v>2956.313560432333</c:v>
                </c:pt>
                <c:pt idx="979">
                  <c:v>2958.333926946478</c:v>
                </c:pt>
                <c:pt idx="980">
                  <c:v>2960.35207285409</c:v>
                </c:pt>
                <c:pt idx="981">
                  <c:v>2962.367997789295</c:v>
                </c:pt>
                <c:pt idx="982">
                  <c:v>2964.381701385721</c:v>
                </c:pt>
                <c:pt idx="983">
                  <c:v>2966.393183276497</c:v>
                </c:pt>
                <c:pt idx="984">
                  <c:v>2968.402443094251</c:v>
                </c:pt>
                <c:pt idx="985">
                  <c:v>2970.409480471106</c:v>
                </c:pt>
                <c:pt idx="986">
                  <c:v>2972.414295038684</c:v>
                </c:pt>
                <c:pt idx="987">
                  <c:v>2974.416886428099</c:v>
                </c:pt>
                <c:pt idx="988">
                  <c:v>2976.41725426996</c:v>
                </c:pt>
                <c:pt idx="989">
                  <c:v>2978.41539819437</c:v>
                </c:pt>
                <c:pt idx="990">
                  <c:v>2980.411317830918</c:v>
                </c:pt>
                <c:pt idx="991">
                  <c:v>2982.405012808686</c:v>
                </c:pt>
                <c:pt idx="992">
                  <c:v>2984.396482756244</c:v>
                </c:pt>
                <c:pt idx="993">
                  <c:v>2986.385727301645</c:v>
                </c:pt>
                <c:pt idx="994">
                  <c:v>2988.37274607243</c:v>
                </c:pt>
                <c:pt idx="995">
                  <c:v>2990.357538695623</c:v>
                </c:pt>
                <c:pt idx="996">
                  <c:v>2992.340104797732</c:v>
                </c:pt>
                <c:pt idx="997">
                  <c:v>2994.320444004743</c:v>
                </c:pt>
                <c:pt idx="998">
                  <c:v>2996.298555942122</c:v>
                </c:pt>
                <c:pt idx="999">
                  <c:v>2998.274440234815</c:v>
                </c:pt>
                <c:pt idx="1000">
                  <c:v>3000.248096507243</c:v>
                </c:pt>
                <c:pt idx="1001">
                  <c:v>3002.219524383303</c:v>
                </c:pt>
                <c:pt idx="1002">
                  <c:v>3004.188723486365</c:v>
                </c:pt>
                <c:pt idx="1003">
                  <c:v>3006.155693439271</c:v>
                </c:pt>
                <c:pt idx="1004">
                  <c:v>3008.120433864336</c:v>
                </c:pt>
                <c:pt idx="1005">
                  <c:v>3010.082944383341</c:v>
                </c:pt>
                <c:pt idx="1006">
                  <c:v>3012.04322461754</c:v>
                </c:pt>
                <c:pt idx="1007">
                  <c:v>3014.001274187647</c:v>
                </c:pt>
                <c:pt idx="1008">
                  <c:v>3015.957092713846</c:v>
                </c:pt>
                <c:pt idx="1009">
                  <c:v>3017.910679815783</c:v>
                </c:pt>
                <c:pt idx="1010">
                  <c:v>3019.862035112566</c:v>
                </c:pt>
                <c:pt idx="1011">
                  <c:v>3021.811158222761</c:v>
                </c:pt>
                <c:pt idx="1012">
                  <c:v>3023.758048764399</c:v>
                </c:pt>
                <c:pt idx="1013">
                  <c:v>3025.702706354963</c:v>
                </c:pt>
                <c:pt idx="1014">
                  <c:v>3027.647621190083</c:v>
                </c:pt>
                <c:pt idx="1015">
                  <c:v>3029.590187934555</c:v>
                </c:pt>
                <c:pt idx="1016">
                  <c:v>3031.530406505276</c:v>
                </c:pt>
                <c:pt idx="1017">
                  <c:v>3033.468276818468</c:v>
                </c:pt>
                <c:pt idx="1018">
                  <c:v>3035.403798789682</c:v>
                </c:pt>
                <c:pt idx="1019">
                  <c:v>3037.336972333795</c:v>
                </c:pt>
                <c:pt idx="1020">
                  <c:v>3039.267797365011</c:v>
                </c:pt>
                <c:pt idx="1021">
                  <c:v>3041.196273796855</c:v>
                </c:pt>
                <c:pt idx="1022">
                  <c:v>3043.122401542177</c:v>
                </c:pt>
                <c:pt idx="1023">
                  <c:v>3045.046180513148</c:v>
                </c:pt>
                <c:pt idx="1024">
                  <c:v>3046.967610621256</c:v>
                </c:pt>
                <c:pt idx="1025">
                  <c:v>3048.886691777313</c:v>
                </c:pt>
                <c:pt idx="1026">
                  <c:v>3050.803423891442</c:v>
                </c:pt>
                <c:pt idx="1027">
                  <c:v>3052.717806873087</c:v>
                </c:pt>
                <c:pt idx="1028">
                  <c:v>3054.629840631004</c:v>
                </c:pt>
                <c:pt idx="1029">
                  <c:v>3056.539525073263</c:v>
                </c:pt>
                <c:pt idx="1030">
                  <c:v>3058.446860107246</c:v>
                </c:pt>
                <c:pt idx="1031">
                  <c:v>3060.351845639646</c:v>
                </c:pt>
                <c:pt idx="1032">
                  <c:v>3062.254481576464</c:v>
                </c:pt>
                <c:pt idx="1033">
                  <c:v>3064.154767823009</c:v>
                </c:pt>
                <c:pt idx="1034">
                  <c:v>3066.052704283897</c:v>
                </c:pt>
                <c:pt idx="1035">
                  <c:v>3067.948290863049</c:v>
                </c:pt>
                <c:pt idx="1036">
                  <c:v>3069.84152746369</c:v>
                </c:pt>
                <c:pt idx="1037">
                  <c:v>3071.732413988345</c:v>
                </c:pt>
                <c:pt idx="1038">
                  <c:v>3073.620950338844</c:v>
                </c:pt>
                <c:pt idx="1039">
                  <c:v>3075.507136416313</c:v>
                </c:pt>
                <c:pt idx="1040">
                  <c:v>3077.390972121176</c:v>
                </c:pt>
                <c:pt idx="1041">
                  <c:v>3079.272457353156</c:v>
                </c:pt>
                <c:pt idx="1042">
                  <c:v>3081.15159201127</c:v>
                </c:pt>
                <c:pt idx="1043">
                  <c:v>3083.028375993826</c:v>
                </c:pt>
                <c:pt idx="1044">
                  <c:v>3084.902809198429</c:v>
                </c:pt>
                <c:pt idx="1045">
                  <c:v>3086.774891521972</c:v>
                </c:pt>
                <c:pt idx="1046">
                  <c:v>3088.644622860637</c:v>
                </c:pt>
                <c:pt idx="1047">
                  <c:v>3090.512003109895</c:v>
                </c:pt>
                <c:pt idx="1048">
                  <c:v>3092.377032164504</c:v>
                </c:pt>
                <c:pt idx="1049">
                  <c:v>3094.239709918505</c:v>
                </c:pt>
                <c:pt idx="1050">
                  <c:v>3096.100036265223</c:v>
                </c:pt>
                <c:pt idx="1051">
                  <c:v>3097.958011097267</c:v>
                </c:pt>
                <c:pt idx="1052">
                  <c:v>3099.813634306521</c:v>
                </c:pt>
                <c:pt idx="1053">
                  <c:v>3101.666905784155</c:v>
                </c:pt>
                <c:pt idx="1054">
                  <c:v>3103.517825420612</c:v>
                </c:pt>
                <c:pt idx="1055">
                  <c:v>3105.366393105611</c:v>
                </c:pt>
                <c:pt idx="1056">
                  <c:v>3107.212608728146</c:v>
                </c:pt>
                <c:pt idx="1057">
                  <c:v>3109.056472176483</c:v>
                </c:pt>
                <c:pt idx="1058">
                  <c:v>3110.897983338162</c:v>
                </c:pt>
                <c:pt idx="1059">
                  <c:v>3112.737142099989</c:v>
                </c:pt>
                <c:pt idx="1060">
                  <c:v>3114.57394834804</c:v>
                </c:pt>
                <c:pt idx="1061">
                  <c:v>3116.408401967656</c:v>
                </c:pt>
                <c:pt idx="1062">
                  <c:v>3118.240502843444</c:v>
                </c:pt>
                <c:pt idx="1063">
                  <c:v>3120.070250859276</c:v>
                </c:pt>
                <c:pt idx="1064">
                  <c:v>3121.897645898283</c:v>
                </c:pt>
                <c:pt idx="1065">
                  <c:v>3123.722687842856</c:v>
                </c:pt>
                <c:pt idx="1066">
                  <c:v>3125.545376574647</c:v>
                </c:pt>
                <c:pt idx="1067">
                  <c:v>3127.365711974562</c:v>
                </c:pt>
                <c:pt idx="1068">
                  <c:v>3129.183693922764</c:v>
                </c:pt>
                <c:pt idx="1069">
                  <c:v>3130.99932229867</c:v>
                </c:pt>
                <c:pt idx="1070">
                  <c:v>3132.812596980946</c:v>
                </c:pt>
                <c:pt idx="1071">
                  <c:v>3134.623517847512</c:v>
                </c:pt>
                <c:pt idx="1072">
                  <c:v>3136.432084775535</c:v>
                </c:pt>
                <c:pt idx="1073">
                  <c:v>3138.238297641428</c:v>
                </c:pt>
                <c:pt idx="1074">
                  <c:v>3140.04215632085</c:v>
                </c:pt>
                <c:pt idx="1075">
                  <c:v>3141.843660688704</c:v>
                </c:pt>
                <c:pt idx="1076">
                  <c:v>3143.642810619135</c:v>
                </c:pt>
                <c:pt idx="1077">
                  <c:v>3145.439605985527</c:v>
                </c:pt>
                <c:pt idx="1078">
                  <c:v>3147.234046660502</c:v>
                </c:pt>
                <c:pt idx="1079">
                  <c:v>3149.026132515922</c:v>
                </c:pt>
                <c:pt idx="1080">
                  <c:v>3150.815863422881</c:v>
                </c:pt>
                <c:pt idx="1081">
                  <c:v>3152.603239251705</c:v>
                </c:pt>
                <c:pt idx="1082">
                  <c:v>3154.388259871957</c:v>
                </c:pt>
                <c:pt idx="1083">
                  <c:v>3156.170925152423</c:v>
                </c:pt>
                <c:pt idx="1084">
                  <c:v>3157.951234961121</c:v>
                </c:pt>
                <c:pt idx="1085">
                  <c:v>3159.729189165294</c:v>
                </c:pt>
                <c:pt idx="1086">
                  <c:v>3161.504787631411</c:v>
                </c:pt>
                <c:pt idx="1087">
                  <c:v>3163.278030225161</c:v>
                </c:pt>
                <c:pt idx="1088">
                  <c:v>3165.048916811455</c:v>
                </c:pt>
                <c:pt idx="1089">
                  <c:v>3166.817447254424</c:v>
                </c:pt>
                <c:pt idx="1090">
                  <c:v>3168.583621417414</c:v>
                </c:pt>
                <c:pt idx="1091">
                  <c:v>3170.347439162988</c:v>
                </c:pt>
                <c:pt idx="1092">
                  <c:v>3172.108900352921</c:v>
                </c:pt>
                <c:pt idx="1093">
                  <c:v>3173.868004848201</c:v>
                </c:pt>
                <c:pt idx="1094">
                  <c:v>3175.624752509025</c:v>
                </c:pt>
                <c:pt idx="1095">
                  <c:v>3177.379143194798</c:v>
                </c:pt>
                <c:pt idx="1096">
                  <c:v>3179.131176764132</c:v>
                </c:pt>
                <c:pt idx="1097">
                  <c:v>3180.880853074841</c:v>
                </c:pt>
                <c:pt idx="1098">
                  <c:v>3182.628171983942</c:v>
                </c:pt>
                <c:pt idx="1099">
                  <c:v>3184.373133347653</c:v>
                </c:pt>
                <c:pt idx="1100">
                  <c:v>3186.115737021392</c:v>
                </c:pt>
                <c:pt idx="1101">
                  <c:v>3187.85598285977</c:v>
                </c:pt>
                <c:pt idx="1102">
                  <c:v>3189.593870716592</c:v>
                </c:pt>
                <c:pt idx="1103">
                  <c:v>3191.329400444861</c:v>
                </c:pt>
                <c:pt idx="1104">
                  <c:v>3193.062571896764</c:v>
                </c:pt>
                <c:pt idx="1105">
                  <c:v>3194.793384923682</c:v>
                </c:pt>
                <c:pt idx="1106">
                  <c:v>3196.52183937618</c:v>
                </c:pt>
                <c:pt idx="1107">
                  <c:v>3198.247935104007</c:v>
                </c:pt>
                <c:pt idx="1108">
                  <c:v>3199.971671956096</c:v>
                </c:pt>
                <c:pt idx="1109">
                  <c:v>3201.69304978056</c:v>
                </c:pt>
                <c:pt idx="1110">
                  <c:v>3203.412068424692</c:v>
                </c:pt>
                <c:pt idx="1111">
                  <c:v>3205.12872773496</c:v>
                </c:pt>
                <c:pt idx="1112">
                  <c:v>3206.843027557007</c:v>
                </c:pt>
                <c:pt idx="1113">
                  <c:v>3208.554967735649</c:v>
                </c:pt>
                <c:pt idx="1114">
                  <c:v>3210.264548114871</c:v>
                </c:pt>
                <c:pt idx="1115">
                  <c:v>3211.971768537828</c:v>
                </c:pt>
                <c:pt idx="1116">
                  <c:v>3213.676628846841</c:v>
                </c:pt>
                <c:pt idx="1117">
                  <c:v>3215.379128883394</c:v>
                </c:pt>
                <c:pt idx="1118">
                  <c:v>3217.079268488135</c:v>
                </c:pt>
                <c:pt idx="1119">
                  <c:v>3218.77704750087</c:v>
                </c:pt>
                <c:pt idx="1120">
                  <c:v>3220.472465760564</c:v>
                </c:pt>
                <c:pt idx="1121">
                  <c:v>3222.165523105337</c:v>
                </c:pt>
                <c:pt idx="1122">
                  <c:v>3223.856219372463</c:v>
                </c:pt>
                <c:pt idx="1123">
                  <c:v>3225.544554398367</c:v>
                </c:pt>
                <c:pt idx="1124">
                  <c:v>3227.230528018624</c:v>
                </c:pt>
                <c:pt idx="1125">
                  <c:v>3228.914140067955</c:v>
                </c:pt>
                <c:pt idx="1126">
                  <c:v>3230.595390380226</c:v>
                </c:pt>
                <c:pt idx="1127">
                  <c:v>3232.274278788447</c:v>
                </c:pt>
                <c:pt idx="1128">
                  <c:v>3233.950805124766</c:v>
                </c:pt>
                <c:pt idx="1129">
                  <c:v>3235.624969220471</c:v>
                </c:pt>
                <c:pt idx="1130">
                  <c:v>3237.296770905985</c:v>
                </c:pt>
                <c:pt idx="1131">
                  <c:v>3238.966210010866</c:v>
                </c:pt>
                <c:pt idx="1132">
                  <c:v>3240.633286363802</c:v>
                </c:pt>
                <c:pt idx="1133">
                  <c:v>3242.29799979261</c:v>
                </c:pt>
                <c:pt idx="1134">
                  <c:v>3243.960350124234</c:v>
                </c:pt>
                <c:pt idx="1135">
                  <c:v>3245.620337184743</c:v>
                </c:pt>
                <c:pt idx="1136">
                  <c:v>3247.277960799328</c:v>
                </c:pt>
                <c:pt idx="1137">
                  <c:v>3248.933220792301</c:v>
                </c:pt>
                <c:pt idx="1138">
                  <c:v>3250.58611698709</c:v>
                </c:pt>
                <c:pt idx="1139">
                  <c:v>3252.236649206237</c:v>
                </c:pt>
                <c:pt idx="1140">
                  <c:v>3253.8848172714</c:v>
                </c:pt>
                <c:pt idx="1141">
                  <c:v>3255.530621003345</c:v>
                </c:pt>
                <c:pt idx="1142">
                  <c:v>3257.174060221948</c:v>
                </c:pt>
                <c:pt idx="1143">
                  <c:v>3258.815134746188</c:v>
                </c:pt>
                <c:pt idx="1144">
                  <c:v>3260.453844394151</c:v>
                </c:pt>
                <c:pt idx="1145">
                  <c:v>3262.09018898302</c:v>
                </c:pt>
                <c:pt idx="1146">
                  <c:v>3263.724168329078</c:v>
                </c:pt>
                <c:pt idx="1147">
                  <c:v>3265.355782247704</c:v>
                </c:pt>
                <c:pt idx="1148">
                  <c:v>3266.98503055337</c:v>
                </c:pt>
                <c:pt idx="1149">
                  <c:v>3268.61191305964</c:v>
                </c:pt>
                <c:pt idx="1150">
                  <c:v>3270.236429579164</c:v>
                </c:pt>
                <c:pt idx="1151">
                  <c:v>3271.858579923681</c:v>
                </c:pt>
                <c:pt idx="1152">
                  <c:v>3273.478363904012</c:v>
                </c:pt>
                <c:pt idx="1153">
                  <c:v>3275.09578133006</c:v>
                </c:pt>
                <c:pt idx="1154">
                  <c:v>3276.710832010802</c:v>
                </c:pt>
                <c:pt idx="1155">
                  <c:v>3278.323515754296</c:v>
                </c:pt>
                <c:pt idx="1156">
                  <c:v>3279.933832367672</c:v>
                </c:pt>
                <c:pt idx="1157">
                  <c:v>3281.541781657128</c:v>
                </c:pt>
                <c:pt idx="1158">
                  <c:v>3283.147363427934</c:v>
                </c:pt>
                <c:pt idx="1159">
                  <c:v>3284.750577484421</c:v>
                </c:pt>
                <c:pt idx="1160">
                  <c:v>3286.351423629986</c:v>
                </c:pt>
                <c:pt idx="1161">
                  <c:v>3287.949901667085</c:v>
                </c:pt>
                <c:pt idx="1162">
                  <c:v>3289.546011397232</c:v>
                </c:pt>
                <c:pt idx="1163">
                  <c:v>3291.139752620994</c:v>
                </c:pt>
                <c:pt idx="1164">
                  <c:v>3292.731125137992</c:v>
                </c:pt>
                <c:pt idx="1165">
                  <c:v>3294.320128746896</c:v>
                </c:pt>
                <c:pt idx="1166">
                  <c:v>3295.906763245422</c:v>
                </c:pt>
                <c:pt idx="1167">
                  <c:v>3297.49102843033</c:v>
                </c:pt>
                <c:pt idx="1168">
                  <c:v>3299.072924097421</c:v>
                </c:pt>
                <c:pt idx="1169">
                  <c:v>3300.652450041536</c:v>
                </c:pt>
                <c:pt idx="1170">
                  <c:v>3302.22960605655</c:v>
                </c:pt>
                <c:pt idx="1171">
                  <c:v>3303.80439193537</c:v>
                </c:pt>
                <c:pt idx="1172">
                  <c:v>3305.376807469934</c:v>
                </c:pt>
                <c:pt idx="1173">
                  <c:v>3306.946852451209</c:v>
                </c:pt>
                <c:pt idx="1174">
                  <c:v>3308.514526669183</c:v>
                </c:pt>
                <c:pt idx="1175">
                  <c:v>3310.079829912868</c:v>
                </c:pt>
                <c:pt idx="1176">
                  <c:v>3311.642761970294</c:v>
                </c:pt>
                <c:pt idx="1177">
                  <c:v>3313.203322628505</c:v>
                </c:pt>
                <c:pt idx="1178">
                  <c:v>3314.76151167356</c:v>
                </c:pt>
                <c:pt idx="1179">
                  <c:v>3316.317328890527</c:v>
                </c:pt>
                <c:pt idx="1180">
                  <c:v>3317.870774063481</c:v>
                </c:pt>
                <c:pt idx="1181">
                  <c:v>3319.4218469755</c:v>
                </c:pt>
                <c:pt idx="1182">
                  <c:v>3320.970547408664</c:v>
                </c:pt>
                <c:pt idx="1183">
                  <c:v>3322.516875144051</c:v>
                </c:pt>
                <c:pt idx="1184">
                  <c:v>3324.060829961733</c:v>
                </c:pt>
                <c:pt idx="1185">
                  <c:v>3325.602411640777</c:v>
                </c:pt>
                <c:pt idx="1186">
                  <c:v>3327.141619959234</c:v>
                </c:pt>
                <c:pt idx="1187">
                  <c:v>3328.678454694145</c:v>
                </c:pt>
                <c:pt idx="1188">
                  <c:v>3330.212915621533</c:v>
                </c:pt>
                <c:pt idx="1189">
                  <c:v>3331.745002516398</c:v>
                </c:pt>
                <c:pt idx="1190">
                  <c:v>3333.27471515272</c:v>
                </c:pt>
                <c:pt idx="1191">
                  <c:v>3334.802053303451</c:v>
                </c:pt>
                <c:pt idx="1192">
                  <c:v>3336.327016740512</c:v>
                </c:pt>
                <c:pt idx="1193">
                  <c:v>3337.849605234795</c:v>
                </c:pt>
                <c:pt idx="1194">
                  <c:v>3339.369818556151</c:v>
                </c:pt>
                <c:pt idx="1195">
                  <c:v>3340.887656473395</c:v>
                </c:pt>
                <c:pt idx="1196">
                  <c:v>3342.4031187543</c:v>
                </c:pt>
                <c:pt idx="1197">
                  <c:v>3343.916205165589</c:v>
                </c:pt>
                <c:pt idx="1198">
                  <c:v>3345.426915472943</c:v>
                </c:pt>
                <c:pt idx="1199">
                  <c:v>3346.935249440984</c:v>
                </c:pt>
                <c:pt idx="1200">
                  <c:v>3348.441206833282</c:v>
                </c:pt>
                <c:pt idx="1201">
                  <c:v>3349.944787412349</c:v>
                </c:pt>
                <c:pt idx="1202">
                  <c:v>3351.445990939632</c:v>
                </c:pt>
                <c:pt idx="1203">
                  <c:v>3352.944817175514</c:v>
                </c:pt>
                <c:pt idx="1204">
                  <c:v>3354.44126587931</c:v>
                </c:pt>
                <c:pt idx="1205">
                  <c:v>3355.93533680926</c:v>
                </c:pt>
                <c:pt idx="1206">
                  <c:v>3357.427029722532</c:v>
                </c:pt>
                <c:pt idx="1207">
                  <c:v>3358.916344375211</c:v>
                </c:pt>
                <c:pt idx="1208">
                  <c:v>3360.403280522303</c:v>
                </c:pt>
                <c:pt idx="1209">
                  <c:v>3361.887837917726</c:v>
                </c:pt>
                <c:pt idx="1210">
                  <c:v>3363.37001631431</c:v>
                </c:pt>
                <c:pt idx="1211">
                  <c:v>3364.849815463788</c:v>
                </c:pt>
                <c:pt idx="1212">
                  <c:v>3366.327235116802</c:v>
                </c:pt>
                <c:pt idx="1213">
                  <c:v>3367.80227502289</c:v>
                </c:pt>
                <c:pt idx="1214">
                  <c:v>3369.274934930488</c:v>
                </c:pt>
                <c:pt idx="1215">
                  <c:v>3370.745214586925</c:v>
                </c:pt>
                <c:pt idx="1216">
                  <c:v>3372.213113738416</c:v>
                </c:pt>
                <c:pt idx="1217">
                  <c:v>3373.678632130068</c:v>
                </c:pt>
                <c:pt idx="1218">
                  <c:v>3375.141769505863</c:v>
                </c:pt>
                <c:pt idx="1219">
                  <c:v>3376.602525608664</c:v>
                </c:pt>
                <c:pt idx="1220">
                  <c:v>3378.06090018021</c:v>
                </c:pt>
                <c:pt idx="1221">
                  <c:v>3379.516892961107</c:v>
                </c:pt>
                <c:pt idx="1222">
                  <c:v>3380.970503690832</c:v>
                </c:pt>
                <c:pt idx="1223">
                  <c:v>3382.421732107723</c:v>
                </c:pt>
                <c:pt idx="1224">
                  <c:v>3383.870577948978</c:v>
                </c:pt>
                <c:pt idx="1225">
                  <c:v>3385.317040950651</c:v>
                </c:pt>
                <c:pt idx="1226">
                  <c:v>3386.761120847646</c:v>
                </c:pt>
                <c:pt idx="1227">
                  <c:v>3388.202817373718</c:v>
                </c:pt>
                <c:pt idx="1228">
                  <c:v>3389.642130261463</c:v>
                </c:pt>
                <c:pt idx="1229">
                  <c:v>3391.07905924232</c:v>
                </c:pt>
                <c:pt idx="1230">
                  <c:v>3392.513604046562</c:v>
                </c:pt>
                <c:pt idx="1231">
                  <c:v>3393.945764403295</c:v>
                </c:pt>
                <c:pt idx="1232">
                  <c:v>3395.375540040454</c:v>
                </c:pt>
                <c:pt idx="1233">
                  <c:v>3396.802930684798</c:v>
                </c:pt>
                <c:pt idx="1234">
                  <c:v>3398.227936061906</c:v>
                </c:pt>
                <c:pt idx="1235">
                  <c:v>3399.650555896173</c:v>
                </c:pt>
                <c:pt idx="1236">
                  <c:v>3401.070789910808</c:v>
                </c:pt>
                <c:pt idx="1237">
                  <c:v>3402.488637827825</c:v>
                </c:pt>
                <c:pt idx="1238">
                  <c:v>3403.904099368044</c:v>
                </c:pt>
                <c:pt idx="1239">
                  <c:v>3405.317174251085</c:v>
                </c:pt>
                <c:pt idx="1240">
                  <c:v>3406.727862195365</c:v>
                </c:pt>
                <c:pt idx="1241">
                  <c:v>3408.136162918089</c:v>
                </c:pt>
                <c:pt idx="1242">
                  <c:v>3409.542076135251</c:v>
                </c:pt>
                <c:pt idx="1243">
                  <c:v>3410.945601561628</c:v>
                </c:pt>
                <c:pt idx="1244">
                  <c:v>3412.346738910776</c:v>
                </c:pt>
                <c:pt idx="1245">
                  <c:v>3413.745487895027</c:v>
                </c:pt>
                <c:pt idx="1246">
                  <c:v>3415.141848225479</c:v>
                </c:pt>
                <c:pt idx="1247">
                  <c:v>3416.535819612</c:v>
                </c:pt>
                <c:pt idx="1248">
                  <c:v>3417.927401763215</c:v>
                </c:pt>
                <c:pt idx="1249">
                  <c:v>3419.316594386511</c:v>
                </c:pt>
                <c:pt idx="1250">
                  <c:v>3420.703397188026</c:v>
                </c:pt>
                <c:pt idx="1251">
                  <c:v>3422.087809872643</c:v>
                </c:pt>
                <c:pt idx="1252">
                  <c:v>3423.469832143991</c:v>
                </c:pt>
                <c:pt idx="1253">
                  <c:v>3424.84946370444</c:v>
                </c:pt>
                <c:pt idx="1254">
                  <c:v>3426.226704255091</c:v>
                </c:pt>
                <c:pt idx="1255">
                  <c:v>3427.601553495776</c:v>
                </c:pt>
                <c:pt idx="1256">
                  <c:v>3428.974011125055</c:v>
                </c:pt>
                <c:pt idx="1257">
                  <c:v>3430.344076840204</c:v>
                </c:pt>
                <c:pt idx="1258">
                  <c:v>3431.711750337221</c:v>
                </c:pt>
                <c:pt idx="1259">
                  <c:v>3433.07703131081</c:v>
                </c:pt>
                <c:pt idx="1260">
                  <c:v>3434.439919454384</c:v>
                </c:pt>
                <c:pt idx="1261">
                  <c:v>3435.800414460058</c:v>
                </c:pt>
                <c:pt idx="1262">
                  <c:v>3437.158516018645</c:v>
                </c:pt>
                <c:pt idx="1263">
                  <c:v>3438.514223819648</c:v>
                </c:pt>
                <c:pt idx="1264">
                  <c:v>3439.86753755126</c:v>
                </c:pt>
                <c:pt idx="1265">
                  <c:v>3441.218456900355</c:v>
                </c:pt>
                <c:pt idx="1266">
                  <c:v>3442.566981552486</c:v>
                </c:pt>
                <c:pt idx="1267">
                  <c:v>3443.913111191877</c:v>
                </c:pt>
                <c:pt idx="1268">
                  <c:v>3445.256845501422</c:v>
                </c:pt>
                <c:pt idx="1269">
                  <c:v>3446.598184162677</c:v>
                </c:pt>
                <c:pt idx="1270">
                  <c:v>3447.937126855855</c:v>
                </c:pt>
                <c:pt idx="1271">
                  <c:v>3449.273673259824</c:v>
                </c:pt>
                <c:pt idx="1272">
                  <c:v>3450.607823052097</c:v>
                </c:pt>
                <c:pt idx="1273">
                  <c:v>3451.939575908831</c:v>
                </c:pt>
                <c:pt idx="1274">
                  <c:v>3453.26893150482</c:v>
                </c:pt>
                <c:pt idx="1275">
                  <c:v>3454.595889513491</c:v>
                </c:pt>
                <c:pt idx="1276">
                  <c:v>3455.920449606898</c:v>
                </c:pt>
                <c:pt idx="1277">
                  <c:v>3457.242611455716</c:v>
                </c:pt>
                <c:pt idx="1278">
                  <c:v>3458.562374729237</c:v>
                </c:pt>
                <c:pt idx="1279">
                  <c:v>3459.879739095362</c:v>
                </c:pt>
                <c:pt idx="1280">
                  <c:v>3461.194704220602</c:v>
                </c:pt>
                <c:pt idx="1281">
                  <c:v>3462.507269770065</c:v>
                </c:pt>
                <c:pt idx="1282">
                  <c:v>3463.817435407456</c:v>
                </c:pt>
                <c:pt idx="1283">
                  <c:v>3465.125200795067</c:v>
                </c:pt>
                <c:pt idx="1284">
                  <c:v>3466.430565593776</c:v>
                </c:pt>
                <c:pt idx="1285">
                  <c:v>3467.73352946304</c:v>
                </c:pt>
                <c:pt idx="1286">
                  <c:v>3469.034092060887</c:v>
                </c:pt>
                <c:pt idx="1287">
                  <c:v>3470.332253043913</c:v>
                </c:pt>
                <c:pt idx="1288">
                  <c:v>3471.628012067275</c:v>
                </c:pt>
                <c:pt idx="1289">
                  <c:v>3472.921368784688</c:v>
                </c:pt>
                <c:pt idx="1290">
                  <c:v>3474.212322848414</c:v>
                </c:pt>
                <c:pt idx="1291">
                  <c:v>3475.500873909264</c:v>
                </c:pt>
                <c:pt idx="1292">
                  <c:v>3476.787021616583</c:v>
                </c:pt>
                <c:pt idx="1293">
                  <c:v>3478.070765618251</c:v>
                </c:pt>
                <c:pt idx="1294">
                  <c:v>3479.352105560674</c:v>
                </c:pt>
                <c:pt idx="1295">
                  <c:v>3480.631041088781</c:v>
                </c:pt>
                <c:pt idx="1296">
                  <c:v>3481.907571846014</c:v>
                </c:pt>
                <c:pt idx="1297">
                  <c:v>3483.181697474326</c:v>
                </c:pt>
                <c:pt idx="1298">
                  <c:v>3484.45341761417</c:v>
                </c:pt>
                <c:pt idx="1299">
                  <c:v>3485.722731904497</c:v>
                </c:pt>
                <c:pt idx="1300">
                  <c:v>3486.989639982753</c:v>
                </c:pt>
                <c:pt idx="1301">
                  <c:v>3488.254141484862</c:v>
                </c:pt>
                <c:pt idx="1302">
                  <c:v>3489.516236045231</c:v>
                </c:pt>
                <c:pt idx="1303">
                  <c:v>3490.775923296737</c:v>
                </c:pt>
                <c:pt idx="1304">
                  <c:v>3492.033202870725</c:v>
                </c:pt>
                <c:pt idx="1305">
                  <c:v>3493.288074396998</c:v>
                </c:pt>
                <c:pt idx="1306">
                  <c:v>3494.540537503812</c:v>
                </c:pt>
                <c:pt idx="1307">
                  <c:v>3495.790591817871</c:v>
                </c:pt>
                <c:pt idx="1308">
                  <c:v>3497.038236964319</c:v>
                </c:pt>
                <c:pt idx="1309">
                  <c:v>3498.283472566733</c:v>
                </c:pt>
                <c:pt idx="1310">
                  <c:v>3499.526298247117</c:v>
                </c:pt>
                <c:pt idx="1311">
                  <c:v>3500.766713625898</c:v>
                </c:pt>
                <c:pt idx="1312">
                  <c:v>3502.004718321915</c:v>
                </c:pt>
                <c:pt idx="1313">
                  <c:v>3503.240311952415</c:v>
                </c:pt>
                <c:pt idx="1314">
                  <c:v>3504.473494133046</c:v>
                </c:pt>
                <c:pt idx="1315">
                  <c:v>3505.704264477848</c:v>
                </c:pt>
                <c:pt idx="1316">
                  <c:v>3506.932622599251</c:v>
                </c:pt>
                <c:pt idx="1317">
                  <c:v>3508.158568108062</c:v>
                </c:pt>
                <c:pt idx="1318">
                  <c:v>3509.382100613464</c:v>
                </c:pt>
                <c:pt idx="1319">
                  <c:v>3510.603219723005</c:v>
                </c:pt>
                <c:pt idx="1320">
                  <c:v>3511.821925042591</c:v>
                </c:pt>
                <c:pt idx="1321">
                  <c:v>3513.038216176483</c:v>
                </c:pt>
                <c:pt idx="1322">
                  <c:v>3514.252092727284</c:v>
                </c:pt>
                <c:pt idx="1323">
                  <c:v>3515.463554295936</c:v>
                </c:pt>
                <c:pt idx="1324">
                  <c:v>3516.672600481712</c:v>
                </c:pt>
                <c:pt idx="1325">
                  <c:v>3517.87923088221</c:v>
                </c:pt>
                <c:pt idx="1326">
                  <c:v>3519.083445093339</c:v>
                </c:pt>
                <c:pt idx="1327">
                  <c:v>3520.285242709322</c:v>
                </c:pt>
                <c:pt idx="1328">
                  <c:v>3521.484623322681</c:v>
                </c:pt>
                <c:pt idx="1329">
                  <c:v>3522.681586524231</c:v>
                </c:pt>
                <c:pt idx="1330">
                  <c:v>3523.876131903073</c:v>
                </c:pt>
                <c:pt idx="1331">
                  <c:v>3525.068259046589</c:v>
                </c:pt>
                <c:pt idx="1332">
                  <c:v>3526.257967540431</c:v>
                </c:pt>
                <c:pt idx="1333">
                  <c:v>3527.445256968512</c:v>
                </c:pt>
                <c:pt idx="1334">
                  <c:v>3528.630126913003</c:v>
                </c:pt>
                <c:pt idx="1335">
                  <c:v>3529.812576954321</c:v>
                </c:pt>
                <c:pt idx="1336">
                  <c:v>3530.992606671125</c:v>
                </c:pt>
                <c:pt idx="1337">
                  <c:v>3532.170215640303</c:v>
                </c:pt>
                <c:pt idx="1338">
                  <c:v>3533.34540343697</c:v>
                </c:pt>
                <c:pt idx="1339">
                  <c:v>3534.518169634454</c:v>
                </c:pt>
                <c:pt idx="1340">
                  <c:v>3535.688513804292</c:v>
                </c:pt>
                <c:pt idx="1341">
                  <c:v>3536.85643551622</c:v>
                </c:pt>
                <c:pt idx="1342">
                  <c:v>3538.021934338166</c:v>
                </c:pt>
                <c:pt idx="1343">
                  <c:v>3539.185009836242</c:v>
                </c:pt>
                <c:pt idx="1344">
                  <c:v>3540.345661574732</c:v>
                </c:pt>
                <c:pt idx="1345">
                  <c:v>3541.503889116089</c:v>
                </c:pt>
                <c:pt idx="1346">
                  <c:v>3542.659692020921</c:v>
                </c:pt>
                <c:pt idx="1347">
                  <c:v>3543.813069847988</c:v>
                </c:pt>
                <c:pt idx="1348">
                  <c:v>3544.96402215419</c:v>
                </c:pt>
                <c:pt idx="1349">
                  <c:v>3546.112548494558</c:v>
                </c:pt>
                <c:pt idx="1350">
                  <c:v>3547.258648422247</c:v>
                </c:pt>
                <c:pt idx="1351">
                  <c:v>3548.402321488526</c:v>
                </c:pt>
                <c:pt idx="1352">
                  <c:v>3549.54356724277</c:v>
                </c:pt>
                <c:pt idx="1353">
                  <c:v>3550.68238523245</c:v>
                </c:pt>
                <c:pt idx="1354">
                  <c:v>3551.818775003127</c:v>
                </c:pt>
                <c:pt idx="1355">
                  <c:v>3552.952736098438</c:v>
                </c:pt>
                <c:pt idx="1356">
                  <c:v>3554.084268060092</c:v>
                </c:pt>
                <c:pt idx="1357">
                  <c:v>3555.213370427855</c:v>
                </c:pt>
                <c:pt idx="1358">
                  <c:v>3556.340042739547</c:v>
                </c:pt>
                <c:pt idx="1359">
                  <c:v>3557.46428453103</c:v>
                </c:pt>
                <c:pt idx="1360">
                  <c:v>3558.586095336193</c:v>
                </c:pt>
                <c:pt idx="1361">
                  <c:v>3559.705474686955</c:v>
                </c:pt>
                <c:pt idx="1362">
                  <c:v>3560.822422113245</c:v>
                </c:pt>
                <c:pt idx="1363">
                  <c:v>3561.936937142994</c:v>
                </c:pt>
                <c:pt idx="1364">
                  <c:v>3563.04901930213</c:v>
                </c:pt>
                <c:pt idx="1365">
                  <c:v>3564.158668114561</c:v>
                </c:pt>
                <c:pt idx="1366">
                  <c:v>3565.265883102175</c:v>
                </c:pt>
                <c:pt idx="1367">
                  <c:v>3566.37066378482</c:v>
                </c:pt>
                <c:pt idx="1368">
                  <c:v>3567.4730096803</c:v>
                </c:pt>
                <c:pt idx="1369">
                  <c:v>3568.572920304361</c:v>
                </c:pt>
                <c:pt idx="1370">
                  <c:v>3569.670395170686</c:v>
                </c:pt>
                <c:pt idx="1371">
                  <c:v>3570.765433790881</c:v>
                </c:pt>
                <c:pt idx="1372">
                  <c:v>3571.858035674464</c:v>
                </c:pt>
                <c:pt idx="1373">
                  <c:v>3572.948200328858</c:v>
                </c:pt>
                <c:pt idx="1374">
                  <c:v>3574.035927259376</c:v>
                </c:pt>
                <c:pt idx="1375">
                  <c:v>3575.121215969216</c:v>
                </c:pt>
                <c:pt idx="1376">
                  <c:v>3576.204065959445</c:v>
                </c:pt>
                <c:pt idx="1377">
                  <c:v>3577.284476728993</c:v>
                </c:pt>
                <c:pt idx="1378">
                  <c:v>3578.362447774636</c:v>
                </c:pt>
                <c:pt idx="1379">
                  <c:v>3579.437978590991</c:v>
                </c:pt>
                <c:pt idx="1380">
                  <c:v>3580.511068670504</c:v>
                </c:pt>
                <c:pt idx="1381">
                  <c:v>3581.581717503436</c:v>
                </c:pt>
                <c:pt idx="1382">
                  <c:v>3582.649924577855</c:v>
                </c:pt>
                <c:pt idx="1383">
                  <c:v>3583.715689379619</c:v>
                </c:pt>
                <c:pt idx="1384">
                  <c:v>3584.779011392374</c:v>
                </c:pt>
                <c:pt idx="1385">
                  <c:v>3585.839890097535</c:v>
                </c:pt>
                <c:pt idx="1386">
                  <c:v>3586.898324974276</c:v>
                </c:pt>
                <c:pt idx="1387">
                  <c:v>3587.954315499522</c:v>
                </c:pt>
                <c:pt idx="1388">
                  <c:v>3589.007861147932</c:v>
                </c:pt>
                <c:pt idx="1389">
                  <c:v>3590.058961391889</c:v>
                </c:pt>
                <c:pt idx="1390">
                  <c:v>3591.107615701491</c:v>
                </c:pt>
                <c:pt idx="1391">
                  <c:v>3592.153823544535</c:v>
                </c:pt>
                <c:pt idx="1392">
                  <c:v>3593.197584386507</c:v>
                </c:pt>
                <c:pt idx="1393">
                  <c:v>3594.23889769057</c:v>
                </c:pt>
                <c:pt idx="1394">
                  <c:v>3595.277762917547</c:v>
                </c:pt>
                <c:pt idx="1395">
                  <c:v>3596.314179525918</c:v>
                </c:pt>
                <c:pt idx="1396">
                  <c:v>3597.3481469718</c:v>
                </c:pt>
                <c:pt idx="1397">
                  <c:v>3598.379664708932</c:v>
                </c:pt>
                <c:pt idx="1398">
                  <c:v>3599.408732188672</c:v>
                </c:pt>
                <c:pt idx="1399">
                  <c:v>3600.435348859977</c:v>
                </c:pt>
                <c:pt idx="1400">
                  <c:v>3601.45951416939</c:v>
                </c:pt>
              </c:numCache>
            </c:numRef>
          </c:xVal>
          <c:yVal>
            <c:numRef>
              <c:f>Equations!$C$3:$C$1403</c:f>
              <c:numCache>
                <c:formatCode>General</c:formatCode>
                <c:ptCount val="1401"/>
                <c:pt idx="0">
                  <c:v>0.0</c:v>
                </c:pt>
                <c:pt idx="1">
                  <c:v>25.0</c:v>
                </c:pt>
                <c:pt idx="2">
                  <c:v>50.0</c:v>
                </c:pt>
                <c:pt idx="3">
                  <c:v>75.0</c:v>
                </c:pt>
                <c:pt idx="4">
                  <c:v>100.0</c:v>
                </c:pt>
                <c:pt idx="5">
                  <c:v>125.0</c:v>
                </c:pt>
                <c:pt idx="6">
                  <c:v>150.0</c:v>
                </c:pt>
                <c:pt idx="7">
                  <c:v>175.0</c:v>
                </c:pt>
                <c:pt idx="8">
                  <c:v>200.0</c:v>
                </c:pt>
                <c:pt idx="9">
                  <c:v>225.0</c:v>
                </c:pt>
                <c:pt idx="10">
                  <c:v>250.0</c:v>
                </c:pt>
                <c:pt idx="11">
                  <c:v>275.0</c:v>
                </c:pt>
                <c:pt idx="12">
                  <c:v>300.0</c:v>
                </c:pt>
                <c:pt idx="13">
                  <c:v>325.0</c:v>
                </c:pt>
                <c:pt idx="14">
                  <c:v>350.0</c:v>
                </c:pt>
                <c:pt idx="15">
                  <c:v>375.0</c:v>
                </c:pt>
                <c:pt idx="16">
                  <c:v>400.0</c:v>
                </c:pt>
                <c:pt idx="17">
                  <c:v>425.0</c:v>
                </c:pt>
                <c:pt idx="18">
                  <c:v>450.0</c:v>
                </c:pt>
                <c:pt idx="19">
                  <c:v>475.0</c:v>
                </c:pt>
                <c:pt idx="20">
                  <c:v>500.0</c:v>
                </c:pt>
                <c:pt idx="21">
                  <c:v>525.0</c:v>
                </c:pt>
                <c:pt idx="22">
                  <c:v>550.0</c:v>
                </c:pt>
                <c:pt idx="23">
                  <c:v>575.0</c:v>
                </c:pt>
                <c:pt idx="24">
                  <c:v>600.0</c:v>
                </c:pt>
                <c:pt idx="25">
                  <c:v>625.0</c:v>
                </c:pt>
                <c:pt idx="26">
                  <c:v>650.0</c:v>
                </c:pt>
                <c:pt idx="27">
                  <c:v>675.0</c:v>
                </c:pt>
                <c:pt idx="28">
                  <c:v>700.0</c:v>
                </c:pt>
                <c:pt idx="29">
                  <c:v>725.0</c:v>
                </c:pt>
                <c:pt idx="30">
                  <c:v>750.0</c:v>
                </c:pt>
                <c:pt idx="31">
                  <c:v>775.0</c:v>
                </c:pt>
                <c:pt idx="32">
                  <c:v>800.0</c:v>
                </c:pt>
                <c:pt idx="33">
                  <c:v>825.0</c:v>
                </c:pt>
                <c:pt idx="34">
                  <c:v>850.0</c:v>
                </c:pt>
                <c:pt idx="35">
                  <c:v>875.0</c:v>
                </c:pt>
                <c:pt idx="36">
                  <c:v>900.0</c:v>
                </c:pt>
                <c:pt idx="37">
                  <c:v>925.0</c:v>
                </c:pt>
                <c:pt idx="38">
                  <c:v>950.0</c:v>
                </c:pt>
                <c:pt idx="39">
                  <c:v>975.0</c:v>
                </c:pt>
                <c:pt idx="40">
                  <c:v>1000.0</c:v>
                </c:pt>
                <c:pt idx="41">
                  <c:v>1025.0</c:v>
                </c:pt>
                <c:pt idx="42">
                  <c:v>1050.0</c:v>
                </c:pt>
                <c:pt idx="43">
                  <c:v>1075.0</c:v>
                </c:pt>
                <c:pt idx="44">
                  <c:v>1100.0</c:v>
                </c:pt>
                <c:pt idx="45">
                  <c:v>1125.0</c:v>
                </c:pt>
                <c:pt idx="46">
                  <c:v>1150.0</c:v>
                </c:pt>
                <c:pt idx="47">
                  <c:v>1175.0</c:v>
                </c:pt>
                <c:pt idx="48">
                  <c:v>1200.0</c:v>
                </c:pt>
                <c:pt idx="49">
                  <c:v>1225.0</c:v>
                </c:pt>
                <c:pt idx="50">
                  <c:v>1250.0</c:v>
                </c:pt>
                <c:pt idx="51">
                  <c:v>1275.0</c:v>
                </c:pt>
                <c:pt idx="52">
                  <c:v>1300.0</c:v>
                </c:pt>
                <c:pt idx="53">
                  <c:v>1325.0</c:v>
                </c:pt>
                <c:pt idx="54">
                  <c:v>1350.0</c:v>
                </c:pt>
                <c:pt idx="55">
                  <c:v>1375.0</c:v>
                </c:pt>
                <c:pt idx="56">
                  <c:v>1400.0</c:v>
                </c:pt>
                <c:pt idx="57">
                  <c:v>1425.0</c:v>
                </c:pt>
                <c:pt idx="58">
                  <c:v>1450.0</c:v>
                </c:pt>
                <c:pt idx="59">
                  <c:v>1475.0</c:v>
                </c:pt>
                <c:pt idx="60">
                  <c:v>1500.0</c:v>
                </c:pt>
                <c:pt idx="61">
                  <c:v>1525.0</c:v>
                </c:pt>
                <c:pt idx="62">
                  <c:v>1550.0</c:v>
                </c:pt>
                <c:pt idx="63">
                  <c:v>1575.0</c:v>
                </c:pt>
                <c:pt idx="64">
                  <c:v>1600.0</c:v>
                </c:pt>
                <c:pt idx="65">
                  <c:v>1625.0</c:v>
                </c:pt>
                <c:pt idx="66">
                  <c:v>1650.0</c:v>
                </c:pt>
                <c:pt idx="67">
                  <c:v>1675.0</c:v>
                </c:pt>
                <c:pt idx="68">
                  <c:v>1700.0</c:v>
                </c:pt>
                <c:pt idx="69">
                  <c:v>1725.0</c:v>
                </c:pt>
                <c:pt idx="70">
                  <c:v>1750.0</c:v>
                </c:pt>
                <c:pt idx="71">
                  <c:v>1775.0</c:v>
                </c:pt>
                <c:pt idx="72">
                  <c:v>1800.0</c:v>
                </c:pt>
                <c:pt idx="73">
                  <c:v>1825.0</c:v>
                </c:pt>
                <c:pt idx="74">
                  <c:v>1850.0</c:v>
                </c:pt>
                <c:pt idx="75">
                  <c:v>1875.0</c:v>
                </c:pt>
                <c:pt idx="76">
                  <c:v>1900.0</c:v>
                </c:pt>
                <c:pt idx="77">
                  <c:v>1925.0</c:v>
                </c:pt>
                <c:pt idx="78">
                  <c:v>1950.0</c:v>
                </c:pt>
                <c:pt idx="79">
                  <c:v>1975.0</c:v>
                </c:pt>
                <c:pt idx="80">
                  <c:v>2000.0</c:v>
                </c:pt>
                <c:pt idx="81">
                  <c:v>2025.0</c:v>
                </c:pt>
                <c:pt idx="82">
                  <c:v>2050.0</c:v>
                </c:pt>
                <c:pt idx="83">
                  <c:v>2075.0</c:v>
                </c:pt>
                <c:pt idx="84">
                  <c:v>2100.0</c:v>
                </c:pt>
                <c:pt idx="85">
                  <c:v>2125.0</c:v>
                </c:pt>
                <c:pt idx="86">
                  <c:v>2150.0</c:v>
                </c:pt>
                <c:pt idx="87">
                  <c:v>2175.0</c:v>
                </c:pt>
                <c:pt idx="88">
                  <c:v>2200.0</c:v>
                </c:pt>
                <c:pt idx="89">
                  <c:v>2225.0</c:v>
                </c:pt>
                <c:pt idx="90">
                  <c:v>2250.0</c:v>
                </c:pt>
                <c:pt idx="91">
                  <c:v>2275.0</c:v>
                </c:pt>
                <c:pt idx="92">
                  <c:v>2300.0</c:v>
                </c:pt>
                <c:pt idx="93">
                  <c:v>2325.0</c:v>
                </c:pt>
                <c:pt idx="94">
                  <c:v>2350.0</c:v>
                </c:pt>
                <c:pt idx="95">
                  <c:v>2375.0</c:v>
                </c:pt>
                <c:pt idx="96">
                  <c:v>2400.0</c:v>
                </c:pt>
                <c:pt idx="97">
                  <c:v>2425.0</c:v>
                </c:pt>
                <c:pt idx="98">
                  <c:v>2450.0</c:v>
                </c:pt>
                <c:pt idx="99">
                  <c:v>2475.0</c:v>
                </c:pt>
                <c:pt idx="100">
                  <c:v>2500.0</c:v>
                </c:pt>
                <c:pt idx="101">
                  <c:v>2525.0</c:v>
                </c:pt>
                <c:pt idx="102">
                  <c:v>2550.0</c:v>
                </c:pt>
                <c:pt idx="103">
                  <c:v>2575.0</c:v>
                </c:pt>
                <c:pt idx="104">
                  <c:v>2600.0</c:v>
                </c:pt>
                <c:pt idx="105">
                  <c:v>2625.0</c:v>
                </c:pt>
                <c:pt idx="106">
                  <c:v>2650.0</c:v>
                </c:pt>
                <c:pt idx="107">
                  <c:v>2675.0</c:v>
                </c:pt>
                <c:pt idx="108">
                  <c:v>2700.0</c:v>
                </c:pt>
                <c:pt idx="109">
                  <c:v>2725.0</c:v>
                </c:pt>
                <c:pt idx="110">
                  <c:v>2750.0</c:v>
                </c:pt>
                <c:pt idx="111">
                  <c:v>2775.0</c:v>
                </c:pt>
                <c:pt idx="112">
                  <c:v>2800.0</c:v>
                </c:pt>
                <c:pt idx="113">
                  <c:v>2825.0</c:v>
                </c:pt>
                <c:pt idx="114">
                  <c:v>2850.0</c:v>
                </c:pt>
                <c:pt idx="115">
                  <c:v>2875.0</c:v>
                </c:pt>
                <c:pt idx="116">
                  <c:v>2900.0</c:v>
                </c:pt>
                <c:pt idx="117">
                  <c:v>2925.0</c:v>
                </c:pt>
                <c:pt idx="118">
                  <c:v>2950.0</c:v>
                </c:pt>
                <c:pt idx="119">
                  <c:v>2975.0</c:v>
                </c:pt>
                <c:pt idx="120">
                  <c:v>3000.0</c:v>
                </c:pt>
                <c:pt idx="121">
                  <c:v>3025.0</c:v>
                </c:pt>
                <c:pt idx="122">
                  <c:v>3050.0</c:v>
                </c:pt>
                <c:pt idx="123">
                  <c:v>3075.0</c:v>
                </c:pt>
                <c:pt idx="124">
                  <c:v>3100.0</c:v>
                </c:pt>
                <c:pt idx="125">
                  <c:v>3125.0</c:v>
                </c:pt>
                <c:pt idx="126">
                  <c:v>3150.0</c:v>
                </c:pt>
                <c:pt idx="127">
                  <c:v>3175.0</c:v>
                </c:pt>
                <c:pt idx="128">
                  <c:v>3200.0</c:v>
                </c:pt>
                <c:pt idx="129">
                  <c:v>3225.0</c:v>
                </c:pt>
                <c:pt idx="130">
                  <c:v>3250.0</c:v>
                </c:pt>
                <c:pt idx="131">
                  <c:v>3275.0</c:v>
                </c:pt>
                <c:pt idx="132">
                  <c:v>3300.0</c:v>
                </c:pt>
                <c:pt idx="133">
                  <c:v>3325.0</c:v>
                </c:pt>
                <c:pt idx="134">
                  <c:v>3350.0</c:v>
                </c:pt>
                <c:pt idx="135">
                  <c:v>3375.0</c:v>
                </c:pt>
                <c:pt idx="136">
                  <c:v>3400.0</c:v>
                </c:pt>
                <c:pt idx="137">
                  <c:v>3425.0</c:v>
                </c:pt>
                <c:pt idx="138">
                  <c:v>3450.0</c:v>
                </c:pt>
                <c:pt idx="139">
                  <c:v>3475.0</c:v>
                </c:pt>
                <c:pt idx="140">
                  <c:v>3500.0</c:v>
                </c:pt>
                <c:pt idx="141">
                  <c:v>3525.0</c:v>
                </c:pt>
                <c:pt idx="142">
                  <c:v>3550.0</c:v>
                </c:pt>
                <c:pt idx="143">
                  <c:v>3575.0</c:v>
                </c:pt>
                <c:pt idx="144">
                  <c:v>3600.0</c:v>
                </c:pt>
                <c:pt idx="145">
                  <c:v>3625.0</c:v>
                </c:pt>
                <c:pt idx="146">
                  <c:v>3650.0</c:v>
                </c:pt>
                <c:pt idx="147">
                  <c:v>3675.0</c:v>
                </c:pt>
                <c:pt idx="148">
                  <c:v>3700.0</c:v>
                </c:pt>
                <c:pt idx="149">
                  <c:v>3725.0</c:v>
                </c:pt>
                <c:pt idx="150">
                  <c:v>3750.0</c:v>
                </c:pt>
                <c:pt idx="151">
                  <c:v>3775.0</c:v>
                </c:pt>
                <c:pt idx="152">
                  <c:v>3800.0</c:v>
                </c:pt>
                <c:pt idx="153">
                  <c:v>3825.0</c:v>
                </c:pt>
                <c:pt idx="154">
                  <c:v>3850.0</c:v>
                </c:pt>
                <c:pt idx="155">
                  <c:v>3875.0</c:v>
                </c:pt>
                <c:pt idx="156">
                  <c:v>3900.0</c:v>
                </c:pt>
                <c:pt idx="157">
                  <c:v>3925.0</c:v>
                </c:pt>
                <c:pt idx="158">
                  <c:v>3950.0</c:v>
                </c:pt>
                <c:pt idx="159">
                  <c:v>3975.0</c:v>
                </c:pt>
                <c:pt idx="160">
                  <c:v>4000.0</c:v>
                </c:pt>
                <c:pt idx="161">
                  <c:v>4025.0</c:v>
                </c:pt>
                <c:pt idx="162">
                  <c:v>4050.0</c:v>
                </c:pt>
                <c:pt idx="163">
                  <c:v>4075.0</c:v>
                </c:pt>
                <c:pt idx="164">
                  <c:v>4100.0</c:v>
                </c:pt>
                <c:pt idx="165">
                  <c:v>4125.0</c:v>
                </c:pt>
                <c:pt idx="166">
                  <c:v>4150.0</c:v>
                </c:pt>
                <c:pt idx="167">
                  <c:v>4175.0</c:v>
                </c:pt>
                <c:pt idx="168">
                  <c:v>4200.0</c:v>
                </c:pt>
                <c:pt idx="169">
                  <c:v>4225.0</c:v>
                </c:pt>
                <c:pt idx="170">
                  <c:v>4250.0</c:v>
                </c:pt>
                <c:pt idx="171">
                  <c:v>4275.0</c:v>
                </c:pt>
                <c:pt idx="172">
                  <c:v>4300.0</c:v>
                </c:pt>
                <c:pt idx="173">
                  <c:v>4325.0</c:v>
                </c:pt>
                <c:pt idx="174">
                  <c:v>4350.0</c:v>
                </c:pt>
                <c:pt idx="175">
                  <c:v>4375.0</c:v>
                </c:pt>
                <c:pt idx="176">
                  <c:v>4400.0</c:v>
                </c:pt>
                <c:pt idx="177">
                  <c:v>4425.0</c:v>
                </c:pt>
                <c:pt idx="178">
                  <c:v>4450.0</c:v>
                </c:pt>
                <c:pt idx="179">
                  <c:v>4475.0</c:v>
                </c:pt>
                <c:pt idx="180">
                  <c:v>4500.0</c:v>
                </c:pt>
                <c:pt idx="181">
                  <c:v>4525.0</c:v>
                </c:pt>
                <c:pt idx="182">
                  <c:v>4550.0</c:v>
                </c:pt>
                <c:pt idx="183">
                  <c:v>4575.0</c:v>
                </c:pt>
                <c:pt idx="184">
                  <c:v>4600.0</c:v>
                </c:pt>
                <c:pt idx="185">
                  <c:v>4625.0</c:v>
                </c:pt>
                <c:pt idx="186">
                  <c:v>4650.0</c:v>
                </c:pt>
                <c:pt idx="187">
                  <c:v>4675.0</c:v>
                </c:pt>
                <c:pt idx="188">
                  <c:v>4700.0</c:v>
                </c:pt>
                <c:pt idx="189">
                  <c:v>4725.0</c:v>
                </c:pt>
                <c:pt idx="190">
                  <c:v>4750.0</c:v>
                </c:pt>
                <c:pt idx="191">
                  <c:v>4775.0</c:v>
                </c:pt>
                <c:pt idx="192">
                  <c:v>4800.0</c:v>
                </c:pt>
                <c:pt idx="193">
                  <c:v>4825.0</c:v>
                </c:pt>
                <c:pt idx="194">
                  <c:v>4850.0</c:v>
                </c:pt>
                <c:pt idx="195">
                  <c:v>4875.0</c:v>
                </c:pt>
                <c:pt idx="196">
                  <c:v>4900.0</c:v>
                </c:pt>
                <c:pt idx="197">
                  <c:v>4925.0</c:v>
                </c:pt>
                <c:pt idx="198">
                  <c:v>4950.0</c:v>
                </c:pt>
                <c:pt idx="199">
                  <c:v>4975.0</c:v>
                </c:pt>
                <c:pt idx="200">
                  <c:v>5000.0</c:v>
                </c:pt>
                <c:pt idx="201">
                  <c:v>5025.0</c:v>
                </c:pt>
                <c:pt idx="202">
                  <c:v>5050.0</c:v>
                </c:pt>
                <c:pt idx="203">
                  <c:v>5075.0</c:v>
                </c:pt>
                <c:pt idx="204">
                  <c:v>5100.0</c:v>
                </c:pt>
                <c:pt idx="205">
                  <c:v>5125.0</c:v>
                </c:pt>
                <c:pt idx="206">
                  <c:v>5150.0</c:v>
                </c:pt>
                <c:pt idx="207">
                  <c:v>5175.0</c:v>
                </c:pt>
                <c:pt idx="208">
                  <c:v>5200.0</c:v>
                </c:pt>
                <c:pt idx="209">
                  <c:v>5225.0</c:v>
                </c:pt>
                <c:pt idx="210">
                  <c:v>5250.0</c:v>
                </c:pt>
                <c:pt idx="211">
                  <c:v>5275.0</c:v>
                </c:pt>
                <c:pt idx="212">
                  <c:v>5300.0</c:v>
                </c:pt>
                <c:pt idx="213">
                  <c:v>5325.0</c:v>
                </c:pt>
                <c:pt idx="214">
                  <c:v>5350.0</c:v>
                </c:pt>
                <c:pt idx="215">
                  <c:v>5375.0</c:v>
                </c:pt>
                <c:pt idx="216">
                  <c:v>5400.0</c:v>
                </c:pt>
                <c:pt idx="217">
                  <c:v>5425.0</c:v>
                </c:pt>
                <c:pt idx="218">
                  <c:v>5450.0</c:v>
                </c:pt>
                <c:pt idx="219">
                  <c:v>5475.0</c:v>
                </c:pt>
                <c:pt idx="220">
                  <c:v>5500.0</c:v>
                </c:pt>
                <c:pt idx="221">
                  <c:v>5525.0</c:v>
                </c:pt>
                <c:pt idx="222">
                  <c:v>5550.0</c:v>
                </c:pt>
                <c:pt idx="223">
                  <c:v>5575.0</c:v>
                </c:pt>
                <c:pt idx="224">
                  <c:v>5600.0</c:v>
                </c:pt>
                <c:pt idx="225">
                  <c:v>5625.0</c:v>
                </c:pt>
                <c:pt idx="226">
                  <c:v>5650.0</c:v>
                </c:pt>
                <c:pt idx="227">
                  <c:v>5675.0</c:v>
                </c:pt>
                <c:pt idx="228">
                  <c:v>5700.0</c:v>
                </c:pt>
                <c:pt idx="229">
                  <c:v>5725.0</c:v>
                </c:pt>
                <c:pt idx="230">
                  <c:v>5750.0</c:v>
                </c:pt>
                <c:pt idx="231">
                  <c:v>5775.0</c:v>
                </c:pt>
                <c:pt idx="232">
                  <c:v>5800.0</c:v>
                </c:pt>
                <c:pt idx="233">
                  <c:v>5825.0</c:v>
                </c:pt>
                <c:pt idx="234">
                  <c:v>5850.0</c:v>
                </c:pt>
                <c:pt idx="235">
                  <c:v>5875.0</c:v>
                </c:pt>
                <c:pt idx="236">
                  <c:v>5900.0</c:v>
                </c:pt>
                <c:pt idx="237">
                  <c:v>5925.0</c:v>
                </c:pt>
                <c:pt idx="238">
                  <c:v>5950.0</c:v>
                </c:pt>
                <c:pt idx="239">
                  <c:v>5975.0</c:v>
                </c:pt>
                <c:pt idx="240">
                  <c:v>6000.0</c:v>
                </c:pt>
                <c:pt idx="241">
                  <c:v>6025.0</c:v>
                </c:pt>
                <c:pt idx="242">
                  <c:v>6050.0</c:v>
                </c:pt>
                <c:pt idx="243">
                  <c:v>6075.0</c:v>
                </c:pt>
                <c:pt idx="244">
                  <c:v>6100.0</c:v>
                </c:pt>
                <c:pt idx="245">
                  <c:v>6125.0</c:v>
                </c:pt>
                <c:pt idx="246">
                  <c:v>6150.0</c:v>
                </c:pt>
                <c:pt idx="247">
                  <c:v>6175.0</c:v>
                </c:pt>
                <c:pt idx="248">
                  <c:v>6200.0</c:v>
                </c:pt>
                <c:pt idx="249">
                  <c:v>6225.0</c:v>
                </c:pt>
                <c:pt idx="250">
                  <c:v>6250.0</c:v>
                </c:pt>
                <c:pt idx="251">
                  <c:v>6275.0</c:v>
                </c:pt>
                <c:pt idx="252">
                  <c:v>6300.0</c:v>
                </c:pt>
                <c:pt idx="253">
                  <c:v>6325.0</c:v>
                </c:pt>
                <c:pt idx="254">
                  <c:v>6350.0</c:v>
                </c:pt>
                <c:pt idx="255">
                  <c:v>6375.0</c:v>
                </c:pt>
                <c:pt idx="256">
                  <c:v>6400.0</c:v>
                </c:pt>
                <c:pt idx="257">
                  <c:v>6425.0</c:v>
                </c:pt>
                <c:pt idx="258">
                  <c:v>6450.0</c:v>
                </c:pt>
                <c:pt idx="259">
                  <c:v>6475.0</c:v>
                </c:pt>
                <c:pt idx="260">
                  <c:v>6500.0</c:v>
                </c:pt>
                <c:pt idx="261">
                  <c:v>6525.0</c:v>
                </c:pt>
                <c:pt idx="262">
                  <c:v>6550.0</c:v>
                </c:pt>
                <c:pt idx="263">
                  <c:v>6575.0</c:v>
                </c:pt>
                <c:pt idx="264">
                  <c:v>6600.0</c:v>
                </c:pt>
                <c:pt idx="265">
                  <c:v>6625.0</c:v>
                </c:pt>
                <c:pt idx="266">
                  <c:v>6650.0</c:v>
                </c:pt>
                <c:pt idx="267">
                  <c:v>6675.0</c:v>
                </c:pt>
                <c:pt idx="268">
                  <c:v>6700.0</c:v>
                </c:pt>
                <c:pt idx="269">
                  <c:v>6725.0</c:v>
                </c:pt>
                <c:pt idx="270">
                  <c:v>6750.0</c:v>
                </c:pt>
                <c:pt idx="271">
                  <c:v>6775.0</c:v>
                </c:pt>
                <c:pt idx="272">
                  <c:v>6800.0</c:v>
                </c:pt>
                <c:pt idx="273">
                  <c:v>6825.0</c:v>
                </c:pt>
                <c:pt idx="274">
                  <c:v>6850.0</c:v>
                </c:pt>
                <c:pt idx="275">
                  <c:v>6875.0</c:v>
                </c:pt>
                <c:pt idx="276">
                  <c:v>6900.0</c:v>
                </c:pt>
                <c:pt idx="277">
                  <c:v>6925.0</c:v>
                </c:pt>
                <c:pt idx="278">
                  <c:v>6950.0</c:v>
                </c:pt>
                <c:pt idx="279">
                  <c:v>6975.0</c:v>
                </c:pt>
                <c:pt idx="280">
                  <c:v>7000.0</c:v>
                </c:pt>
                <c:pt idx="281">
                  <c:v>7025.0</c:v>
                </c:pt>
                <c:pt idx="282">
                  <c:v>7050.0</c:v>
                </c:pt>
                <c:pt idx="283">
                  <c:v>7075.0</c:v>
                </c:pt>
                <c:pt idx="284">
                  <c:v>7100.0</c:v>
                </c:pt>
                <c:pt idx="285">
                  <c:v>7125.0</c:v>
                </c:pt>
                <c:pt idx="286">
                  <c:v>7150.0</c:v>
                </c:pt>
                <c:pt idx="287">
                  <c:v>7175.0</c:v>
                </c:pt>
                <c:pt idx="288">
                  <c:v>7200.0</c:v>
                </c:pt>
                <c:pt idx="289">
                  <c:v>7225.0</c:v>
                </c:pt>
                <c:pt idx="290">
                  <c:v>7250.0</c:v>
                </c:pt>
                <c:pt idx="291">
                  <c:v>7275.0</c:v>
                </c:pt>
                <c:pt idx="292">
                  <c:v>7300.0</c:v>
                </c:pt>
                <c:pt idx="293">
                  <c:v>7325.0</c:v>
                </c:pt>
                <c:pt idx="294">
                  <c:v>7350.0</c:v>
                </c:pt>
                <c:pt idx="295">
                  <c:v>7375.0</c:v>
                </c:pt>
                <c:pt idx="296">
                  <c:v>7400.0</c:v>
                </c:pt>
                <c:pt idx="297">
                  <c:v>7425.0</c:v>
                </c:pt>
                <c:pt idx="298">
                  <c:v>7450.0</c:v>
                </c:pt>
                <c:pt idx="299">
                  <c:v>7475.0</c:v>
                </c:pt>
                <c:pt idx="300">
                  <c:v>7500.0</c:v>
                </c:pt>
                <c:pt idx="301">
                  <c:v>7525.0</c:v>
                </c:pt>
                <c:pt idx="302">
                  <c:v>7550.0</c:v>
                </c:pt>
                <c:pt idx="303">
                  <c:v>7575.0</c:v>
                </c:pt>
                <c:pt idx="304">
                  <c:v>7600.0</c:v>
                </c:pt>
                <c:pt idx="305">
                  <c:v>7625.0</c:v>
                </c:pt>
                <c:pt idx="306">
                  <c:v>7650.0</c:v>
                </c:pt>
                <c:pt idx="307">
                  <c:v>7675.0</c:v>
                </c:pt>
                <c:pt idx="308">
                  <c:v>7700.0</c:v>
                </c:pt>
                <c:pt idx="309">
                  <c:v>7725.0</c:v>
                </c:pt>
                <c:pt idx="310">
                  <c:v>7750.0</c:v>
                </c:pt>
                <c:pt idx="311">
                  <c:v>7775.0</c:v>
                </c:pt>
                <c:pt idx="312">
                  <c:v>7800.0</c:v>
                </c:pt>
                <c:pt idx="313">
                  <c:v>7825.0</c:v>
                </c:pt>
                <c:pt idx="314">
                  <c:v>7850.0</c:v>
                </c:pt>
                <c:pt idx="315">
                  <c:v>7875.0</c:v>
                </c:pt>
                <c:pt idx="316">
                  <c:v>7900.0</c:v>
                </c:pt>
                <c:pt idx="317">
                  <c:v>7925.0</c:v>
                </c:pt>
                <c:pt idx="318">
                  <c:v>7950.0</c:v>
                </c:pt>
                <c:pt idx="319">
                  <c:v>7975.0</c:v>
                </c:pt>
                <c:pt idx="320">
                  <c:v>8000.0</c:v>
                </c:pt>
                <c:pt idx="321">
                  <c:v>8025.0</c:v>
                </c:pt>
                <c:pt idx="322">
                  <c:v>8050.0</c:v>
                </c:pt>
                <c:pt idx="323">
                  <c:v>8075.0</c:v>
                </c:pt>
                <c:pt idx="324">
                  <c:v>8100.0</c:v>
                </c:pt>
                <c:pt idx="325">
                  <c:v>8125.0</c:v>
                </c:pt>
                <c:pt idx="326">
                  <c:v>8150.0</c:v>
                </c:pt>
                <c:pt idx="327">
                  <c:v>8175.0</c:v>
                </c:pt>
                <c:pt idx="328">
                  <c:v>8200.0</c:v>
                </c:pt>
                <c:pt idx="329">
                  <c:v>8225.0</c:v>
                </c:pt>
                <c:pt idx="330">
                  <c:v>8250.0</c:v>
                </c:pt>
                <c:pt idx="331">
                  <c:v>8275.0</c:v>
                </c:pt>
                <c:pt idx="332">
                  <c:v>8300.0</c:v>
                </c:pt>
                <c:pt idx="333">
                  <c:v>8325.0</c:v>
                </c:pt>
                <c:pt idx="334">
                  <c:v>8350.0</c:v>
                </c:pt>
                <c:pt idx="335">
                  <c:v>8375.0</c:v>
                </c:pt>
                <c:pt idx="336">
                  <c:v>8400.0</c:v>
                </c:pt>
                <c:pt idx="337">
                  <c:v>8425.0</c:v>
                </c:pt>
                <c:pt idx="338">
                  <c:v>8450.0</c:v>
                </c:pt>
                <c:pt idx="339">
                  <c:v>8475.0</c:v>
                </c:pt>
                <c:pt idx="340">
                  <c:v>8500.0</c:v>
                </c:pt>
                <c:pt idx="341">
                  <c:v>8525.0</c:v>
                </c:pt>
                <c:pt idx="342">
                  <c:v>8550.0</c:v>
                </c:pt>
                <c:pt idx="343">
                  <c:v>8575.0</c:v>
                </c:pt>
                <c:pt idx="344">
                  <c:v>8600.0</c:v>
                </c:pt>
                <c:pt idx="345">
                  <c:v>8625.0</c:v>
                </c:pt>
                <c:pt idx="346">
                  <c:v>8650.0</c:v>
                </c:pt>
                <c:pt idx="347">
                  <c:v>8675.0</c:v>
                </c:pt>
                <c:pt idx="348">
                  <c:v>8700.0</c:v>
                </c:pt>
                <c:pt idx="349">
                  <c:v>8725.0</c:v>
                </c:pt>
                <c:pt idx="350">
                  <c:v>8750.0</c:v>
                </c:pt>
                <c:pt idx="351">
                  <c:v>8775.0</c:v>
                </c:pt>
                <c:pt idx="352">
                  <c:v>8800.0</c:v>
                </c:pt>
                <c:pt idx="353">
                  <c:v>8825.0</c:v>
                </c:pt>
                <c:pt idx="354">
                  <c:v>8850.0</c:v>
                </c:pt>
                <c:pt idx="355">
                  <c:v>8875.0</c:v>
                </c:pt>
                <c:pt idx="356">
                  <c:v>8900.0</c:v>
                </c:pt>
                <c:pt idx="357">
                  <c:v>8925.0</c:v>
                </c:pt>
                <c:pt idx="358">
                  <c:v>8950.0</c:v>
                </c:pt>
                <c:pt idx="359">
                  <c:v>8975.0</c:v>
                </c:pt>
                <c:pt idx="360">
                  <c:v>9000.0</c:v>
                </c:pt>
                <c:pt idx="361">
                  <c:v>9025.0</c:v>
                </c:pt>
                <c:pt idx="362">
                  <c:v>9050.0</c:v>
                </c:pt>
                <c:pt idx="363">
                  <c:v>9075.0</c:v>
                </c:pt>
                <c:pt idx="364">
                  <c:v>9100.0</c:v>
                </c:pt>
                <c:pt idx="365">
                  <c:v>9125.0</c:v>
                </c:pt>
                <c:pt idx="366">
                  <c:v>9150.0</c:v>
                </c:pt>
                <c:pt idx="367">
                  <c:v>9175.0</c:v>
                </c:pt>
                <c:pt idx="368">
                  <c:v>9200.0</c:v>
                </c:pt>
                <c:pt idx="369">
                  <c:v>9225.0</c:v>
                </c:pt>
                <c:pt idx="370">
                  <c:v>9250.0</c:v>
                </c:pt>
                <c:pt idx="371">
                  <c:v>9275.0</c:v>
                </c:pt>
                <c:pt idx="372">
                  <c:v>9300.0</c:v>
                </c:pt>
                <c:pt idx="373">
                  <c:v>9325.0</c:v>
                </c:pt>
                <c:pt idx="374">
                  <c:v>9350.0</c:v>
                </c:pt>
                <c:pt idx="375">
                  <c:v>9375.0</c:v>
                </c:pt>
                <c:pt idx="376">
                  <c:v>9400.0</c:v>
                </c:pt>
                <c:pt idx="377">
                  <c:v>9425.0</c:v>
                </c:pt>
                <c:pt idx="378">
                  <c:v>9450.0</c:v>
                </c:pt>
                <c:pt idx="379">
                  <c:v>9475.0</c:v>
                </c:pt>
                <c:pt idx="380">
                  <c:v>9500.0</c:v>
                </c:pt>
                <c:pt idx="381">
                  <c:v>9525.0</c:v>
                </c:pt>
                <c:pt idx="382">
                  <c:v>9550.0</c:v>
                </c:pt>
                <c:pt idx="383">
                  <c:v>9575.0</c:v>
                </c:pt>
                <c:pt idx="384">
                  <c:v>9600.0</c:v>
                </c:pt>
                <c:pt idx="385">
                  <c:v>9625.0</c:v>
                </c:pt>
                <c:pt idx="386">
                  <c:v>9650.0</c:v>
                </c:pt>
                <c:pt idx="387">
                  <c:v>9675.0</c:v>
                </c:pt>
                <c:pt idx="388">
                  <c:v>9700.0</c:v>
                </c:pt>
                <c:pt idx="389">
                  <c:v>9725.0</c:v>
                </c:pt>
                <c:pt idx="390">
                  <c:v>9750.0</c:v>
                </c:pt>
                <c:pt idx="391">
                  <c:v>9775.0</c:v>
                </c:pt>
                <c:pt idx="392">
                  <c:v>9800.0</c:v>
                </c:pt>
                <c:pt idx="393">
                  <c:v>9825.0</c:v>
                </c:pt>
                <c:pt idx="394">
                  <c:v>9850.0</c:v>
                </c:pt>
                <c:pt idx="395">
                  <c:v>9875.0</c:v>
                </c:pt>
                <c:pt idx="396">
                  <c:v>9900.0</c:v>
                </c:pt>
                <c:pt idx="397">
                  <c:v>9925.0</c:v>
                </c:pt>
                <c:pt idx="398">
                  <c:v>9950.0</c:v>
                </c:pt>
                <c:pt idx="399">
                  <c:v>9975.0</c:v>
                </c:pt>
                <c:pt idx="400">
                  <c:v>10000.0</c:v>
                </c:pt>
                <c:pt idx="401">
                  <c:v>10025.0</c:v>
                </c:pt>
                <c:pt idx="402">
                  <c:v>10050.0</c:v>
                </c:pt>
                <c:pt idx="403">
                  <c:v>10075.0</c:v>
                </c:pt>
                <c:pt idx="404">
                  <c:v>10100.0</c:v>
                </c:pt>
                <c:pt idx="405">
                  <c:v>10125.0</c:v>
                </c:pt>
                <c:pt idx="406">
                  <c:v>10150.0</c:v>
                </c:pt>
                <c:pt idx="407">
                  <c:v>10175.0</c:v>
                </c:pt>
                <c:pt idx="408">
                  <c:v>10200.0</c:v>
                </c:pt>
                <c:pt idx="409">
                  <c:v>10225.0</c:v>
                </c:pt>
                <c:pt idx="410">
                  <c:v>10250.0</c:v>
                </c:pt>
                <c:pt idx="411">
                  <c:v>10275.0</c:v>
                </c:pt>
                <c:pt idx="412">
                  <c:v>10300.0</c:v>
                </c:pt>
                <c:pt idx="413">
                  <c:v>10325.0</c:v>
                </c:pt>
                <c:pt idx="414">
                  <c:v>10350.0</c:v>
                </c:pt>
                <c:pt idx="415">
                  <c:v>10375.0</c:v>
                </c:pt>
                <c:pt idx="416">
                  <c:v>10400.0</c:v>
                </c:pt>
                <c:pt idx="417">
                  <c:v>10425.0</c:v>
                </c:pt>
                <c:pt idx="418">
                  <c:v>10450.0</c:v>
                </c:pt>
                <c:pt idx="419">
                  <c:v>10475.0</c:v>
                </c:pt>
                <c:pt idx="420">
                  <c:v>10500.0</c:v>
                </c:pt>
                <c:pt idx="421">
                  <c:v>10525.0</c:v>
                </c:pt>
                <c:pt idx="422">
                  <c:v>10550.0</c:v>
                </c:pt>
                <c:pt idx="423">
                  <c:v>10575.0</c:v>
                </c:pt>
                <c:pt idx="424">
                  <c:v>10600.0</c:v>
                </c:pt>
                <c:pt idx="425">
                  <c:v>10625.0</c:v>
                </c:pt>
                <c:pt idx="426">
                  <c:v>10650.0</c:v>
                </c:pt>
                <c:pt idx="427">
                  <c:v>10675.0</c:v>
                </c:pt>
                <c:pt idx="428">
                  <c:v>10700.0</c:v>
                </c:pt>
                <c:pt idx="429">
                  <c:v>10725.0</c:v>
                </c:pt>
                <c:pt idx="430">
                  <c:v>10750.0</c:v>
                </c:pt>
                <c:pt idx="431">
                  <c:v>10775.0</c:v>
                </c:pt>
                <c:pt idx="432">
                  <c:v>10800.0</c:v>
                </c:pt>
                <c:pt idx="433">
                  <c:v>10825.0</c:v>
                </c:pt>
                <c:pt idx="434">
                  <c:v>10850.0</c:v>
                </c:pt>
                <c:pt idx="435">
                  <c:v>10875.0</c:v>
                </c:pt>
                <c:pt idx="436">
                  <c:v>10900.0</c:v>
                </c:pt>
                <c:pt idx="437">
                  <c:v>10925.0</c:v>
                </c:pt>
                <c:pt idx="438">
                  <c:v>10950.0</c:v>
                </c:pt>
                <c:pt idx="439">
                  <c:v>10975.0</c:v>
                </c:pt>
                <c:pt idx="440">
                  <c:v>11000.0</c:v>
                </c:pt>
                <c:pt idx="441">
                  <c:v>11025.0</c:v>
                </c:pt>
                <c:pt idx="442">
                  <c:v>11050.0</c:v>
                </c:pt>
                <c:pt idx="443">
                  <c:v>11075.0</c:v>
                </c:pt>
                <c:pt idx="444">
                  <c:v>11100.0</c:v>
                </c:pt>
                <c:pt idx="445">
                  <c:v>11125.0</c:v>
                </c:pt>
                <c:pt idx="446">
                  <c:v>11150.0</c:v>
                </c:pt>
                <c:pt idx="447">
                  <c:v>11175.0</c:v>
                </c:pt>
                <c:pt idx="448">
                  <c:v>11200.0</c:v>
                </c:pt>
                <c:pt idx="449">
                  <c:v>11225.0</c:v>
                </c:pt>
                <c:pt idx="450">
                  <c:v>11250.0</c:v>
                </c:pt>
                <c:pt idx="451">
                  <c:v>11275.0</c:v>
                </c:pt>
                <c:pt idx="452">
                  <c:v>11300.0</c:v>
                </c:pt>
                <c:pt idx="453">
                  <c:v>11325.0</c:v>
                </c:pt>
                <c:pt idx="454">
                  <c:v>11350.0</c:v>
                </c:pt>
                <c:pt idx="455">
                  <c:v>11375.0</c:v>
                </c:pt>
                <c:pt idx="456">
                  <c:v>11400.0</c:v>
                </c:pt>
                <c:pt idx="457">
                  <c:v>11425.0</c:v>
                </c:pt>
                <c:pt idx="458">
                  <c:v>11450.0</c:v>
                </c:pt>
                <c:pt idx="459">
                  <c:v>11475.0</c:v>
                </c:pt>
                <c:pt idx="460">
                  <c:v>11500.0</c:v>
                </c:pt>
                <c:pt idx="461">
                  <c:v>11525.0</c:v>
                </c:pt>
                <c:pt idx="462">
                  <c:v>11550.0</c:v>
                </c:pt>
                <c:pt idx="463">
                  <c:v>11575.0</c:v>
                </c:pt>
                <c:pt idx="464">
                  <c:v>11600.0</c:v>
                </c:pt>
                <c:pt idx="465">
                  <c:v>11625.0</c:v>
                </c:pt>
                <c:pt idx="466">
                  <c:v>11650.0</c:v>
                </c:pt>
                <c:pt idx="467">
                  <c:v>11675.0</c:v>
                </c:pt>
                <c:pt idx="468">
                  <c:v>11700.0</c:v>
                </c:pt>
                <c:pt idx="469">
                  <c:v>11725.0</c:v>
                </c:pt>
                <c:pt idx="470">
                  <c:v>11750.0</c:v>
                </c:pt>
                <c:pt idx="471">
                  <c:v>11775.0</c:v>
                </c:pt>
                <c:pt idx="472">
                  <c:v>11800.0</c:v>
                </c:pt>
                <c:pt idx="473">
                  <c:v>11825.0</c:v>
                </c:pt>
                <c:pt idx="474">
                  <c:v>11850.0</c:v>
                </c:pt>
                <c:pt idx="475">
                  <c:v>11875.0</c:v>
                </c:pt>
                <c:pt idx="476">
                  <c:v>11900.0</c:v>
                </c:pt>
                <c:pt idx="477">
                  <c:v>11925.0</c:v>
                </c:pt>
                <c:pt idx="478">
                  <c:v>11950.0</c:v>
                </c:pt>
                <c:pt idx="479">
                  <c:v>11975.0</c:v>
                </c:pt>
                <c:pt idx="480">
                  <c:v>12000.0</c:v>
                </c:pt>
                <c:pt idx="481">
                  <c:v>12025.0</c:v>
                </c:pt>
                <c:pt idx="482">
                  <c:v>12050.0</c:v>
                </c:pt>
                <c:pt idx="483">
                  <c:v>12075.0</c:v>
                </c:pt>
                <c:pt idx="484">
                  <c:v>12100.0</c:v>
                </c:pt>
                <c:pt idx="485">
                  <c:v>12125.0</c:v>
                </c:pt>
                <c:pt idx="486">
                  <c:v>12150.0</c:v>
                </c:pt>
                <c:pt idx="487">
                  <c:v>12175.0</c:v>
                </c:pt>
                <c:pt idx="488">
                  <c:v>12200.0</c:v>
                </c:pt>
                <c:pt idx="489">
                  <c:v>12225.0</c:v>
                </c:pt>
                <c:pt idx="490">
                  <c:v>12250.0</c:v>
                </c:pt>
                <c:pt idx="491">
                  <c:v>12275.0</c:v>
                </c:pt>
                <c:pt idx="492">
                  <c:v>12300.0</c:v>
                </c:pt>
                <c:pt idx="493">
                  <c:v>12325.0</c:v>
                </c:pt>
                <c:pt idx="494">
                  <c:v>12350.0</c:v>
                </c:pt>
                <c:pt idx="495">
                  <c:v>12375.0</c:v>
                </c:pt>
                <c:pt idx="496">
                  <c:v>12400.0</c:v>
                </c:pt>
                <c:pt idx="497">
                  <c:v>12425.0</c:v>
                </c:pt>
                <c:pt idx="498">
                  <c:v>12450.0</c:v>
                </c:pt>
                <c:pt idx="499">
                  <c:v>12475.0</c:v>
                </c:pt>
                <c:pt idx="500">
                  <c:v>12500.0</c:v>
                </c:pt>
                <c:pt idx="501">
                  <c:v>12525.0</c:v>
                </c:pt>
                <c:pt idx="502">
                  <c:v>12550.0</c:v>
                </c:pt>
                <c:pt idx="503">
                  <c:v>12575.0</c:v>
                </c:pt>
                <c:pt idx="504">
                  <c:v>12600.0</c:v>
                </c:pt>
                <c:pt idx="505">
                  <c:v>12625.0</c:v>
                </c:pt>
                <c:pt idx="506">
                  <c:v>12650.0</c:v>
                </c:pt>
                <c:pt idx="507">
                  <c:v>12675.0</c:v>
                </c:pt>
                <c:pt idx="508">
                  <c:v>12700.0</c:v>
                </c:pt>
                <c:pt idx="509">
                  <c:v>12725.0</c:v>
                </c:pt>
                <c:pt idx="510">
                  <c:v>12750.0</c:v>
                </c:pt>
                <c:pt idx="511">
                  <c:v>12775.0</c:v>
                </c:pt>
                <c:pt idx="512">
                  <c:v>12800.0</c:v>
                </c:pt>
                <c:pt idx="513">
                  <c:v>12825.0</c:v>
                </c:pt>
                <c:pt idx="514">
                  <c:v>12850.0</c:v>
                </c:pt>
                <c:pt idx="515">
                  <c:v>12875.0</c:v>
                </c:pt>
                <c:pt idx="516">
                  <c:v>12900.0</c:v>
                </c:pt>
                <c:pt idx="517">
                  <c:v>12925.0</c:v>
                </c:pt>
                <c:pt idx="518">
                  <c:v>12950.0</c:v>
                </c:pt>
                <c:pt idx="519">
                  <c:v>12975.0</c:v>
                </c:pt>
                <c:pt idx="520">
                  <c:v>13000.0</c:v>
                </c:pt>
                <c:pt idx="521">
                  <c:v>13025.0</c:v>
                </c:pt>
                <c:pt idx="522">
                  <c:v>13050.0</c:v>
                </c:pt>
                <c:pt idx="523">
                  <c:v>13075.0</c:v>
                </c:pt>
                <c:pt idx="524">
                  <c:v>13100.0</c:v>
                </c:pt>
                <c:pt idx="525">
                  <c:v>13125.0</c:v>
                </c:pt>
                <c:pt idx="526">
                  <c:v>13150.0</c:v>
                </c:pt>
                <c:pt idx="527">
                  <c:v>13175.0</c:v>
                </c:pt>
                <c:pt idx="528">
                  <c:v>13200.0</c:v>
                </c:pt>
                <c:pt idx="529">
                  <c:v>13225.0</c:v>
                </c:pt>
                <c:pt idx="530">
                  <c:v>13250.0</c:v>
                </c:pt>
                <c:pt idx="531">
                  <c:v>13275.0</c:v>
                </c:pt>
                <c:pt idx="532">
                  <c:v>13300.0</c:v>
                </c:pt>
                <c:pt idx="533">
                  <c:v>13325.0</c:v>
                </c:pt>
                <c:pt idx="534">
                  <c:v>13350.0</c:v>
                </c:pt>
                <c:pt idx="535">
                  <c:v>13375.0</c:v>
                </c:pt>
                <c:pt idx="536">
                  <c:v>13400.0</c:v>
                </c:pt>
                <c:pt idx="537">
                  <c:v>13425.0</c:v>
                </c:pt>
                <c:pt idx="538">
                  <c:v>13450.0</c:v>
                </c:pt>
                <c:pt idx="539">
                  <c:v>13475.0</c:v>
                </c:pt>
                <c:pt idx="540">
                  <c:v>13500.0</c:v>
                </c:pt>
                <c:pt idx="541">
                  <c:v>13525.0</c:v>
                </c:pt>
                <c:pt idx="542">
                  <c:v>13550.0</c:v>
                </c:pt>
                <c:pt idx="543">
                  <c:v>13575.0</c:v>
                </c:pt>
                <c:pt idx="544">
                  <c:v>13600.0</c:v>
                </c:pt>
                <c:pt idx="545">
                  <c:v>13625.0</c:v>
                </c:pt>
                <c:pt idx="546">
                  <c:v>13650.0</c:v>
                </c:pt>
                <c:pt idx="547">
                  <c:v>13675.0</c:v>
                </c:pt>
                <c:pt idx="548">
                  <c:v>13700.0</c:v>
                </c:pt>
                <c:pt idx="549">
                  <c:v>13725.0</c:v>
                </c:pt>
                <c:pt idx="550">
                  <c:v>13750.0</c:v>
                </c:pt>
                <c:pt idx="551">
                  <c:v>13775.0</c:v>
                </c:pt>
                <c:pt idx="552">
                  <c:v>13800.0</c:v>
                </c:pt>
                <c:pt idx="553">
                  <c:v>13825.0</c:v>
                </c:pt>
                <c:pt idx="554">
                  <c:v>13850.0</c:v>
                </c:pt>
                <c:pt idx="555">
                  <c:v>13875.0</c:v>
                </c:pt>
                <c:pt idx="556">
                  <c:v>13900.0</c:v>
                </c:pt>
                <c:pt idx="557">
                  <c:v>13925.0</c:v>
                </c:pt>
                <c:pt idx="558">
                  <c:v>13950.0</c:v>
                </c:pt>
                <c:pt idx="559">
                  <c:v>13975.0</c:v>
                </c:pt>
                <c:pt idx="560">
                  <c:v>14000.0</c:v>
                </c:pt>
                <c:pt idx="561">
                  <c:v>14025.0</c:v>
                </c:pt>
                <c:pt idx="562">
                  <c:v>14050.0</c:v>
                </c:pt>
                <c:pt idx="563">
                  <c:v>14075.0</c:v>
                </c:pt>
                <c:pt idx="564">
                  <c:v>14100.0</c:v>
                </c:pt>
                <c:pt idx="565">
                  <c:v>14125.0</c:v>
                </c:pt>
                <c:pt idx="566">
                  <c:v>14150.0</c:v>
                </c:pt>
                <c:pt idx="567">
                  <c:v>14175.0</c:v>
                </c:pt>
                <c:pt idx="568">
                  <c:v>14200.0</c:v>
                </c:pt>
                <c:pt idx="569">
                  <c:v>14225.0</c:v>
                </c:pt>
                <c:pt idx="570">
                  <c:v>14250.0</c:v>
                </c:pt>
                <c:pt idx="571">
                  <c:v>14275.0</c:v>
                </c:pt>
                <c:pt idx="572">
                  <c:v>14300.0</c:v>
                </c:pt>
                <c:pt idx="573">
                  <c:v>14325.0</c:v>
                </c:pt>
                <c:pt idx="574">
                  <c:v>14350.0</c:v>
                </c:pt>
                <c:pt idx="575">
                  <c:v>14375.0</c:v>
                </c:pt>
                <c:pt idx="576">
                  <c:v>14400.0</c:v>
                </c:pt>
                <c:pt idx="577">
                  <c:v>14425.0</c:v>
                </c:pt>
                <c:pt idx="578">
                  <c:v>14450.0</c:v>
                </c:pt>
                <c:pt idx="579">
                  <c:v>14475.0</c:v>
                </c:pt>
                <c:pt idx="580">
                  <c:v>14500.0</c:v>
                </c:pt>
                <c:pt idx="581">
                  <c:v>14525.0</c:v>
                </c:pt>
                <c:pt idx="582">
                  <c:v>14550.0</c:v>
                </c:pt>
                <c:pt idx="583">
                  <c:v>14575.0</c:v>
                </c:pt>
                <c:pt idx="584">
                  <c:v>14600.0</c:v>
                </c:pt>
                <c:pt idx="585">
                  <c:v>14625.0</c:v>
                </c:pt>
                <c:pt idx="586">
                  <c:v>14650.0</c:v>
                </c:pt>
                <c:pt idx="587">
                  <c:v>14675.0</c:v>
                </c:pt>
                <c:pt idx="588">
                  <c:v>14700.0</c:v>
                </c:pt>
                <c:pt idx="589">
                  <c:v>14725.0</c:v>
                </c:pt>
                <c:pt idx="590">
                  <c:v>14750.0</c:v>
                </c:pt>
                <c:pt idx="591">
                  <c:v>14775.0</c:v>
                </c:pt>
                <c:pt idx="592">
                  <c:v>14800.0</c:v>
                </c:pt>
                <c:pt idx="593">
                  <c:v>14825.0</c:v>
                </c:pt>
                <c:pt idx="594">
                  <c:v>14850.0</c:v>
                </c:pt>
                <c:pt idx="595">
                  <c:v>14875.0</c:v>
                </c:pt>
                <c:pt idx="596">
                  <c:v>14900.0</c:v>
                </c:pt>
                <c:pt idx="597">
                  <c:v>14925.0</c:v>
                </c:pt>
                <c:pt idx="598">
                  <c:v>14950.0</c:v>
                </c:pt>
                <c:pt idx="599">
                  <c:v>14975.0</c:v>
                </c:pt>
                <c:pt idx="600">
                  <c:v>15000.0</c:v>
                </c:pt>
                <c:pt idx="601">
                  <c:v>15025.0</c:v>
                </c:pt>
                <c:pt idx="602">
                  <c:v>15050.0</c:v>
                </c:pt>
                <c:pt idx="603">
                  <c:v>15075.0</c:v>
                </c:pt>
                <c:pt idx="604">
                  <c:v>15100.0</c:v>
                </c:pt>
                <c:pt idx="605">
                  <c:v>15125.0</c:v>
                </c:pt>
                <c:pt idx="606">
                  <c:v>15150.0</c:v>
                </c:pt>
                <c:pt idx="607">
                  <c:v>15175.0</c:v>
                </c:pt>
                <c:pt idx="608">
                  <c:v>15200.0</c:v>
                </c:pt>
                <c:pt idx="609">
                  <c:v>15225.0</c:v>
                </c:pt>
                <c:pt idx="610">
                  <c:v>15250.0</c:v>
                </c:pt>
                <c:pt idx="611">
                  <c:v>15275.0</c:v>
                </c:pt>
                <c:pt idx="612">
                  <c:v>15300.0</c:v>
                </c:pt>
                <c:pt idx="613">
                  <c:v>15325.0</c:v>
                </c:pt>
                <c:pt idx="614">
                  <c:v>15350.0</c:v>
                </c:pt>
                <c:pt idx="615">
                  <c:v>15375.0</c:v>
                </c:pt>
                <c:pt idx="616">
                  <c:v>15400.0</c:v>
                </c:pt>
                <c:pt idx="617">
                  <c:v>15425.0</c:v>
                </c:pt>
                <c:pt idx="618">
                  <c:v>15450.0</c:v>
                </c:pt>
                <c:pt idx="619">
                  <c:v>15475.0</c:v>
                </c:pt>
                <c:pt idx="620">
                  <c:v>15500.0</c:v>
                </c:pt>
                <c:pt idx="621">
                  <c:v>15525.0</c:v>
                </c:pt>
                <c:pt idx="622">
                  <c:v>15550.0</c:v>
                </c:pt>
                <c:pt idx="623">
                  <c:v>15575.0</c:v>
                </c:pt>
                <c:pt idx="624">
                  <c:v>15600.0</c:v>
                </c:pt>
                <c:pt idx="625">
                  <c:v>15625.0</c:v>
                </c:pt>
                <c:pt idx="626">
                  <c:v>15650.0</c:v>
                </c:pt>
                <c:pt idx="627">
                  <c:v>15675.0</c:v>
                </c:pt>
                <c:pt idx="628">
                  <c:v>15700.0</c:v>
                </c:pt>
                <c:pt idx="629">
                  <c:v>15725.0</c:v>
                </c:pt>
                <c:pt idx="630">
                  <c:v>15750.0</c:v>
                </c:pt>
                <c:pt idx="631">
                  <c:v>15775.0</c:v>
                </c:pt>
                <c:pt idx="632">
                  <c:v>15800.0</c:v>
                </c:pt>
                <c:pt idx="633">
                  <c:v>15825.0</c:v>
                </c:pt>
                <c:pt idx="634">
                  <c:v>15850.0</c:v>
                </c:pt>
                <c:pt idx="635">
                  <c:v>15875.0</c:v>
                </c:pt>
                <c:pt idx="636">
                  <c:v>15900.0</c:v>
                </c:pt>
                <c:pt idx="637">
                  <c:v>15925.0</c:v>
                </c:pt>
                <c:pt idx="638">
                  <c:v>15950.0</c:v>
                </c:pt>
                <c:pt idx="639">
                  <c:v>15975.0</c:v>
                </c:pt>
                <c:pt idx="640">
                  <c:v>16000.0</c:v>
                </c:pt>
                <c:pt idx="641">
                  <c:v>16025.0</c:v>
                </c:pt>
                <c:pt idx="642">
                  <c:v>16050.0</c:v>
                </c:pt>
                <c:pt idx="643">
                  <c:v>16075.0</c:v>
                </c:pt>
                <c:pt idx="644">
                  <c:v>16100.0</c:v>
                </c:pt>
                <c:pt idx="645">
                  <c:v>16125.0</c:v>
                </c:pt>
                <c:pt idx="646">
                  <c:v>16150.0</c:v>
                </c:pt>
                <c:pt idx="647">
                  <c:v>16175.0</c:v>
                </c:pt>
                <c:pt idx="648">
                  <c:v>16200.0</c:v>
                </c:pt>
                <c:pt idx="649">
                  <c:v>16225.0</c:v>
                </c:pt>
                <c:pt idx="650">
                  <c:v>16250.0</c:v>
                </c:pt>
                <c:pt idx="651">
                  <c:v>16275.0</c:v>
                </c:pt>
                <c:pt idx="652">
                  <c:v>16300.0</c:v>
                </c:pt>
                <c:pt idx="653">
                  <c:v>16325.0</c:v>
                </c:pt>
                <c:pt idx="654">
                  <c:v>16350.0</c:v>
                </c:pt>
                <c:pt idx="655">
                  <c:v>16375.0</c:v>
                </c:pt>
                <c:pt idx="656">
                  <c:v>16400.0</c:v>
                </c:pt>
                <c:pt idx="657">
                  <c:v>16425.0</c:v>
                </c:pt>
                <c:pt idx="658">
                  <c:v>16450.0</c:v>
                </c:pt>
                <c:pt idx="659">
                  <c:v>16475.0</c:v>
                </c:pt>
                <c:pt idx="660">
                  <c:v>16500.0</c:v>
                </c:pt>
                <c:pt idx="661">
                  <c:v>16525.0</c:v>
                </c:pt>
                <c:pt idx="662">
                  <c:v>16550.0</c:v>
                </c:pt>
                <c:pt idx="663">
                  <c:v>16575.0</c:v>
                </c:pt>
                <c:pt idx="664">
                  <c:v>16600.0</c:v>
                </c:pt>
                <c:pt idx="665">
                  <c:v>16625.0</c:v>
                </c:pt>
                <c:pt idx="666">
                  <c:v>16650.0</c:v>
                </c:pt>
                <c:pt idx="667">
                  <c:v>16675.0</c:v>
                </c:pt>
                <c:pt idx="668">
                  <c:v>16700.0</c:v>
                </c:pt>
                <c:pt idx="669">
                  <c:v>16725.0</c:v>
                </c:pt>
                <c:pt idx="670">
                  <c:v>16750.0</c:v>
                </c:pt>
                <c:pt idx="671">
                  <c:v>16775.0</c:v>
                </c:pt>
                <c:pt idx="672">
                  <c:v>16800.0</c:v>
                </c:pt>
                <c:pt idx="673">
                  <c:v>16825.0</c:v>
                </c:pt>
                <c:pt idx="674">
                  <c:v>16850.0</c:v>
                </c:pt>
                <c:pt idx="675">
                  <c:v>16875.0</c:v>
                </c:pt>
                <c:pt idx="676">
                  <c:v>16900.0</c:v>
                </c:pt>
                <c:pt idx="677">
                  <c:v>16925.0</c:v>
                </c:pt>
                <c:pt idx="678">
                  <c:v>16950.0</c:v>
                </c:pt>
                <c:pt idx="679">
                  <c:v>16975.0</c:v>
                </c:pt>
                <c:pt idx="680">
                  <c:v>17000.0</c:v>
                </c:pt>
                <c:pt idx="681">
                  <c:v>17025.0</c:v>
                </c:pt>
                <c:pt idx="682">
                  <c:v>17050.0</c:v>
                </c:pt>
                <c:pt idx="683">
                  <c:v>17075.0</c:v>
                </c:pt>
                <c:pt idx="684">
                  <c:v>17100.0</c:v>
                </c:pt>
                <c:pt idx="685">
                  <c:v>17125.0</c:v>
                </c:pt>
                <c:pt idx="686">
                  <c:v>17150.0</c:v>
                </c:pt>
                <c:pt idx="687">
                  <c:v>17175.0</c:v>
                </c:pt>
                <c:pt idx="688">
                  <c:v>17200.0</c:v>
                </c:pt>
                <c:pt idx="689">
                  <c:v>17225.0</c:v>
                </c:pt>
                <c:pt idx="690">
                  <c:v>17250.0</c:v>
                </c:pt>
                <c:pt idx="691">
                  <c:v>17275.0</c:v>
                </c:pt>
                <c:pt idx="692">
                  <c:v>17300.0</c:v>
                </c:pt>
                <c:pt idx="693">
                  <c:v>17325.0</c:v>
                </c:pt>
                <c:pt idx="694">
                  <c:v>17350.0</c:v>
                </c:pt>
                <c:pt idx="695">
                  <c:v>17375.0</c:v>
                </c:pt>
                <c:pt idx="696">
                  <c:v>17400.0</c:v>
                </c:pt>
                <c:pt idx="697">
                  <c:v>17425.0</c:v>
                </c:pt>
                <c:pt idx="698">
                  <c:v>17450.0</c:v>
                </c:pt>
                <c:pt idx="699">
                  <c:v>17475.0</c:v>
                </c:pt>
                <c:pt idx="700">
                  <c:v>17500.0</c:v>
                </c:pt>
                <c:pt idx="701">
                  <c:v>17525.0</c:v>
                </c:pt>
                <c:pt idx="702">
                  <c:v>17550.0</c:v>
                </c:pt>
                <c:pt idx="703">
                  <c:v>17575.0</c:v>
                </c:pt>
                <c:pt idx="704">
                  <c:v>17600.0</c:v>
                </c:pt>
                <c:pt idx="705">
                  <c:v>17625.0</c:v>
                </c:pt>
                <c:pt idx="706">
                  <c:v>17650.0</c:v>
                </c:pt>
                <c:pt idx="707">
                  <c:v>17675.0</c:v>
                </c:pt>
                <c:pt idx="708">
                  <c:v>17700.0</c:v>
                </c:pt>
                <c:pt idx="709">
                  <c:v>17725.0</c:v>
                </c:pt>
                <c:pt idx="710">
                  <c:v>17750.0</c:v>
                </c:pt>
                <c:pt idx="711">
                  <c:v>17775.0</c:v>
                </c:pt>
                <c:pt idx="712">
                  <c:v>17800.0</c:v>
                </c:pt>
                <c:pt idx="713">
                  <c:v>17825.0</c:v>
                </c:pt>
                <c:pt idx="714">
                  <c:v>17850.0</c:v>
                </c:pt>
                <c:pt idx="715">
                  <c:v>17875.0</c:v>
                </c:pt>
                <c:pt idx="716">
                  <c:v>17900.0</c:v>
                </c:pt>
                <c:pt idx="717">
                  <c:v>17925.0</c:v>
                </c:pt>
                <c:pt idx="718">
                  <c:v>17950.0</c:v>
                </c:pt>
                <c:pt idx="719">
                  <c:v>17975.0</c:v>
                </c:pt>
                <c:pt idx="720">
                  <c:v>18000.0</c:v>
                </c:pt>
                <c:pt idx="721">
                  <c:v>18025.0</c:v>
                </c:pt>
                <c:pt idx="722">
                  <c:v>18050.0</c:v>
                </c:pt>
                <c:pt idx="723">
                  <c:v>18075.0</c:v>
                </c:pt>
                <c:pt idx="724">
                  <c:v>18100.0</c:v>
                </c:pt>
                <c:pt idx="725">
                  <c:v>18125.0</c:v>
                </c:pt>
                <c:pt idx="726">
                  <c:v>18150.0</c:v>
                </c:pt>
                <c:pt idx="727">
                  <c:v>18175.0</c:v>
                </c:pt>
                <c:pt idx="728">
                  <c:v>18200.0</c:v>
                </c:pt>
                <c:pt idx="729">
                  <c:v>18225.0</c:v>
                </c:pt>
                <c:pt idx="730">
                  <c:v>18250.0</c:v>
                </c:pt>
                <c:pt idx="731">
                  <c:v>18275.0</c:v>
                </c:pt>
                <c:pt idx="732">
                  <c:v>18300.0</c:v>
                </c:pt>
                <c:pt idx="733">
                  <c:v>18325.0</c:v>
                </c:pt>
                <c:pt idx="734">
                  <c:v>18350.0</c:v>
                </c:pt>
                <c:pt idx="735">
                  <c:v>18375.0</c:v>
                </c:pt>
                <c:pt idx="736">
                  <c:v>18400.0</c:v>
                </c:pt>
                <c:pt idx="737">
                  <c:v>18425.0</c:v>
                </c:pt>
                <c:pt idx="738">
                  <c:v>18450.0</c:v>
                </c:pt>
                <c:pt idx="739">
                  <c:v>18475.0</c:v>
                </c:pt>
                <c:pt idx="740">
                  <c:v>18500.0</c:v>
                </c:pt>
                <c:pt idx="741">
                  <c:v>18525.0</c:v>
                </c:pt>
                <c:pt idx="742">
                  <c:v>18550.0</c:v>
                </c:pt>
                <c:pt idx="743">
                  <c:v>18575.0</c:v>
                </c:pt>
                <c:pt idx="744">
                  <c:v>18600.0</c:v>
                </c:pt>
                <c:pt idx="745">
                  <c:v>18625.0</c:v>
                </c:pt>
                <c:pt idx="746">
                  <c:v>18650.0</c:v>
                </c:pt>
                <c:pt idx="747">
                  <c:v>18675.0</c:v>
                </c:pt>
                <c:pt idx="748">
                  <c:v>18700.0</c:v>
                </c:pt>
                <c:pt idx="749">
                  <c:v>18725.0</c:v>
                </c:pt>
                <c:pt idx="750">
                  <c:v>18750.0</c:v>
                </c:pt>
                <c:pt idx="751">
                  <c:v>18775.0</c:v>
                </c:pt>
                <c:pt idx="752">
                  <c:v>18800.0</c:v>
                </c:pt>
                <c:pt idx="753">
                  <c:v>18825.0</c:v>
                </c:pt>
                <c:pt idx="754">
                  <c:v>18850.0</c:v>
                </c:pt>
                <c:pt idx="755">
                  <c:v>18875.0</c:v>
                </c:pt>
                <c:pt idx="756">
                  <c:v>18900.0</c:v>
                </c:pt>
                <c:pt idx="757">
                  <c:v>18925.0</c:v>
                </c:pt>
                <c:pt idx="758">
                  <c:v>18950.0</c:v>
                </c:pt>
                <c:pt idx="759">
                  <c:v>18975.0</c:v>
                </c:pt>
                <c:pt idx="760">
                  <c:v>19000.0</c:v>
                </c:pt>
                <c:pt idx="761">
                  <c:v>19025.0</c:v>
                </c:pt>
                <c:pt idx="762">
                  <c:v>19050.0</c:v>
                </c:pt>
                <c:pt idx="763">
                  <c:v>19075.0</c:v>
                </c:pt>
                <c:pt idx="764">
                  <c:v>19100.0</c:v>
                </c:pt>
                <c:pt idx="765">
                  <c:v>19125.0</c:v>
                </c:pt>
                <c:pt idx="766">
                  <c:v>19150.0</c:v>
                </c:pt>
                <c:pt idx="767">
                  <c:v>19175.0</c:v>
                </c:pt>
                <c:pt idx="768">
                  <c:v>19200.0</c:v>
                </c:pt>
                <c:pt idx="769">
                  <c:v>19225.0</c:v>
                </c:pt>
                <c:pt idx="770">
                  <c:v>19250.0</c:v>
                </c:pt>
                <c:pt idx="771">
                  <c:v>19275.0</c:v>
                </c:pt>
                <c:pt idx="772">
                  <c:v>19300.0</c:v>
                </c:pt>
                <c:pt idx="773">
                  <c:v>19325.0</c:v>
                </c:pt>
                <c:pt idx="774">
                  <c:v>19350.0</c:v>
                </c:pt>
                <c:pt idx="775">
                  <c:v>19375.0</c:v>
                </c:pt>
                <c:pt idx="776">
                  <c:v>19400.0</c:v>
                </c:pt>
                <c:pt idx="777">
                  <c:v>19425.0</c:v>
                </c:pt>
                <c:pt idx="778">
                  <c:v>19450.0</c:v>
                </c:pt>
                <c:pt idx="779">
                  <c:v>19475.0</c:v>
                </c:pt>
                <c:pt idx="780">
                  <c:v>19500.0</c:v>
                </c:pt>
                <c:pt idx="781">
                  <c:v>19525.0</c:v>
                </c:pt>
                <c:pt idx="782">
                  <c:v>19550.0</c:v>
                </c:pt>
                <c:pt idx="783">
                  <c:v>19575.0</c:v>
                </c:pt>
                <c:pt idx="784">
                  <c:v>19600.0</c:v>
                </c:pt>
                <c:pt idx="785">
                  <c:v>19625.0</c:v>
                </c:pt>
                <c:pt idx="786">
                  <c:v>19650.0</c:v>
                </c:pt>
                <c:pt idx="787">
                  <c:v>19675.0</c:v>
                </c:pt>
                <c:pt idx="788">
                  <c:v>19700.0</c:v>
                </c:pt>
                <c:pt idx="789">
                  <c:v>19725.0</c:v>
                </c:pt>
                <c:pt idx="790">
                  <c:v>19750.0</c:v>
                </c:pt>
                <c:pt idx="791">
                  <c:v>19775.0</c:v>
                </c:pt>
                <c:pt idx="792">
                  <c:v>19800.0</c:v>
                </c:pt>
                <c:pt idx="793">
                  <c:v>19825.0</c:v>
                </c:pt>
                <c:pt idx="794">
                  <c:v>19850.0</c:v>
                </c:pt>
                <c:pt idx="795">
                  <c:v>19875.0</c:v>
                </c:pt>
                <c:pt idx="796">
                  <c:v>19900.0</c:v>
                </c:pt>
                <c:pt idx="797">
                  <c:v>19925.0</c:v>
                </c:pt>
                <c:pt idx="798">
                  <c:v>19950.0</c:v>
                </c:pt>
                <c:pt idx="799">
                  <c:v>19975.0</c:v>
                </c:pt>
                <c:pt idx="800">
                  <c:v>20000.0</c:v>
                </c:pt>
                <c:pt idx="801">
                  <c:v>20025.0</c:v>
                </c:pt>
                <c:pt idx="802">
                  <c:v>20050.0</c:v>
                </c:pt>
                <c:pt idx="803">
                  <c:v>20075.0</c:v>
                </c:pt>
                <c:pt idx="804">
                  <c:v>20100.0</c:v>
                </c:pt>
                <c:pt idx="805">
                  <c:v>20125.0</c:v>
                </c:pt>
                <c:pt idx="806">
                  <c:v>20150.0</c:v>
                </c:pt>
                <c:pt idx="807">
                  <c:v>20175.0</c:v>
                </c:pt>
                <c:pt idx="808">
                  <c:v>20200.0</c:v>
                </c:pt>
                <c:pt idx="809">
                  <c:v>20225.0</c:v>
                </c:pt>
                <c:pt idx="810">
                  <c:v>20250.0</c:v>
                </c:pt>
                <c:pt idx="811">
                  <c:v>20275.0</c:v>
                </c:pt>
                <c:pt idx="812">
                  <c:v>20300.0</c:v>
                </c:pt>
                <c:pt idx="813">
                  <c:v>20325.0</c:v>
                </c:pt>
                <c:pt idx="814">
                  <c:v>20350.0</c:v>
                </c:pt>
                <c:pt idx="815">
                  <c:v>20375.0</c:v>
                </c:pt>
                <c:pt idx="816">
                  <c:v>20400.0</c:v>
                </c:pt>
                <c:pt idx="817">
                  <c:v>20425.0</c:v>
                </c:pt>
                <c:pt idx="818">
                  <c:v>20450.0</c:v>
                </c:pt>
                <c:pt idx="819">
                  <c:v>20475.0</c:v>
                </c:pt>
                <c:pt idx="820">
                  <c:v>20500.0</c:v>
                </c:pt>
                <c:pt idx="821">
                  <c:v>20525.0</c:v>
                </c:pt>
                <c:pt idx="822">
                  <c:v>20550.0</c:v>
                </c:pt>
                <c:pt idx="823">
                  <c:v>20575.0</c:v>
                </c:pt>
                <c:pt idx="824">
                  <c:v>20600.0</c:v>
                </c:pt>
                <c:pt idx="825">
                  <c:v>20625.0</c:v>
                </c:pt>
                <c:pt idx="826">
                  <c:v>20650.0</c:v>
                </c:pt>
                <c:pt idx="827">
                  <c:v>20675.0</c:v>
                </c:pt>
                <c:pt idx="828">
                  <c:v>20700.0</c:v>
                </c:pt>
                <c:pt idx="829">
                  <c:v>20725.0</c:v>
                </c:pt>
                <c:pt idx="830">
                  <c:v>20750.0</c:v>
                </c:pt>
                <c:pt idx="831">
                  <c:v>20775.0</c:v>
                </c:pt>
                <c:pt idx="832">
                  <c:v>20800.0</c:v>
                </c:pt>
                <c:pt idx="833">
                  <c:v>20825.0</c:v>
                </c:pt>
                <c:pt idx="834">
                  <c:v>20850.0</c:v>
                </c:pt>
                <c:pt idx="835">
                  <c:v>20875.0</c:v>
                </c:pt>
                <c:pt idx="836">
                  <c:v>20900.0</c:v>
                </c:pt>
                <c:pt idx="837">
                  <c:v>20925.0</c:v>
                </c:pt>
                <c:pt idx="838">
                  <c:v>20950.0</c:v>
                </c:pt>
                <c:pt idx="839">
                  <c:v>20975.0</c:v>
                </c:pt>
                <c:pt idx="840">
                  <c:v>21000.0</c:v>
                </c:pt>
                <c:pt idx="841">
                  <c:v>21025.0</c:v>
                </c:pt>
                <c:pt idx="842">
                  <c:v>21050.0</c:v>
                </c:pt>
                <c:pt idx="843">
                  <c:v>21075.0</c:v>
                </c:pt>
                <c:pt idx="844">
                  <c:v>21100.0</c:v>
                </c:pt>
                <c:pt idx="845">
                  <c:v>21125.0</c:v>
                </c:pt>
                <c:pt idx="846">
                  <c:v>21150.0</c:v>
                </c:pt>
                <c:pt idx="847">
                  <c:v>21175.0</c:v>
                </c:pt>
                <c:pt idx="848">
                  <c:v>21200.0</c:v>
                </c:pt>
                <c:pt idx="849">
                  <c:v>21225.0</c:v>
                </c:pt>
                <c:pt idx="850">
                  <c:v>21250.0</c:v>
                </c:pt>
                <c:pt idx="851">
                  <c:v>21275.0</c:v>
                </c:pt>
                <c:pt idx="852">
                  <c:v>21300.0</c:v>
                </c:pt>
                <c:pt idx="853">
                  <c:v>21325.0</c:v>
                </c:pt>
                <c:pt idx="854">
                  <c:v>21350.0</c:v>
                </c:pt>
                <c:pt idx="855">
                  <c:v>21375.0</c:v>
                </c:pt>
                <c:pt idx="856">
                  <c:v>21400.0</c:v>
                </c:pt>
                <c:pt idx="857">
                  <c:v>21425.0</c:v>
                </c:pt>
                <c:pt idx="858">
                  <c:v>21450.0</c:v>
                </c:pt>
                <c:pt idx="859">
                  <c:v>21475.0</c:v>
                </c:pt>
                <c:pt idx="860">
                  <c:v>21500.0</c:v>
                </c:pt>
                <c:pt idx="861">
                  <c:v>21525.0</c:v>
                </c:pt>
                <c:pt idx="862">
                  <c:v>21550.0</c:v>
                </c:pt>
                <c:pt idx="863">
                  <c:v>21575.0</c:v>
                </c:pt>
                <c:pt idx="864">
                  <c:v>21600.0</c:v>
                </c:pt>
                <c:pt idx="865">
                  <c:v>21625.0</c:v>
                </c:pt>
                <c:pt idx="866">
                  <c:v>21650.0</c:v>
                </c:pt>
                <c:pt idx="867">
                  <c:v>21675.0</c:v>
                </c:pt>
                <c:pt idx="868">
                  <c:v>21700.0</c:v>
                </c:pt>
                <c:pt idx="869">
                  <c:v>21725.0</c:v>
                </c:pt>
                <c:pt idx="870">
                  <c:v>21750.0</c:v>
                </c:pt>
                <c:pt idx="871">
                  <c:v>21775.0</c:v>
                </c:pt>
                <c:pt idx="872">
                  <c:v>21800.0</c:v>
                </c:pt>
                <c:pt idx="873">
                  <c:v>21825.0</c:v>
                </c:pt>
                <c:pt idx="874">
                  <c:v>21850.0</c:v>
                </c:pt>
                <c:pt idx="875">
                  <c:v>21875.0</c:v>
                </c:pt>
                <c:pt idx="876">
                  <c:v>21900.0</c:v>
                </c:pt>
                <c:pt idx="877">
                  <c:v>21925.0</c:v>
                </c:pt>
                <c:pt idx="878">
                  <c:v>21950.0</c:v>
                </c:pt>
                <c:pt idx="879">
                  <c:v>21975.0</c:v>
                </c:pt>
                <c:pt idx="880">
                  <c:v>22000.0</c:v>
                </c:pt>
                <c:pt idx="881">
                  <c:v>22025.0</c:v>
                </c:pt>
                <c:pt idx="882">
                  <c:v>22050.0</c:v>
                </c:pt>
                <c:pt idx="883">
                  <c:v>22075.0</c:v>
                </c:pt>
                <c:pt idx="884">
                  <c:v>22100.0</c:v>
                </c:pt>
                <c:pt idx="885">
                  <c:v>22125.0</c:v>
                </c:pt>
                <c:pt idx="886">
                  <c:v>22150.0</c:v>
                </c:pt>
                <c:pt idx="887">
                  <c:v>22175.0</c:v>
                </c:pt>
                <c:pt idx="888">
                  <c:v>22200.0</c:v>
                </c:pt>
                <c:pt idx="889">
                  <c:v>22225.0</c:v>
                </c:pt>
                <c:pt idx="890">
                  <c:v>22250.0</c:v>
                </c:pt>
                <c:pt idx="891">
                  <c:v>22275.0</c:v>
                </c:pt>
                <c:pt idx="892">
                  <c:v>22300.0</c:v>
                </c:pt>
                <c:pt idx="893">
                  <c:v>22325.0</c:v>
                </c:pt>
                <c:pt idx="894">
                  <c:v>22350.0</c:v>
                </c:pt>
                <c:pt idx="895">
                  <c:v>22375.0</c:v>
                </c:pt>
                <c:pt idx="896">
                  <c:v>22400.0</c:v>
                </c:pt>
                <c:pt idx="897">
                  <c:v>22425.0</c:v>
                </c:pt>
                <c:pt idx="898">
                  <c:v>22450.0</c:v>
                </c:pt>
                <c:pt idx="899">
                  <c:v>22475.0</c:v>
                </c:pt>
                <c:pt idx="900">
                  <c:v>22500.0</c:v>
                </c:pt>
                <c:pt idx="901">
                  <c:v>22525.0</c:v>
                </c:pt>
                <c:pt idx="902">
                  <c:v>22550.0</c:v>
                </c:pt>
                <c:pt idx="903">
                  <c:v>22575.0</c:v>
                </c:pt>
                <c:pt idx="904">
                  <c:v>22600.0</c:v>
                </c:pt>
                <c:pt idx="905">
                  <c:v>22625.0</c:v>
                </c:pt>
                <c:pt idx="906">
                  <c:v>22650.0</c:v>
                </c:pt>
                <c:pt idx="907">
                  <c:v>22675.0</c:v>
                </c:pt>
                <c:pt idx="908">
                  <c:v>22700.0</c:v>
                </c:pt>
                <c:pt idx="909">
                  <c:v>22725.0</c:v>
                </c:pt>
                <c:pt idx="910">
                  <c:v>22750.0</c:v>
                </c:pt>
                <c:pt idx="911">
                  <c:v>22775.0</c:v>
                </c:pt>
                <c:pt idx="912">
                  <c:v>22800.0</c:v>
                </c:pt>
                <c:pt idx="913">
                  <c:v>22825.0</c:v>
                </c:pt>
                <c:pt idx="914">
                  <c:v>22850.0</c:v>
                </c:pt>
                <c:pt idx="915">
                  <c:v>22875.0</c:v>
                </c:pt>
                <c:pt idx="916">
                  <c:v>22900.0</c:v>
                </c:pt>
                <c:pt idx="917">
                  <c:v>22925.0</c:v>
                </c:pt>
                <c:pt idx="918">
                  <c:v>22950.0</c:v>
                </c:pt>
                <c:pt idx="919">
                  <c:v>22975.0</c:v>
                </c:pt>
                <c:pt idx="920">
                  <c:v>23000.0</c:v>
                </c:pt>
                <c:pt idx="921">
                  <c:v>23025.0</c:v>
                </c:pt>
                <c:pt idx="922">
                  <c:v>23050.0</c:v>
                </c:pt>
                <c:pt idx="923">
                  <c:v>23075.0</c:v>
                </c:pt>
                <c:pt idx="924">
                  <c:v>23100.0</c:v>
                </c:pt>
                <c:pt idx="925">
                  <c:v>23125.0</c:v>
                </c:pt>
                <c:pt idx="926">
                  <c:v>23150.0</c:v>
                </c:pt>
                <c:pt idx="927">
                  <c:v>23175.0</c:v>
                </c:pt>
                <c:pt idx="928">
                  <c:v>23200.0</c:v>
                </c:pt>
                <c:pt idx="929">
                  <c:v>23225.0</c:v>
                </c:pt>
                <c:pt idx="930">
                  <c:v>23250.0</c:v>
                </c:pt>
                <c:pt idx="931">
                  <c:v>23275.0</c:v>
                </c:pt>
                <c:pt idx="932">
                  <c:v>23300.0</c:v>
                </c:pt>
                <c:pt idx="933">
                  <c:v>23325.0</c:v>
                </c:pt>
                <c:pt idx="934">
                  <c:v>23350.0</c:v>
                </c:pt>
                <c:pt idx="935">
                  <c:v>23375.0</c:v>
                </c:pt>
                <c:pt idx="936">
                  <c:v>23400.0</c:v>
                </c:pt>
                <c:pt idx="937">
                  <c:v>23425.0</c:v>
                </c:pt>
                <c:pt idx="938">
                  <c:v>23450.0</c:v>
                </c:pt>
                <c:pt idx="939">
                  <c:v>23475.0</c:v>
                </c:pt>
                <c:pt idx="940">
                  <c:v>23500.0</c:v>
                </c:pt>
                <c:pt idx="941">
                  <c:v>23525.0</c:v>
                </c:pt>
                <c:pt idx="942">
                  <c:v>23550.0</c:v>
                </c:pt>
                <c:pt idx="943">
                  <c:v>23575.0</c:v>
                </c:pt>
                <c:pt idx="944">
                  <c:v>23600.0</c:v>
                </c:pt>
                <c:pt idx="945">
                  <c:v>23625.0</c:v>
                </c:pt>
                <c:pt idx="946">
                  <c:v>23650.0</c:v>
                </c:pt>
                <c:pt idx="947">
                  <c:v>23675.0</c:v>
                </c:pt>
                <c:pt idx="948">
                  <c:v>23700.0</c:v>
                </c:pt>
                <c:pt idx="949">
                  <c:v>23725.0</c:v>
                </c:pt>
                <c:pt idx="950">
                  <c:v>23750.0</c:v>
                </c:pt>
                <c:pt idx="951">
                  <c:v>23775.0</c:v>
                </c:pt>
                <c:pt idx="952">
                  <c:v>23800.0</c:v>
                </c:pt>
                <c:pt idx="953">
                  <c:v>23825.0</c:v>
                </c:pt>
                <c:pt idx="954">
                  <c:v>23850.0</c:v>
                </c:pt>
                <c:pt idx="955">
                  <c:v>23875.0</c:v>
                </c:pt>
                <c:pt idx="956">
                  <c:v>23900.0</c:v>
                </c:pt>
                <c:pt idx="957">
                  <c:v>23925.0</c:v>
                </c:pt>
                <c:pt idx="958">
                  <c:v>23950.0</c:v>
                </c:pt>
                <c:pt idx="959">
                  <c:v>23975.0</c:v>
                </c:pt>
                <c:pt idx="960">
                  <c:v>24000.0</c:v>
                </c:pt>
                <c:pt idx="961">
                  <c:v>24025.0</c:v>
                </c:pt>
                <c:pt idx="962">
                  <c:v>24050.0</c:v>
                </c:pt>
                <c:pt idx="963">
                  <c:v>24075.0</c:v>
                </c:pt>
                <c:pt idx="964">
                  <c:v>24100.0</c:v>
                </c:pt>
                <c:pt idx="965">
                  <c:v>24125.0</c:v>
                </c:pt>
                <c:pt idx="966">
                  <c:v>24150.0</c:v>
                </c:pt>
                <c:pt idx="967">
                  <c:v>24175.0</c:v>
                </c:pt>
                <c:pt idx="968">
                  <c:v>24200.0</c:v>
                </c:pt>
                <c:pt idx="969">
                  <c:v>24225.0</c:v>
                </c:pt>
                <c:pt idx="970">
                  <c:v>24250.0</c:v>
                </c:pt>
                <c:pt idx="971">
                  <c:v>24275.0</c:v>
                </c:pt>
                <c:pt idx="972">
                  <c:v>24300.0</c:v>
                </c:pt>
                <c:pt idx="973">
                  <c:v>24325.0</c:v>
                </c:pt>
                <c:pt idx="974">
                  <c:v>24350.0</c:v>
                </c:pt>
                <c:pt idx="975">
                  <c:v>24375.0</c:v>
                </c:pt>
                <c:pt idx="976">
                  <c:v>24400.0</c:v>
                </c:pt>
                <c:pt idx="977">
                  <c:v>24425.0</c:v>
                </c:pt>
                <c:pt idx="978">
                  <c:v>24450.0</c:v>
                </c:pt>
                <c:pt idx="979">
                  <c:v>24475.0</c:v>
                </c:pt>
                <c:pt idx="980">
                  <c:v>24500.0</c:v>
                </c:pt>
                <c:pt idx="981">
                  <c:v>24525.0</c:v>
                </c:pt>
                <c:pt idx="982">
                  <c:v>24550.0</c:v>
                </c:pt>
                <c:pt idx="983">
                  <c:v>24575.0</c:v>
                </c:pt>
                <c:pt idx="984">
                  <c:v>24600.0</c:v>
                </c:pt>
                <c:pt idx="985">
                  <c:v>24625.0</c:v>
                </c:pt>
                <c:pt idx="986">
                  <c:v>24650.0</c:v>
                </c:pt>
                <c:pt idx="987">
                  <c:v>24675.0</c:v>
                </c:pt>
                <c:pt idx="988">
                  <c:v>24700.0</c:v>
                </c:pt>
                <c:pt idx="989">
                  <c:v>24725.0</c:v>
                </c:pt>
                <c:pt idx="990">
                  <c:v>24750.0</c:v>
                </c:pt>
                <c:pt idx="991">
                  <c:v>24775.0</c:v>
                </c:pt>
                <c:pt idx="992">
                  <c:v>24800.0</c:v>
                </c:pt>
                <c:pt idx="993">
                  <c:v>24825.0</c:v>
                </c:pt>
                <c:pt idx="994">
                  <c:v>24850.0</c:v>
                </c:pt>
                <c:pt idx="995">
                  <c:v>24875.0</c:v>
                </c:pt>
                <c:pt idx="996">
                  <c:v>24900.0</c:v>
                </c:pt>
                <c:pt idx="997">
                  <c:v>24925.0</c:v>
                </c:pt>
                <c:pt idx="998">
                  <c:v>24950.0</c:v>
                </c:pt>
                <c:pt idx="999">
                  <c:v>24975.0</c:v>
                </c:pt>
                <c:pt idx="1000">
                  <c:v>25000.0</c:v>
                </c:pt>
                <c:pt idx="1001">
                  <c:v>25025.0</c:v>
                </c:pt>
                <c:pt idx="1002">
                  <c:v>25050.0</c:v>
                </c:pt>
                <c:pt idx="1003">
                  <c:v>25075.0</c:v>
                </c:pt>
                <c:pt idx="1004">
                  <c:v>25100.0</c:v>
                </c:pt>
                <c:pt idx="1005">
                  <c:v>25125.0</c:v>
                </c:pt>
                <c:pt idx="1006">
                  <c:v>25150.0</c:v>
                </c:pt>
                <c:pt idx="1007">
                  <c:v>25175.0</c:v>
                </c:pt>
                <c:pt idx="1008">
                  <c:v>25200.0</c:v>
                </c:pt>
                <c:pt idx="1009">
                  <c:v>25225.0</c:v>
                </c:pt>
                <c:pt idx="1010">
                  <c:v>25250.0</c:v>
                </c:pt>
                <c:pt idx="1011">
                  <c:v>25275.0</c:v>
                </c:pt>
                <c:pt idx="1012">
                  <c:v>25300.0</c:v>
                </c:pt>
                <c:pt idx="1013">
                  <c:v>25325.0</c:v>
                </c:pt>
                <c:pt idx="1014">
                  <c:v>25350.0</c:v>
                </c:pt>
                <c:pt idx="1015">
                  <c:v>25375.0</c:v>
                </c:pt>
                <c:pt idx="1016">
                  <c:v>25400.0</c:v>
                </c:pt>
                <c:pt idx="1017">
                  <c:v>25425.0</c:v>
                </c:pt>
                <c:pt idx="1018">
                  <c:v>25450.0</c:v>
                </c:pt>
                <c:pt idx="1019">
                  <c:v>25475.0</c:v>
                </c:pt>
                <c:pt idx="1020">
                  <c:v>25500.0</c:v>
                </c:pt>
                <c:pt idx="1021">
                  <c:v>25525.0</c:v>
                </c:pt>
                <c:pt idx="1022">
                  <c:v>25550.0</c:v>
                </c:pt>
                <c:pt idx="1023">
                  <c:v>25575.0</c:v>
                </c:pt>
                <c:pt idx="1024">
                  <c:v>25600.0</c:v>
                </c:pt>
                <c:pt idx="1025">
                  <c:v>25625.0</c:v>
                </c:pt>
                <c:pt idx="1026">
                  <c:v>25650.0</c:v>
                </c:pt>
                <c:pt idx="1027">
                  <c:v>25675.0</c:v>
                </c:pt>
                <c:pt idx="1028">
                  <c:v>25700.0</c:v>
                </c:pt>
                <c:pt idx="1029">
                  <c:v>25725.0</c:v>
                </c:pt>
                <c:pt idx="1030">
                  <c:v>25750.0</c:v>
                </c:pt>
                <c:pt idx="1031">
                  <c:v>25775.0</c:v>
                </c:pt>
                <c:pt idx="1032">
                  <c:v>25800.0</c:v>
                </c:pt>
                <c:pt idx="1033">
                  <c:v>25825.0</c:v>
                </c:pt>
                <c:pt idx="1034">
                  <c:v>25850.0</c:v>
                </c:pt>
                <c:pt idx="1035">
                  <c:v>25875.0</c:v>
                </c:pt>
                <c:pt idx="1036">
                  <c:v>25900.0</c:v>
                </c:pt>
                <c:pt idx="1037">
                  <c:v>25925.0</c:v>
                </c:pt>
                <c:pt idx="1038">
                  <c:v>25950.0</c:v>
                </c:pt>
                <c:pt idx="1039">
                  <c:v>25975.0</c:v>
                </c:pt>
                <c:pt idx="1040">
                  <c:v>26000.0</c:v>
                </c:pt>
                <c:pt idx="1041">
                  <c:v>26025.0</c:v>
                </c:pt>
                <c:pt idx="1042">
                  <c:v>26050.0</c:v>
                </c:pt>
                <c:pt idx="1043">
                  <c:v>26075.0</c:v>
                </c:pt>
                <c:pt idx="1044">
                  <c:v>26100.0</c:v>
                </c:pt>
                <c:pt idx="1045">
                  <c:v>26125.0</c:v>
                </c:pt>
                <c:pt idx="1046">
                  <c:v>26150.0</c:v>
                </c:pt>
                <c:pt idx="1047">
                  <c:v>26175.0</c:v>
                </c:pt>
                <c:pt idx="1048">
                  <c:v>26200.0</c:v>
                </c:pt>
                <c:pt idx="1049">
                  <c:v>26225.0</c:v>
                </c:pt>
                <c:pt idx="1050">
                  <c:v>26250.0</c:v>
                </c:pt>
                <c:pt idx="1051">
                  <c:v>26275.0</c:v>
                </c:pt>
                <c:pt idx="1052">
                  <c:v>26300.0</c:v>
                </c:pt>
                <c:pt idx="1053">
                  <c:v>26325.0</c:v>
                </c:pt>
                <c:pt idx="1054">
                  <c:v>26350.0</c:v>
                </c:pt>
                <c:pt idx="1055">
                  <c:v>26375.0</c:v>
                </c:pt>
                <c:pt idx="1056">
                  <c:v>26400.0</c:v>
                </c:pt>
                <c:pt idx="1057">
                  <c:v>26425.0</c:v>
                </c:pt>
                <c:pt idx="1058">
                  <c:v>26450.0</c:v>
                </c:pt>
                <c:pt idx="1059">
                  <c:v>26475.0</c:v>
                </c:pt>
                <c:pt idx="1060">
                  <c:v>26500.0</c:v>
                </c:pt>
                <c:pt idx="1061">
                  <c:v>26525.0</c:v>
                </c:pt>
                <c:pt idx="1062">
                  <c:v>26550.0</c:v>
                </c:pt>
                <c:pt idx="1063">
                  <c:v>26575.0</c:v>
                </c:pt>
                <c:pt idx="1064">
                  <c:v>26600.0</c:v>
                </c:pt>
                <c:pt idx="1065">
                  <c:v>26625.0</c:v>
                </c:pt>
                <c:pt idx="1066">
                  <c:v>26650.0</c:v>
                </c:pt>
                <c:pt idx="1067">
                  <c:v>26675.0</c:v>
                </c:pt>
                <c:pt idx="1068">
                  <c:v>26700.0</c:v>
                </c:pt>
                <c:pt idx="1069">
                  <c:v>26725.0</c:v>
                </c:pt>
                <c:pt idx="1070">
                  <c:v>26750.0</c:v>
                </c:pt>
                <c:pt idx="1071">
                  <c:v>26775.0</c:v>
                </c:pt>
                <c:pt idx="1072">
                  <c:v>26800.0</c:v>
                </c:pt>
                <c:pt idx="1073">
                  <c:v>26825.0</c:v>
                </c:pt>
                <c:pt idx="1074">
                  <c:v>26850.0</c:v>
                </c:pt>
                <c:pt idx="1075">
                  <c:v>26875.0</c:v>
                </c:pt>
                <c:pt idx="1076">
                  <c:v>26900.0</c:v>
                </c:pt>
                <c:pt idx="1077">
                  <c:v>26925.0</c:v>
                </c:pt>
                <c:pt idx="1078">
                  <c:v>26950.0</c:v>
                </c:pt>
                <c:pt idx="1079">
                  <c:v>26975.0</c:v>
                </c:pt>
                <c:pt idx="1080">
                  <c:v>27000.0</c:v>
                </c:pt>
                <c:pt idx="1081">
                  <c:v>27025.0</c:v>
                </c:pt>
                <c:pt idx="1082">
                  <c:v>27050.0</c:v>
                </c:pt>
                <c:pt idx="1083">
                  <c:v>27075.0</c:v>
                </c:pt>
                <c:pt idx="1084">
                  <c:v>27100.0</c:v>
                </c:pt>
                <c:pt idx="1085">
                  <c:v>27125.0</c:v>
                </c:pt>
                <c:pt idx="1086">
                  <c:v>27150.0</c:v>
                </c:pt>
                <c:pt idx="1087">
                  <c:v>27175.0</c:v>
                </c:pt>
                <c:pt idx="1088">
                  <c:v>27200.0</c:v>
                </c:pt>
                <c:pt idx="1089">
                  <c:v>27225.0</c:v>
                </c:pt>
                <c:pt idx="1090">
                  <c:v>27250.0</c:v>
                </c:pt>
                <c:pt idx="1091">
                  <c:v>27275.0</c:v>
                </c:pt>
                <c:pt idx="1092">
                  <c:v>27300.0</c:v>
                </c:pt>
                <c:pt idx="1093">
                  <c:v>27325.0</c:v>
                </c:pt>
                <c:pt idx="1094">
                  <c:v>27350.0</c:v>
                </c:pt>
                <c:pt idx="1095">
                  <c:v>27375.0</c:v>
                </c:pt>
                <c:pt idx="1096">
                  <c:v>27400.0</c:v>
                </c:pt>
                <c:pt idx="1097">
                  <c:v>27425.0</c:v>
                </c:pt>
                <c:pt idx="1098">
                  <c:v>27450.0</c:v>
                </c:pt>
                <c:pt idx="1099">
                  <c:v>27475.0</c:v>
                </c:pt>
                <c:pt idx="1100">
                  <c:v>27500.0</c:v>
                </c:pt>
                <c:pt idx="1101">
                  <c:v>27525.0</c:v>
                </c:pt>
                <c:pt idx="1102">
                  <c:v>27550.0</c:v>
                </c:pt>
                <c:pt idx="1103">
                  <c:v>27575.0</c:v>
                </c:pt>
                <c:pt idx="1104">
                  <c:v>27600.0</c:v>
                </c:pt>
                <c:pt idx="1105">
                  <c:v>27625.0</c:v>
                </c:pt>
                <c:pt idx="1106">
                  <c:v>27650.0</c:v>
                </c:pt>
                <c:pt idx="1107">
                  <c:v>27675.0</c:v>
                </c:pt>
                <c:pt idx="1108">
                  <c:v>27700.0</c:v>
                </c:pt>
                <c:pt idx="1109">
                  <c:v>27725.0</c:v>
                </c:pt>
                <c:pt idx="1110">
                  <c:v>27750.0</c:v>
                </c:pt>
                <c:pt idx="1111">
                  <c:v>27775.0</c:v>
                </c:pt>
                <c:pt idx="1112">
                  <c:v>27800.0</c:v>
                </c:pt>
                <c:pt idx="1113">
                  <c:v>27825.0</c:v>
                </c:pt>
                <c:pt idx="1114">
                  <c:v>27850.0</c:v>
                </c:pt>
                <c:pt idx="1115">
                  <c:v>27875.0</c:v>
                </c:pt>
                <c:pt idx="1116">
                  <c:v>27900.0</c:v>
                </c:pt>
                <c:pt idx="1117">
                  <c:v>27925.0</c:v>
                </c:pt>
                <c:pt idx="1118">
                  <c:v>27950.0</c:v>
                </c:pt>
                <c:pt idx="1119">
                  <c:v>27975.0</c:v>
                </c:pt>
                <c:pt idx="1120">
                  <c:v>28000.0</c:v>
                </c:pt>
                <c:pt idx="1121">
                  <c:v>28025.0</c:v>
                </c:pt>
                <c:pt idx="1122">
                  <c:v>28050.0</c:v>
                </c:pt>
                <c:pt idx="1123">
                  <c:v>28075.0</c:v>
                </c:pt>
                <c:pt idx="1124">
                  <c:v>28100.0</c:v>
                </c:pt>
                <c:pt idx="1125">
                  <c:v>28125.0</c:v>
                </c:pt>
                <c:pt idx="1126">
                  <c:v>28150.0</c:v>
                </c:pt>
                <c:pt idx="1127">
                  <c:v>28175.0</c:v>
                </c:pt>
                <c:pt idx="1128">
                  <c:v>28200.0</c:v>
                </c:pt>
                <c:pt idx="1129">
                  <c:v>28225.0</c:v>
                </c:pt>
                <c:pt idx="1130">
                  <c:v>28250.0</c:v>
                </c:pt>
                <c:pt idx="1131">
                  <c:v>28275.0</c:v>
                </c:pt>
                <c:pt idx="1132">
                  <c:v>28300.0</c:v>
                </c:pt>
                <c:pt idx="1133">
                  <c:v>28325.0</c:v>
                </c:pt>
                <c:pt idx="1134">
                  <c:v>28350.0</c:v>
                </c:pt>
                <c:pt idx="1135">
                  <c:v>28375.0</c:v>
                </c:pt>
                <c:pt idx="1136">
                  <c:v>28400.0</c:v>
                </c:pt>
                <c:pt idx="1137">
                  <c:v>28425.0</c:v>
                </c:pt>
                <c:pt idx="1138">
                  <c:v>28450.0</c:v>
                </c:pt>
                <c:pt idx="1139">
                  <c:v>28475.0</c:v>
                </c:pt>
                <c:pt idx="1140">
                  <c:v>28500.0</c:v>
                </c:pt>
                <c:pt idx="1141">
                  <c:v>28525.0</c:v>
                </c:pt>
                <c:pt idx="1142">
                  <c:v>28550.0</c:v>
                </c:pt>
                <c:pt idx="1143">
                  <c:v>28575.0</c:v>
                </c:pt>
                <c:pt idx="1144">
                  <c:v>28600.0</c:v>
                </c:pt>
                <c:pt idx="1145">
                  <c:v>28625.0</c:v>
                </c:pt>
                <c:pt idx="1146">
                  <c:v>28650.0</c:v>
                </c:pt>
                <c:pt idx="1147">
                  <c:v>28675.0</c:v>
                </c:pt>
                <c:pt idx="1148">
                  <c:v>28700.0</c:v>
                </c:pt>
                <c:pt idx="1149">
                  <c:v>28725.0</c:v>
                </c:pt>
                <c:pt idx="1150">
                  <c:v>28750.0</c:v>
                </c:pt>
                <c:pt idx="1151">
                  <c:v>28775.0</c:v>
                </c:pt>
                <c:pt idx="1152">
                  <c:v>28800.0</c:v>
                </c:pt>
                <c:pt idx="1153">
                  <c:v>28825.0</c:v>
                </c:pt>
                <c:pt idx="1154">
                  <c:v>28850.0</c:v>
                </c:pt>
                <c:pt idx="1155">
                  <c:v>28875.0</c:v>
                </c:pt>
                <c:pt idx="1156">
                  <c:v>28900.0</c:v>
                </c:pt>
                <c:pt idx="1157">
                  <c:v>28925.0</c:v>
                </c:pt>
                <c:pt idx="1158">
                  <c:v>28950.0</c:v>
                </c:pt>
                <c:pt idx="1159">
                  <c:v>28975.0</c:v>
                </c:pt>
                <c:pt idx="1160">
                  <c:v>29000.0</c:v>
                </c:pt>
                <c:pt idx="1161">
                  <c:v>29025.0</c:v>
                </c:pt>
                <c:pt idx="1162">
                  <c:v>29050.0</c:v>
                </c:pt>
                <c:pt idx="1163">
                  <c:v>29075.0</c:v>
                </c:pt>
                <c:pt idx="1164">
                  <c:v>29100.0</c:v>
                </c:pt>
                <c:pt idx="1165">
                  <c:v>29125.0</c:v>
                </c:pt>
                <c:pt idx="1166">
                  <c:v>29150.0</c:v>
                </c:pt>
                <c:pt idx="1167">
                  <c:v>29175.0</c:v>
                </c:pt>
                <c:pt idx="1168">
                  <c:v>29200.0</c:v>
                </c:pt>
                <c:pt idx="1169">
                  <c:v>29225.0</c:v>
                </c:pt>
                <c:pt idx="1170">
                  <c:v>29250.0</c:v>
                </c:pt>
                <c:pt idx="1171">
                  <c:v>29275.0</c:v>
                </c:pt>
                <c:pt idx="1172">
                  <c:v>29300.0</c:v>
                </c:pt>
                <c:pt idx="1173">
                  <c:v>29325.0</c:v>
                </c:pt>
                <c:pt idx="1174">
                  <c:v>29350.0</c:v>
                </c:pt>
                <c:pt idx="1175">
                  <c:v>29375.0</c:v>
                </c:pt>
                <c:pt idx="1176">
                  <c:v>29400.0</c:v>
                </c:pt>
                <c:pt idx="1177">
                  <c:v>29425.0</c:v>
                </c:pt>
                <c:pt idx="1178">
                  <c:v>29450.0</c:v>
                </c:pt>
                <c:pt idx="1179">
                  <c:v>29475.0</c:v>
                </c:pt>
                <c:pt idx="1180">
                  <c:v>29500.0</c:v>
                </c:pt>
                <c:pt idx="1181">
                  <c:v>29525.0</c:v>
                </c:pt>
                <c:pt idx="1182">
                  <c:v>29550.0</c:v>
                </c:pt>
                <c:pt idx="1183">
                  <c:v>29575.0</c:v>
                </c:pt>
                <c:pt idx="1184">
                  <c:v>29600.0</c:v>
                </c:pt>
                <c:pt idx="1185">
                  <c:v>29625.0</c:v>
                </c:pt>
                <c:pt idx="1186">
                  <c:v>29650.0</c:v>
                </c:pt>
                <c:pt idx="1187">
                  <c:v>29675.0</c:v>
                </c:pt>
                <c:pt idx="1188">
                  <c:v>29700.0</c:v>
                </c:pt>
                <c:pt idx="1189">
                  <c:v>29725.0</c:v>
                </c:pt>
                <c:pt idx="1190">
                  <c:v>29750.0</c:v>
                </c:pt>
                <c:pt idx="1191">
                  <c:v>29775.0</c:v>
                </c:pt>
                <c:pt idx="1192">
                  <c:v>29800.0</c:v>
                </c:pt>
                <c:pt idx="1193">
                  <c:v>29825.0</c:v>
                </c:pt>
                <c:pt idx="1194">
                  <c:v>29850.0</c:v>
                </c:pt>
                <c:pt idx="1195">
                  <c:v>29875.0</c:v>
                </c:pt>
                <c:pt idx="1196">
                  <c:v>29900.0</c:v>
                </c:pt>
                <c:pt idx="1197">
                  <c:v>29925.0</c:v>
                </c:pt>
                <c:pt idx="1198">
                  <c:v>29950.0</c:v>
                </c:pt>
                <c:pt idx="1199">
                  <c:v>29975.0</c:v>
                </c:pt>
                <c:pt idx="1200">
                  <c:v>30000.0</c:v>
                </c:pt>
                <c:pt idx="1201">
                  <c:v>30025.0</c:v>
                </c:pt>
                <c:pt idx="1202">
                  <c:v>30050.0</c:v>
                </c:pt>
                <c:pt idx="1203">
                  <c:v>30075.0</c:v>
                </c:pt>
                <c:pt idx="1204">
                  <c:v>30100.0</c:v>
                </c:pt>
                <c:pt idx="1205">
                  <c:v>30125.0</c:v>
                </c:pt>
                <c:pt idx="1206">
                  <c:v>30150.0</c:v>
                </c:pt>
                <c:pt idx="1207">
                  <c:v>30175.0</c:v>
                </c:pt>
                <c:pt idx="1208">
                  <c:v>30200.0</c:v>
                </c:pt>
                <c:pt idx="1209">
                  <c:v>30225.0</c:v>
                </c:pt>
                <c:pt idx="1210">
                  <c:v>30250.0</c:v>
                </c:pt>
                <c:pt idx="1211">
                  <c:v>30275.0</c:v>
                </c:pt>
                <c:pt idx="1212">
                  <c:v>30300.0</c:v>
                </c:pt>
                <c:pt idx="1213">
                  <c:v>30325.0</c:v>
                </c:pt>
                <c:pt idx="1214">
                  <c:v>30350.0</c:v>
                </c:pt>
                <c:pt idx="1215">
                  <c:v>30375.0</c:v>
                </c:pt>
                <c:pt idx="1216">
                  <c:v>30400.0</c:v>
                </c:pt>
                <c:pt idx="1217">
                  <c:v>30425.0</c:v>
                </c:pt>
                <c:pt idx="1218">
                  <c:v>30450.0</c:v>
                </c:pt>
                <c:pt idx="1219">
                  <c:v>30475.0</c:v>
                </c:pt>
                <c:pt idx="1220">
                  <c:v>30500.0</c:v>
                </c:pt>
                <c:pt idx="1221">
                  <c:v>30525.0</c:v>
                </c:pt>
                <c:pt idx="1222">
                  <c:v>30550.0</c:v>
                </c:pt>
                <c:pt idx="1223">
                  <c:v>30575.0</c:v>
                </c:pt>
                <c:pt idx="1224">
                  <c:v>30600.0</c:v>
                </c:pt>
                <c:pt idx="1225">
                  <c:v>30625.0</c:v>
                </c:pt>
                <c:pt idx="1226">
                  <c:v>30650.0</c:v>
                </c:pt>
                <c:pt idx="1227">
                  <c:v>30675.0</c:v>
                </c:pt>
                <c:pt idx="1228">
                  <c:v>30700.0</c:v>
                </c:pt>
                <c:pt idx="1229">
                  <c:v>30725.0</c:v>
                </c:pt>
                <c:pt idx="1230">
                  <c:v>30750.0</c:v>
                </c:pt>
                <c:pt idx="1231">
                  <c:v>30775.0</c:v>
                </c:pt>
                <c:pt idx="1232">
                  <c:v>30800.0</c:v>
                </c:pt>
                <c:pt idx="1233">
                  <c:v>30825.0</c:v>
                </c:pt>
                <c:pt idx="1234">
                  <c:v>30850.0</c:v>
                </c:pt>
                <c:pt idx="1235">
                  <c:v>30875.0</c:v>
                </c:pt>
                <c:pt idx="1236">
                  <c:v>30900.0</c:v>
                </c:pt>
                <c:pt idx="1237">
                  <c:v>30925.0</c:v>
                </c:pt>
                <c:pt idx="1238">
                  <c:v>30950.0</c:v>
                </c:pt>
                <c:pt idx="1239">
                  <c:v>30975.0</c:v>
                </c:pt>
                <c:pt idx="1240">
                  <c:v>31000.0</c:v>
                </c:pt>
                <c:pt idx="1241">
                  <c:v>31025.0</c:v>
                </c:pt>
                <c:pt idx="1242">
                  <c:v>31050.0</c:v>
                </c:pt>
                <c:pt idx="1243">
                  <c:v>31075.0</c:v>
                </c:pt>
                <c:pt idx="1244">
                  <c:v>31100.0</c:v>
                </c:pt>
                <c:pt idx="1245">
                  <c:v>31125.0</c:v>
                </c:pt>
                <c:pt idx="1246">
                  <c:v>31150.0</c:v>
                </c:pt>
                <c:pt idx="1247">
                  <c:v>31175.0</c:v>
                </c:pt>
                <c:pt idx="1248">
                  <c:v>31200.0</c:v>
                </c:pt>
                <c:pt idx="1249">
                  <c:v>31225.0</c:v>
                </c:pt>
                <c:pt idx="1250">
                  <c:v>31250.0</c:v>
                </c:pt>
                <c:pt idx="1251">
                  <c:v>31275.0</c:v>
                </c:pt>
                <c:pt idx="1252">
                  <c:v>31300.0</c:v>
                </c:pt>
                <c:pt idx="1253">
                  <c:v>31325.0</c:v>
                </c:pt>
                <c:pt idx="1254">
                  <c:v>31350.0</c:v>
                </c:pt>
                <c:pt idx="1255">
                  <c:v>31375.0</c:v>
                </c:pt>
                <c:pt idx="1256">
                  <c:v>31400.0</c:v>
                </c:pt>
                <c:pt idx="1257">
                  <c:v>31425.0</c:v>
                </c:pt>
                <c:pt idx="1258">
                  <c:v>31450.0</c:v>
                </c:pt>
                <c:pt idx="1259">
                  <c:v>31475.0</c:v>
                </c:pt>
                <c:pt idx="1260">
                  <c:v>31500.0</c:v>
                </c:pt>
                <c:pt idx="1261">
                  <c:v>31525.0</c:v>
                </c:pt>
                <c:pt idx="1262">
                  <c:v>31550.0</c:v>
                </c:pt>
                <c:pt idx="1263">
                  <c:v>31575.0</c:v>
                </c:pt>
                <c:pt idx="1264">
                  <c:v>31600.0</c:v>
                </c:pt>
                <c:pt idx="1265">
                  <c:v>31625.0</c:v>
                </c:pt>
                <c:pt idx="1266">
                  <c:v>31650.0</c:v>
                </c:pt>
                <c:pt idx="1267">
                  <c:v>31675.0</c:v>
                </c:pt>
                <c:pt idx="1268">
                  <c:v>31700.0</c:v>
                </c:pt>
                <c:pt idx="1269">
                  <c:v>31725.0</c:v>
                </c:pt>
                <c:pt idx="1270">
                  <c:v>31750.0</c:v>
                </c:pt>
                <c:pt idx="1271">
                  <c:v>31775.0</c:v>
                </c:pt>
                <c:pt idx="1272">
                  <c:v>31800.0</c:v>
                </c:pt>
                <c:pt idx="1273">
                  <c:v>31825.0</c:v>
                </c:pt>
                <c:pt idx="1274">
                  <c:v>31850.0</c:v>
                </c:pt>
                <c:pt idx="1275">
                  <c:v>31875.0</c:v>
                </c:pt>
                <c:pt idx="1276">
                  <c:v>31900.0</c:v>
                </c:pt>
                <c:pt idx="1277">
                  <c:v>31925.0</c:v>
                </c:pt>
                <c:pt idx="1278">
                  <c:v>31950.0</c:v>
                </c:pt>
                <c:pt idx="1279">
                  <c:v>31975.0</c:v>
                </c:pt>
                <c:pt idx="1280">
                  <c:v>32000.0</c:v>
                </c:pt>
                <c:pt idx="1281">
                  <c:v>32025.0</c:v>
                </c:pt>
                <c:pt idx="1282">
                  <c:v>32050.0</c:v>
                </c:pt>
                <c:pt idx="1283">
                  <c:v>32075.0</c:v>
                </c:pt>
                <c:pt idx="1284">
                  <c:v>32100.0</c:v>
                </c:pt>
                <c:pt idx="1285">
                  <c:v>32125.0</c:v>
                </c:pt>
                <c:pt idx="1286">
                  <c:v>32150.0</c:v>
                </c:pt>
                <c:pt idx="1287">
                  <c:v>32175.0</c:v>
                </c:pt>
                <c:pt idx="1288">
                  <c:v>32200.0</c:v>
                </c:pt>
                <c:pt idx="1289">
                  <c:v>32225.0</c:v>
                </c:pt>
                <c:pt idx="1290">
                  <c:v>32250.0</c:v>
                </c:pt>
                <c:pt idx="1291">
                  <c:v>32275.0</c:v>
                </c:pt>
                <c:pt idx="1292">
                  <c:v>32300.0</c:v>
                </c:pt>
                <c:pt idx="1293">
                  <c:v>32325.0</c:v>
                </c:pt>
                <c:pt idx="1294">
                  <c:v>32350.0</c:v>
                </c:pt>
                <c:pt idx="1295">
                  <c:v>32375.0</c:v>
                </c:pt>
                <c:pt idx="1296">
                  <c:v>32400.0</c:v>
                </c:pt>
                <c:pt idx="1297">
                  <c:v>32425.0</c:v>
                </c:pt>
                <c:pt idx="1298">
                  <c:v>32450.0</c:v>
                </c:pt>
                <c:pt idx="1299">
                  <c:v>32475.0</c:v>
                </c:pt>
                <c:pt idx="1300">
                  <c:v>32500.0</c:v>
                </c:pt>
                <c:pt idx="1301">
                  <c:v>32525.0</c:v>
                </c:pt>
                <c:pt idx="1302">
                  <c:v>32550.0</c:v>
                </c:pt>
                <c:pt idx="1303">
                  <c:v>32575.0</c:v>
                </c:pt>
                <c:pt idx="1304">
                  <c:v>32600.0</c:v>
                </c:pt>
                <c:pt idx="1305">
                  <c:v>32625.0</c:v>
                </c:pt>
                <c:pt idx="1306">
                  <c:v>32650.0</c:v>
                </c:pt>
                <c:pt idx="1307">
                  <c:v>32675.0</c:v>
                </c:pt>
                <c:pt idx="1308">
                  <c:v>32700.0</c:v>
                </c:pt>
                <c:pt idx="1309">
                  <c:v>32725.0</c:v>
                </c:pt>
                <c:pt idx="1310">
                  <c:v>32750.0</c:v>
                </c:pt>
                <c:pt idx="1311">
                  <c:v>32775.0</c:v>
                </c:pt>
                <c:pt idx="1312">
                  <c:v>32800.0</c:v>
                </c:pt>
                <c:pt idx="1313">
                  <c:v>32825.0</c:v>
                </c:pt>
                <c:pt idx="1314">
                  <c:v>32850.0</c:v>
                </c:pt>
                <c:pt idx="1315">
                  <c:v>32875.0</c:v>
                </c:pt>
                <c:pt idx="1316">
                  <c:v>32900.0</c:v>
                </c:pt>
                <c:pt idx="1317">
                  <c:v>32925.0</c:v>
                </c:pt>
                <c:pt idx="1318">
                  <c:v>32950.0</c:v>
                </c:pt>
                <c:pt idx="1319">
                  <c:v>32975.0</c:v>
                </c:pt>
                <c:pt idx="1320">
                  <c:v>33000.0</c:v>
                </c:pt>
                <c:pt idx="1321">
                  <c:v>33025.0</c:v>
                </c:pt>
                <c:pt idx="1322">
                  <c:v>33050.0</c:v>
                </c:pt>
                <c:pt idx="1323">
                  <c:v>33075.0</c:v>
                </c:pt>
                <c:pt idx="1324">
                  <c:v>33100.0</c:v>
                </c:pt>
                <c:pt idx="1325">
                  <c:v>33125.0</c:v>
                </c:pt>
                <c:pt idx="1326">
                  <c:v>33150.0</c:v>
                </c:pt>
                <c:pt idx="1327">
                  <c:v>33175.0</c:v>
                </c:pt>
                <c:pt idx="1328">
                  <c:v>33200.0</c:v>
                </c:pt>
                <c:pt idx="1329">
                  <c:v>33225.0</c:v>
                </c:pt>
                <c:pt idx="1330">
                  <c:v>33250.0</c:v>
                </c:pt>
                <c:pt idx="1331">
                  <c:v>33275.0</c:v>
                </c:pt>
                <c:pt idx="1332">
                  <c:v>33300.0</c:v>
                </c:pt>
                <c:pt idx="1333">
                  <c:v>33325.0</c:v>
                </c:pt>
                <c:pt idx="1334">
                  <c:v>33350.0</c:v>
                </c:pt>
                <c:pt idx="1335">
                  <c:v>33375.0</c:v>
                </c:pt>
                <c:pt idx="1336">
                  <c:v>33400.0</c:v>
                </c:pt>
                <c:pt idx="1337">
                  <c:v>33425.0</c:v>
                </c:pt>
                <c:pt idx="1338">
                  <c:v>33450.0</c:v>
                </c:pt>
                <c:pt idx="1339">
                  <c:v>33475.0</c:v>
                </c:pt>
                <c:pt idx="1340">
                  <c:v>33500.0</c:v>
                </c:pt>
                <c:pt idx="1341">
                  <c:v>33525.0</c:v>
                </c:pt>
                <c:pt idx="1342">
                  <c:v>33550.0</c:v>
                </c:pt>
                <c:pt idx="1343">
                  <c:v>33575.0</c:v>
                </c:pt>
                <c:pt idx="1344">
                  <c:v>33600.0</c:v>
                </c:pt>
                <c:pt idx="1345">
                  <c:v>33625.0</c:v>
                </c:pt>
                <c:pt idx="1346">
                  <c:v>33650.0</c:v>
                </c:pt>
                <c:pt idx="1347">
                  <c:v>33675.0</c:v>
                </c:pt>
                <c:pt idx="1348">
                  <c:v>33700.0</c:v>
                </c:pt>
                <c:pt idx="1349">
                  <c:v>33725.0</c:v>
                </c:pt>
                <c:pt idx="1350">
                  <c:v>33750.0</c:v>
                </c:pt>
                <c:pt idx="1351">
                  <c:v>33775.0</c:v>
                </c:pt>
                <c:pt idx="1352">
                  <c:v>33800.0</c:v>
                </c:pt>
                <c:pt idx="1353">
                  <c:v>33825.0</c:v>
                </c:pt>
                <c:pt idx="1354">
                  <c:v>33850.0</c:v>
                </c:pt>
                <c:pt idx="1355">
                  <c:v>33875.0</c:v>
                </c:pt>
                <c:pt idx="1356">
                  <c:v>33900.0</c:v>
                </c:pt>
                <c:pt idx="1357">
                  <c:v>33925.0</c:v>
                </c:pt>
                <c:pt idx="1358">
                  <c:v>33950.0</c:v>
                </c:pt>
                <c:pt idx="1359">
                  <c:v>33975.0</c:v>
                </c:pt>
                <c:pt idx="1360">
                  <c:v>34000.0</c:v>
                </c:pt>
                <c:pt idx="1361">
                  <c:v>34025.0</c:v>
                </c:pt>
                <c:pt idx="1362">
                  <c:v>34050.0</c:v>
                </c:pt>
                <c:pt idx="1363">
                  <c:v>34075.0</c:v>
                </c:pt>
                <c:pt idx="1364">
                  <c:v>34100.0</c:v>
                </c:pt>
                <c:pt idx="1365">
                  <c:v>34125.0</c:v>
                </c:pt>
                <c:pt idx="1366">
                  <c:v>34150.0</c:v>
                </c:pt>
                <c:pt idx="1367">
                  <c:v>34175.0</c:v>
                </c:pt>
                <c:pt idx="1368">
                  <c:v>34200.0</c:v>
                </c:pt>
                <c:pt idx="1369">
                  <c:v>34225.0</c:v>
                </c:pt>
                <c:pt idx="1370">
                  <c:v>34250.0</c:v>
                </c:pt>
                <c:pt idx="1371">
                  <c:v>34275.0</c:v>
                </c:pt>
                <c:pt idx="1372">
                  <c:v>34300.0</c:v>
                </c:pt>
                <c:pt idx="1373">
                  <c:v>34325.0</c:v>
                </c:pt>
                <c:pt idx="1374">
                  <c:v>34350.0</c:v>
                </c:pt>
                <c:pt idx="1375">
                  <c:v>34375.0</c:v>
                </c:pt>
                <c:pt idx="1376">
                  <c:v>34400.0</c:v>
                </c:pt>
                <c:pt idx="1377">
                  <c:v>34425.0</c:v>
                </c:pt>
                <c:pt idx="1378">
                  <c:v>34450.0</c:v>
                </c:pt>
                <c:pt idx="1379">
                  <c:v>34475.0</c:v>
                </c:pt>
                <c:pt idx="1380">
                  <c:v>34500.0</c:v>
                </c:pt>
                <c:pt idx="1381">
                  <c:v>34525.0</c:v>
                </c:pt>
                <c:pt idx="1382">
                  <c:v>34550.0</c:v>
                </c:pt>
                <c:pt idx="1383">
                  <c:v>34575.0</c:v>
                </c:pt>
                <c:pt idx="1384">
                  <c:v>34600.0</c:v>
                </c:pt>
                <c:pt idx="1385">
                  <c:v>34625.0</c:v>
                </c:pt>
                <c:pt idx="1386">
                  <c:v>34650.0</c:v>
                </c:pt>
                <c:pt idx="1387">
                  <c:v>34675.0</c:v>
                </c:pt>
                <c:pt idx="1388">
                  <c:v>34700.0</c:v>
                </c:pt>
                <c:pt idx="1389">
                  <c:v>34725.0</c:v>
                </c:pt>
                <c:pt idx="1390">
                  <c:v>34750.0</c:v>
                </c:pt>
                <c:pt idx="1391">
                  <c:v>34775.0</c:v>
                </c:pt>
                <c:pt idx="1392">
                  <c:v>34800.0</c:v>
                </c:pt>
                <c:pt idx="1393">
                  <c:v>34825.0</c:v>
                </c:pt>
                <c:pt idx="1394">
                  <c:v>34850.0</c:v>
                </c:pt>
                <c:pt idx="1395">
                  <c:v>34875.0</c:v>
                </c:pt>
                <c:pt idx="1396">
                  <c:v>34900.0</c:v>
                </c:pt>
                <c:pt idx="1397">
                  <c:v>34925.0</c:v>
                </c:pt>
                <c:pt idx="1398">
                  <c:v>34950.0</c:v>
                </c:pt>
                <c:pt idx="1399">
                  <c:v>34975.0</c:v>
                </c:pt>
                <c:pt idx="1400">
                  <c:v>35000.0</c:v>
                </c:pt>
              </c:numCache>
            </c:numRef>
          </c:yVal>
          <c:smooth val="0"/>
        </c:ser>
        <c:ser>
          <c:idx val="2"/>
          <c:order val="2"/>
          <c:tx>
            <c:v>Burst Values</c:v>
          </c:tx>
          <c:spPr>
            <a:ln w="50800"/>
          </c:spPr>
          <c:marker>
            <c:spPr>
              <a:solidFill>
                <a:srgbClr val="FF0000"/>
              </a:solidFill>
            </c:spPr>
          </c:marker>
          <c:xVal>
            <c:numRef>
              <c:f>Simulator!$D$2</c:f>
              <c:numCache>
                <c:formatCode>General</c:formatCode>
                <c:ptCount val="1"/>
                <c:pt idx="0">
                  <c:v>2873.682142622365</c:v>
                </c:pt>
              </c:numCache>
            </c:numRef>
          </c:xVal>
          <c:yVal>
            <c:numRef>
              <c:f>Simulator!$B$2</c:f>
              <c:numCache>
                <c:formatCode>General</c:formatCode>
                <c:ptCount val="1"/>
                <c:pt idx="0">
                  <c:v>23450.0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366440"/>
        <c:axId val="2140361112"/>
      </c:scatterChart>
      <c:scatterChart>
        <c:scatterStyle val="lineMarker"/>
        <c:varyColors val="0"/>
        <c:ser>
          <c:idx val="1"/>
          <c:order val="1"/>
          <c:tx>
            <c:v>Ascent Rate Vs Time</c:v>
          </c:tx>
          <c:spPr>
            <a:ln w="6350" cap="flat" cmpd="sng" algn="ctr">
              <a:solidFill>
                <a:schemeClr val="accent6"/>
              </a:solidFill>
              <a:prstDash val="solid"/>
            </a:ln>
            <a:effectLst/>
          </c:spPr>
          <c:marker>
            <c:spPr>
              <a:solidFill>
                <a:schemeClr val="lt1"/>
              </a:solidFill>
              <a:ln w="6350" cap="flat" cmpd="sng" algn="ctr">
                <a:solidFill>
                  <a:schemeClr val="accent6"/>
                </a:solidFill>
                <a:prstDash val="solid"/>
              </a:ln>
              <a:effectLst/>
            </c:spPr>
          </c:marker>
          <c:xVal>
            <c:numRef>
              <c:f>Equations!$L$3:$L$1403</c:f>
              <c:numCache>
                <c:formatCode>General</c:formatCode>
                <c:ptCount val="1401"/>
                <c:pt idx="0">
                  <c:v>0.0</c:v>
                </c:pt>
                <c:pt idx="1">
                  <c:v>3.881616424707352</c:v>
                </c:pt>
                <c:pt idx="2">
                  <c:v>7.761697217491596</c:v>
                </c:pt>
                <c:pt idx="3">
                  <c:v>11.64024211211947</c:v>
                </c:pt>
                <c:pt idx="4">
                  <c:v>15.51725084216983</c:v>
                </c:pt>
                <c:pt idx="5">
                  <c:v>19.39272314103339</c:v>
                </c:pt>
                <c:pt idx="6">
                  <c:v>23.26665874191253</c:v>
                </c:pt>
                <c:pt idx="7">
                  <c:v>27.13905737782099</c:v>
                </c:pt>
                <c:pt idx="8">
                  <c:v>31.00991878158367</c:v>
                </c:pt>
                <c:pt idx="9">
                  <c:v>34.87924268583637</c:v>
                </c:pt>
                <c:pt idx="10">
                  <c:v>38.74702882302555</c:v>
                </c:pt>
                <c:pt idx="11">
                  <c:v>42.61327692540808</c:v>
                </c:pt>
                <c:pt idx="12">
                  <c:v>46.477986725051</c:v>
                </c:pt>
                <c:pt idx="13">
                  <c:v>50.34115795383128</c:v>
                </c:pt>
                <c:pt idx="14">
                  <c:v>54.20279034343556</c:v>
                </c:pt>
                <c:pt idx="15">
                  <c:v>58.06288362535993</c:v>
                </c:pt>
                <c:pt idx="16">
                  <c:v>61.92143753090963</c:v>
                </c:pt>
                <c:pt idx="17">
                  <c:v>65.77845179119886</c:v>
                </c:pt>
                <c:pt idx="18">
                  <c:v>69.63392613715052</c:v>
                </c:pt>
                <c:pt idx="19">
                  <c:v>73.48786029949593</c:v>
                </c:pt>
                <c:pt idx="20">
                  <c:v>77.34025400877462</c:v>
                </c:pt>
                <c:pt idx="21">
                  <c:v>81.19110699533403</c:v>
                </c:pt>
                <c:pt idx="22">
                  <c:v>85.04041898932935</c:v>
                </c:pt>
                <c:pt idx="23">
                  <c:v>88.88818972072316</c:v>
                </c:pt>
                <c:pt idx="24">
                  <c:v>92.73441891928526</c:v>
                </c:pt>
                <c:pt idx="25">
                  <c:v>96.57910631459239</c:v>
                </c:pt>
                <c:pt idx="26">
                  <c:v>100.422251636028</c:v>
                </c:pt>
                <c:pt idx="27">
                  <c:v>104.2638546127819</c:v>
                </c:pt>
                <c:pt idx="28">
                  <c:v>108.1039149738502</c:v>
                </c:pt>
                <c:pt idx="29">
                  <c:v>111.9424324480349</c:v>
                </c:pt>
                <c:pt idx="30">
                  <c:v>115.7794067639437</c:v>
                </c:pt>
                <c:pt idx="31">
                  <c:v>119.6148376499896</c:v>
                </c:pt>
                <c:pt idx="32">
                  <c:v>123.4487248343908</c:v>
                </c:pt>
                <c:pt idx="33">
                  <c:v>127.2810680451707</c:v>
                </c:pt>
                <c:pt idx="34">
                  <c:v>131.1118670101571</c:v>
                </c:pt>
                <c:pt idx="35">
                  <c:v>134.9411214569821</c:v>
                </c:pt>
                <c:pt idx="36">
                  <c:v>138.7688311130822</c:v>
                </c:pt>
                <c:pt idx="37">
                  <c:v>142.5949957056977</c:v>
                </c:pt>
                <c:pt idx="38">
                  <c:v>146.4196149618725</c:v>
                </c:pt>
                <c:pt idx="39">
                  <c:v>150.242688608454</c:v>
                </c:pt>
                <c:pt idx="40">
                  <c:v>154.0642163720925</c:v>
                </c:pt>
                <c:pt idx="41">
                  <c:v>157.8841979792415</c:v>
                </c:pt>
                <c:pt idx="42">
                  <c:v>161.7026331561566</c:v>
                </c:pt>
                <c:pt idx="43">
                  <c:v>165.5195216288963</c:v>
                </c:pt>
                <c:pt idx="44">
                  <c:v>169.3348631233208</c:v>
                </c:pt>
                <c:pt idx="45">
                  <c:v>173.1486573650922</c:v>
                </c:pt>
                <c:pt idx="46">
                  <c:v>176.9609040796744</c:v>
                </c:pt>
                <c:pt idx="47">
                  <c:v>180.7716029923322</c:v>
                </c:pt>
                <c:pt idx="48">
                  <c:v>184.5807538281317</c:v>
                </c:pt>
                <c:pt idx="49">
                  <c:v>188.3883563119396</c:v>
                </c:pt>
                <c:pt idx="50">
                  <c:v>192.1944101684235</c:v>
                </c:pt>
                <c:pt idx="51">
                  <c:v>195.9989151220508</c:v>
                </c:pt>
                <c:pt idx="52">
                  <c:v>199.8018708970891</c:v>
                </c:pt>
                <c:pt idx="53">
                  <c:v>203.6032772176056</c:v>
                </c:pt>
                <c:pt idx="54">
                  <c:v>207.403133807467</c:v>
                </c:pt>
                <c:pt idx="55">
                  <c:v>211.2014403903394</c:v>
                </c:pt>
                <c:pt idx="56">
                  <c:v>214.9981966896875</c:v>
                </c:pt>
                <c:pt idx="57">
                  <c:v>218.7934024287749</c:v>
                </c:pt>
                <c:pt idx="58">
                  <c:v>222.5870573306633</c:v>
                </c:pt>
                <c:pt idx="59">
                  <c:v>226.3791611182129</c:v>
                </c:pt>
                <c:pt idx="60">
                  <c:v>230.1697135140814</c:v>
                </c:pt>
                <c:pt idx="61">
                  <c:v>233.9587142407244</c:v>
                </c:pt>
                <c:pt idx="62">
                  <c:v>237.7461630203944</c:v>
                </c:pt>
                <c:pt idx="63">
                  <c:v>241.5320595751415</c:v>
                </c:pt>
                <c:pt idx="64">
                  <c:v>245.316403626812</c:v>
                </c:pt>
                <c:pt idx="65">
                  <c:v>249.0991948970492</c:v>
                </c:pt>
                <c:pt idx="66">
                  <c:v>252.8804331072923</c:v>
                </c:pt>
                <c:pt idx="67">
                  <c:v>256.6601179787765</c:v>
                </c:pt>
                <c:pt idx="68">
                  <c:v>260.4382492325329</c:v>
                </c:pt>
                <c:pt idx="69">
                  <c:v>264.2148265893877</c:v>
                </c:pt>
                <c:pt idx="70">
                  <c:v>267.9898497699626</c:v>
                </c:pt>
                <c:pt idx="71">
                  <c:v>271.7633184946739</c:v>
                </c:pt>
                <c:pt idx="72">
                  <c:v>275.5352324837324</c:v>
                </c:pt>
                <c:pt idx="73">
                  <c:v>279.3055914571437</c:v>
                </c:pt>
                <c:pt idx="74">
                  <c:v>283.074395134707</c:v>
                </c:pt>
                <c:pt idx="75">
                  <c:v>286.8416432360152</c:v>
                </c:pt>
                <c:pt idx="76">
                  <c:v>290.6073354804553</c:v>
                </c:pt>
                <c:pt idx="77">
                  <c:v>294.3714715872069</c:v>
                </c:pt>
                <c:pt idx="78">
                  <c:v>298.1340512752427</c:v>
                </c:pt>
                <c:pt idx="79">
                  <c:v>301.895074263328</c:v>
                </c:pt>
                <c:pt idx="80">
                  <c:v>305.6545402700208</c:v>
                </c:pt>
                <c:pt idx="81">
                  <c:v>309.4124490136709</c:v>
                </c:pt>
                <c:pt idx="82">
                  <c:v>313.16880021242</c:v>
                </c:pt>
                <c:pt idx="83">
                  <c:v>316.9235935842012</c:v>
                </c:pt>
                <c:pt idx="84">
                  <c:v>320.6768288467392</c:v>
                </c:pt>
                <c:pt idx="85">
                  <c:v>324.4285057175493</c:v>
                </c:pt>
                <c:pt idx="86">
                  <c:v>328.1786239139379</c:v>
                </c:pt>
                <c:pt idx="87">
                  <c:v>331.9271831530014</c:v>
                </c:pt>
                <c:pt idx="88">
                  <c:v>335.6741831516264</c:v>
                </c:pt>
                <c:pt idx="89">
                  <c:v>339.4196236264897</c:v>
                </c:pt>
                <c:pt idx="90">
                  <c:v>343.1635042940574</c:v>
                </c:pt>
                <c:pt idx="91">
                  <c:v>346.9058248705846</c:v>
                </c:pt>
                <c:pt idx="92">
                  <c:v>350.646585072116</c:v>
                </c:pt>
                <c:pt idx="93">
                  <c:v>354.3857846144846</c:v>
                </c:pt>
                <c:pt idx="94">
                  <c:v>358.1234232133118</c:v>
                </c:pt>
                <c:pt idx="95">
                  <c:v>361.8595005840075</c:v>
                </c:pt>
                <c:pt idx="96">
                  <c:v>365.5940164417689</c:v>
                </c:pt>
                <c:pt idx="97">
                  <c:v>369.3269705015813</c:v>
                </c:pt>
                <c:pt idx="98">
                  <c:v>373.0583624782168</c:v>
                </c:pt>
                <c:pt idx="99">
                  <c:v>376.7881920862348</c:v>
                </c:pt>
                <c:pt idx="100">
                  <c:v>380.5164590399813</c:v>
                </c:pt>
                <c:pt idx="101">
                  <c:v>384.2431630535886</c:v>
                </c:pt>
                <c:pt idx="102">
                  <c:v>387.9683038409753</c:v>
                </c:pt>
                <c:pt idx="103">
                  <c:v>391.6918811158456</c:v>
                </c:pt>
                <c:pt idx="104">
                  <c:v>395.4138945916895</c:v>
                </c:pt>
                <c:pt idx="105">
                  <c:v>399.1343439817819</c:v>
                </c:pt>
                <c:pt idx="106">
                  <c:v>402.8532289991828</c:v>
                </c:pt>
                <c:pt idx="107">
                  <c:v>406.5705493567369</c:v>
                </c:pt>
                <c:pt idx="108">
                  <c:v>410.2863047670732</c:v>
                </c:pt>
                <c:pt idx="109">
                  <c:v>414.0004949426048</c:v>
                </c:pt>
                <c:pt idx="110">
                  <c:v>417.7131195955285</c:v>
                </c:pt>
                <c:pt idx="111">
                  <c:v>421.4241784378245</c:v>
                </c:pt>
                <c:pt idx="112">
                  <c:v>425.1336711812564</c:v>
                </c:pt>
                <c:pt idx="113">
                  <c:v>428.8415975373703</c:v>
                </c:pt>
                <c:pt idx="114">
                  <c:v>432.5479572174953</c:v>
                </c:pt>
                <c:pt idx="115">
                  <c:v>436.2527499327425</c:v>
                </c:pt>
                <c:pt idx="116">
                  <c:v>439.9559753940049</c:v>
                </c:pt>
                <c:pt idx="117">
                  <c:v>443.6576333119575</c:v>
                </c:pt>
                <c:pt idx="118">
                  <c:v>447.3577233970564</c:v>
                </c:pt>
                <c:pt idx="119">
                  <c:v>451.056245359539</c:v>
                </c:pt>
                <c:pt idx="120">
                  <c:v>454.7531989094231</c:v>
                </c:pt>
                <c:pt idx="121">
                  <c:v>458.4485837565073</c:v>
                </c:pt>
                <c:pt idx="122">
                  <c:v>462.1423996103704</c:v>
                </c:pt>
                <c:pt idx="123">
                  <c:v>465.8346461803708</c:v>
                </c:pt>
                <c:pt idx="124">
                  <c:v>469.5253231756466</c:v>
                </c:pt>
                <c:pt idx="125">
                  <c:v>473.2144303051153</c:v>
                </c:pt>
                <c:pt idx="126">
                  <c:v>476.9019672774731</c:v>
                </c:pt>
                <c:pt idx="127">
                  <c:v>480.587933801195</c:v>
                </c:pt>
                <c:pt idx="128">
                  <c:v>484.2723295845342</c:v>
                </c:pt>
                <c:pt idx="129">
                  <c:v>487.9551543355223</c:v>
                </c:pt>
                <c:pt idx="130">
                  <c:v>491.636407761968</c:v>
                </c:pt>
                <c:pt idx="131">
                  <c:v>495.3160895714581</c:v>
                </c:pt>
                <c:pt idx="132">
                  <c:v>498.9941994713559</c:v>
                </c:pt>
                <c:pt idx="133">
                  <c:v>502.670737168802</c:v>
                </c:pt>
                <c:pt idx="134">
                  <c:v>506.3457023707131</c:v>
                </c:pt>
                <c:pt idx="135">
                  <c:v>510.0190947837824</c:v>
                </c:pt>
                <c:pt idx="136">
                  <c:v>513.6909141144788</c:v>
                </c:pt>
                <c:pt idx="137">
                  <c:v>517.3611600690467</c:v>
                </c:pt>
                <c:pt idx="138">
                  <c:v>521.0298323535058</c:v>
                </c:pt>
                <c:pt idx="139">
                  <c:v>524.696930673651</c:v>
                </c:pt>
                <c:pt idx="140">
                  <c:v>528.3624547350513</c:v>
                </c:pt>
                <c:pt idx="141">
                  <c:v>532.0264042430503</c:v>
                </c:pt>
                <c:pt idx="142">
                  <c:v>535.6887789027657</c:v>
                </c:pt>
                <c:pt idx="143">
                  <c:v>539.3495784190887</c:v>
                </c:pt>
                <c:pt idx="144">
                  <c:v>543.0088024966838</c:v>
                </c:pt>
                <c:pt idx="145">
                  <c:v>546.6664508399888</c:v>
                </c:pt>
                <c:pt idx="146">
                  <c:v>550.3225231532138</c:v>
                </c:pt>
                <c:pt idx="147">
                  <c:v>553.9770191403417</c:v>
                </c:pt>
                <c:pt idx="148">
                  <c:v>557.6299385051272</c:v>
                </c:pt>
                <c:pt idx="149">
                  <c:v>561.281280951097</c:v>
                </c:pt>
                <c:pt idx="150">
                  <c:v>564.9310461815495</c:v>
                </c:pt>
                <c:pt idx="151">
                  <c:v>568.5792338995534</c:v>
                </c:pt>
                <c:pt idx="152">
                  <c:v>572.2258438079489</c:v>
                </c:pt>
                <c:pt idx="153">
                  <c:v>575.8708756093462</c:v>
                </c:pt>
                <c:pt idx="154">
                  <c:v>579.5143290061263</c:v>
                </c:pt>
                <c:pt idx="155">
                  <c:v>583.1562037004395</c:v>
                </c:pt>
                <c:pt idx="156">
                  <c:v>586.7964993942057</c:v>
                </c:pt>
                <c:pt idx="157">
                  <c:v>590.4352157891142</c:v>
                </c:pt>
                <c:pt idx="158">
                  <c:v>594.0723525866228</c:v>
                </c:pt>
                <c:pt idx="159">
                  <c:v>597.7079094879583</c:v>
                </c:pt>
                <c:pt idx="160">
                  <c:v>601.3418861941154</c:v>
                </c:pt>
                <c:pt idx="161">
                  <c:v>604.9742824058567</c:v>
                </c:pt>
                <c:pt idx="162">
                  <c:v>608.6050978237124</c:v>
                </c:pt>
                <c:pt idx="163">
                  <c:v>612.2343321479798</c:v>
                </c:pt>
                <c:pt idx="164">
                  <c:v>615.8619850787236</c:v>
                </c:pt>
                <c:pt idx="165">
                  <c:v>619.4880563157743</c:v>
                </c:pt>
                <c:pt idx="166">
                  <c:v>623.1125455587292</c:v>
                </c:pt>
                <c:pt idx="167">
                  <c:v>626.7354525069514</c:v>
                </c:pt>
                <c:pt idx="168">
                  <c:v>630.3567768595694</c:v>
                </c:pt>
                <c:pt idx="169">
                  <c:v>633.9765183154772</c:v>
                </c:pt>
                <c:pt idx="170">
                  <c:v>637.5946765733332</c:v>
                </c:pt>
                <c:pt idx="171">
                  <c:v>641.2112513315611</c:v>
                </c:pt>
                <c:pt idx="172">
                  <c:v>644.8262422883483</c:v>
                </c:pt>
                <c:pt idx="173">
                  <c:v>648.4396491416463</c:v>
                </c:pt>
                <c:pt idx="174">
                  <c:v>652.05147158917</c:v>
                </c:pt>
                <c:pt idx="175">
                  <c:v>655.661709328398</c:v>
                </c:pt>
                <c:pt idx="176">
                  <c:v>659.270362056571</c:v>
                </c:pt>
                <c:pt idx="177">
                  <c:v>662.8774294706934</c:v>
                </c:pt>
                <c:pt idx="178">
                  <c:v>666.4829112675304</c:v>
                </c:pt>
                <c:pt idx="179">
                  <c:v>670.0868071436101</c:v>
                </c:pt>
                <c:pt idx="180">
                  <c:v>673.6891167952219</c:v>
                </c:pt>
                <c:pt idx="181">
                  <c:v>677.2898399184163</c:v>
                </c:pt>
                <c:pt idx="182">
                  <c:v>680.8889762090046</c:v>
                </c:pt>
                <c:pt idx="183">
                  <c:v>684.486525362559</c:v>
                </c:pt>
                <c:pt idx="184">
                  <c:v>688.0824870744112</c:v>
                </c:pt>
                <c:pt idx="185">
                  <c:v>691.6768610396533</c:v>
                </c:pt>
                <c:pt idx="186">
                  <c:v>695.2696469531366</c:v>
                </c:pt>
                <c:pt idx="187">
                  <c:v>698.8608445094718</c:v>
                </c:pt>
                <c:pt idx="188">
                  <c:v>702.4504534030281</c:v>
                </c:pt>
                <c:pt idx="189">
                  <c:v>706.038473327933</c:v>
                </c:pt>
                <c:pt idx="190">
                  <c:v>709.6249039780727</c:v>
                </c:pt>
                <c:pt idx="191">
                  <c:v>713.2097450470906</c:v>
                </c:pt>
                <c:pt idx="192">
                  <c:v>716.7929962283878</c:v>
                </c:pt>
                <c:pt idx="193">
                  <c:v>720.3746572151223</c:v>
                </c:pt>
                <c:pt idx="194">
                  <c:v>723.9547277002089</c:v>
                </c:pt>
                <c:pt idx="195">
                  <c:v>727.5332073763185</c:v>
                </c:pt>
                <c:pt idx="196">
                  <c:v>731.1100959358783</c:v>
                </c:pt>
                <c:pt idx="197">
                  <c:v>734.685393071071</c:v>
                </c:pt>
                <c:pt idx="198">
                  <c:v>738.2590984738348</c:v>
                </c:pt>
                <c:pt idx="199">
                  <c:v>741.8312118358624</c:v>
                </c:pt>
                <c:pt idx="200">
                  <c:v>745.4017328486014</c:v>
                </c:pt>
                <c:pt idx="201">
                  <c:v>748.9706612032537</c:v>
                </c:pt>
                <c:pt idx="202">
                  <c:v>752.5379965907748</c:v>
                </c:pt>
                <c:pt idx="203">
                  <c:v>756.103738701874</c:v>
                </c:pt>
                <c:pt idx="204">
                  <c:v>759.6678872270133</c:v>
                </c:pt>
                <c:pt idx="205">
                  <c:v>763.2304418564083</c:v>
                </c:pt>
                <c:pt idx="206">
                  <c:v>766.7914022800263</c:v>
                </c:pt>
                <c:pt idx="207">
                  <c:v>770.3507681875869</c:v>
                </c:pt>
                <c:pt idx="208">
                  <c:v>773.9085392685615</c:v>
                </c:pt>
                <c:pt idx="209">
                  <c:v>777.4647152121727</c:v>
                </c:pt>
                <c:pt idx="210">
                  <c:v>781.0192957073944</c:v>
                </c:pt>
                <c:pt idx="211">
                  <c:v>784.572280442951</c:v>
                </c:pt>
                <c:pt idx="212">
                  <c:v>788.1236691073168</c:v>
                </c:pt>
                <c:pt idx="213">
                  <c:v>791.6734613887165</c:v>
                </c:pt>
                <c:pt idx="214">
                  <c:v>795.2216569751242</c:v>
                </c:pt>
                <c:pt idx="215">
                  <c:v>798.7682555542632</c:v>
                </c:pt>
                <c:pt idx="216">
                  <c:v>802.3132568136053</c:v>
                </c:pt>
                <c:pt idx="217">
                  <c:v>805.8566604403712</c:v>
                </c:pt>
                <c:pt idx="218">
                  <c:v>809.3984661215294</c:v>
                </c:pt>
                <c:pt idx="219">
                  <c:v>812.938673543796</c:v>
                </c:pt>
                <c:pt idx="220">
                  <c:v>816.4772823936349</c:v>
                </c:pt>
                <c:pt idx="221">
                  <c:v>820.0142923572565</c:v>
                </c:pt>
                <c:pt idx="222">
                  <c:v>823.549703120618</c:v>
                </c:pt>
                <c:pt idx="223">
                  <c:v>827.0835143694226</c:v>
                </c:pt>
                <c:pt idx="224">
                  <c:v>830.6157257891199</c:v>
                </c:pt>
                <c:pt idx="225">
                  <c:v>834.1463370649042</c:v>
                </c:pt>
                <c:pt idx="226">
                  <c:v>837.6753478817154</c:v>
                </c:pt>
                <c:pt idx="227">
                  <c:v>841.2027579242382</c:v>
                </c:pt>
                <c:pt idx="228">
                  <c:v>844.7285668769012</c:v>
                </c:pt>
                <c:pt idx="229">
                  <c:v>848.2527744238775</c:v>
                </c:pt>
                <c:pt idx="230">
                  <c:v>851.7753802490834</c:v>
                </c:pt>
                <c:pt idx="231">
                  <c:v>855.2963840361786</c:v>
                </c:pt>
                <c:pt idx="232">
                  <c:v>858.8157854685655</c:v>
                </c:pt>
                <c:pt idx="233">
                  <c:v>862.333584229389</c:v>
                </c:pt>
                <c:pt idx="234">
                  <c:v>865.8497800015363</c:v>
                </c:pt>
                <c:pt idx="235">
                  <c:v>869.364372467636</c:v>
                </c:pt>
                <c:pt idx="236">
                  <c:v>872.8773613100583</c:v>
                </c:pt>
                <c:pt idx="237">
                  <c:v>876.3887462109138</c:v>
                </c:pt>
                <c:pt idx="238">
                  <c:v>879.8985268520543</c:v>
                </c:pt>
                <c:pt idx="239">
                  <c:v>883.4067029150711</c:v>
                </c:pt>
                <c:pt idx="240">
                  <c:v>886.913274081296</c:v>
                </c:pt>
                <c:pt idx="241">
                  <c:v>890.4182400317997</c:v>
                </c:pt>
                <c:pt idx="242">
                  <c:v>893.9216004473918</c:v>
                </c:pt>
                <c:pt idx="243">
                  <c:v>897.423355008621</c:v>
                </c:pt>
                <c:pt idx="244">
                  <c:v>900.9235033957738</c:v>
                </c:pt>
                <c:pt idx="245">
                  <c:v>904.4220452888746</c:v>
                </c:pt>
                <c:pt idx="246">
                  <c:v>907.9189803676855</c:v>
                </c:pt>
                <c:pt idx="247">
                  <c:v>911.4143083117054</c:v>
                </c:pt>
                <c:pt idx="248">
                  <c:v>914.90802880017</c:v>
                </c:pt>
                <c:pt idx="249">
                  <c:v>918.400141512051</c:v>
                </c:pt>
                <c:pt idx="250">
                  <c:v>921.8906461260563</c:v>
                </c:pt>
                <c:pt idx="251">
                  <c:v>925.379542320629</c:v>
                </c:pt>
                <c:pt idx="252">
                  <c:v>928.8668297739476</c:v>
                </c:pt>
                <c:pt idx="253">
                  <c:v>932.352508163925</c:v>
                </c:pt>
                <c:pt idx="254">
                  <c:v>935.8365771682084</c:v>
                </c:pt>
                <c:pt idx="255">
                  <c:v>939.319036464179</c:v>
                </c:pt>
                <c:pt idx="256">
                  <c:v>942.7998857289513</c:v>
                </c:pt>
                <c:pt idx="257">
                  <c:v>946.2791246393734</c:v>
                </c:pt>
                <c:pt idx="258">
                  <c:v>949.7567528720256</c:v>
                </c:pt>
                <c:pt idx="259">
                  <c:v>953.2327701032204</c:v>
                </c:pt>
                <c:pt idx="260">
                  <c:v>956.7071760090026</c:v>
                </c:pt>
                <c:pt idx="261">
                  <c:v>960.179970265148</c:v>
                </c:pt>
                <c:pt idx="262">
                  <c:v>963.6511525471643</c:v>
                </c:pt>
                <c:pt idx="263">
                  <c:v>967.1207225302888</c:v>
                </c:pt>
                <c:pt idx="264">
                  <c:v>970.5886798894898</c:v>
                </c:pt>
                <c:pt idx="265">
                  <c:v>974.0550242994651</c:v>
                </c:pt>
                <c:pt idx="266">
                  <c:v>977.5197554346422</c:v>
                </c:pt>
                <c:pt idx="267">
                  <c:v>980.9828729691773</c:v>
                </c:pt>
                <c:pt idx="268">
                  <c:v>984.4443765769558</c:v>
                </c:pt>
                <c:pt idx="269">
                  <c:v>987.9042659315908</c:v>
                </c:pt>
                <c:pt idx="270">
                  <c:v>991.3625407064231</c:v>
                </c:pt>
                <c:pt idx="271">
                  <c:v>994.8192005745216</c:v>
                </c:pt>
                <c:pt idx="272">
                  <c:v>998.2742452086814</c:v>
                </c:pt>
                <c:pt idx="273">
                  <c:v>1001.727674281425</c:v>
                </c:pt>
                <c:pt idx="274">
                  <c:v>1005.179487465</c:v>
                </c:pt>
                <c:pt idx="275">
                  <c:v>1008.62968443138</c:v>
                </c:pt>
                <c:pt idx="276">
                  <c:v>1012.078264852265</c:v>
                </c:pt>
                <c:pt idx="277">
                  <c:v>1015.525228399079</c:v>
                </c:pt>
                <c:pt idx="278">
                  <c:v>1018.970574742971</c:v>
                </c:pt>
                <c:pt idx="279">
                  <c:v>1022.414303554812</c:v>
                </c:pt>
                <c:pt idx="280">
                  <c:v>1025.8564145052</c:v>
                </c:pt>
                <c:pt idx="281">
                  <c:v>1029.296907264454</c:v>
                </c:pt>
                <c:pt idx="282">
                  <c:v>1032.735781502616</c:v>
                </c:pt>
                <c:pt idx="283">
                  <c:v>1036.173036889451</c:v>
                </c:pt>
                <c:pt idx="284">
                  <c:v>1039.608673094446</c:v>
                </c:pt>
                <c:pt idx="285">
                  <c:v>1043.042689786808</c:v>
                </c:pt>
                <c:pt idx="286">
                  <c:v>1046.475086635467</c:v>
                </c:pt>
                <c:pt idx="287">
                  <c:v>1049.905863309074</c:v>
                </c:pt>
                <c:pt idx="288">
                  <c:v>1053.335019475997</c:v>
                </c:pt>
                <c:pt idx="289">
                  <c:v>1056.762554804327</c:v>
                </c:pt>
                <c:pt idx="290">
                  <c:v>1060.188468961874</c:v>
                </c:pt>
                <c:pt idx="291">
                  <c:v>1063.612761616166</c:v>
                </c:pt>
                <c:pt idx="292">
                  <c:v>1067.03543243445</c:v>
                </c:pt>
                <c:pt idx="293">
                  <c:v>1070.45648108369</c:v>
                </c:pt>
                <c:pt idx="294">
                  <c:v>1073.875907230569</c:v>
                </c:pt>
                <c:pt idx="295">
                  <c:v>1077.293710541488</c:v>
                </c:pt>
                <c:pt idx="296">
                  <c:v>1080.709890682562</c:v>
                </c:pt>
                <c:pt idx="297">
                  <c:v>1084.124447319624</c:v>
                </c:pt>
                <c:pt idx="298">
                  <c:v>1087.537380118224</c:v>
                </c:pt>
                <c:pt idx="299">
                  <c:v>1090.948688743626</c:v>
                </c:pt>
                <c:pt idx="300">
                  <c:v>1094.358372860809</c:v>
                </c:pt>
                <c:pt idx="301">
                  <c:v>1097.766432134467</c:v>
                </c:pt>
                <c:pt idx="302">
                  <c:v>1101.172866229008</c:v>
                </c:pt>
                <c:pt idx="303">
                  <c:v>1104.577674808554</c:v>
                </c:pt>
                <c:pt idx="304">
                  <c:v>1107.98085753694</c:v>
                </c:pt>
                <c:pt idx="305">
                  <c:v>1111.382414077714</c:v>
                </c:pt>
                <c:pt idx="306">
                  <c:v>1114.782344094137</c:v>
                </c:pt>
                <c:pt idx="307">
                  <c:v>1118.18064724918</c:v>
                </c:pt>
                <c:pt idx="308">
                  <c:v>1121.577323205526</c:v>
                </c:pt>
                <c:pt idx="309">
                  <c:v>1124.972371625572</c:v>
                </c:pt>
                <c:pt idx="310">
                  <c:v>1128.365792171422</c:v>
                </c:pt>
                <c:pt idx="311">
                  <c:v>1131.757584504891</c:v>
                </c:pt>
                <c:pt idx="312">
                  <c:v>1135.147748287505</c:v>
                </c:pt>
                <c:pt idx="313">
                  <c:v>1138.536283180497</c:v>
                </c:pt>
                <c:pt idx="314">
                  <c:v>1141.923188844812</c:v>
                </c:pt>
                <c:pt idx="315">
                  <c:v>1145.3084649411</c:v>
                </c:pt>
                <c:pt idx="316">
                  <c:v>1148.69211112972</c:v>
                </c:pt>
                <c:pt idx="317">
                  <c:v>1152.07412707074</c:v>
                </c:pt>
                <c:pt idx="318">
                  <c:v>1155.454512423933</c:v>
                </c:pt>
                <c:pt idx="319">
                  <c:v>1158.833266848779</c:v>
                </c:pt>
                <c:pt idx="320">
                  <c:v>1162.210390004465</c:v>
                </c:pt>
                <c:pt idx="321">
                  <c:v>1165.585881549881</c:v>
                </c:pt>
                <c:pt idx="322">
                  <c:v>1168.959741143625</c:v>
                </c:pt>
                <c:pt idx="323">
                  <c:v>1172.331968443998</c:v>
                </c:pt>
                <c:pt idx="324">
                  <c:v>1175.702563109007</c:v>
                </c:pt>
                <c:pt idx="325">
                  <c:v>1179.071524796359</c:v>
                </c:pt>
                <c:pt idx="326">
                  <c:v>1182.438853163469</c:v>
                </c:pt>
                <c:pt idx="327">
                  <c:v>1185.80454786745</c:v>
                </c:pt>
                <c:pt idx="328">
                  <c:v>1189.168608565122</c:v>
                </c:pt>
                <c:pt idx="329">
                  <c:v>1192.531034913004</c:v>
                </c:pt>
                <c:pt idx="330">
                  <c:v>1195.891826567316</c:v>
                </c:pt>
                <c:pt idx="331">
                  <c:v>1199.25098318398</c:v>
                </c:pt>
                <c:pt idx="332">
                  <c:v>1202.60850441862</c:v>
                </c:pt>
                <c:pt idx="333">
                  <c:v>1205.964389926555</c:v>
                </c:pt>
                <c:pt idx="334">
                  <c:v>1209.31863936281</c:v>
                </c:pt>
                <c:pt idx="335">
                  <c:v>1212.671252382104</c:v>
                </c:pt>
                <c:pt idx="336">
                  <c:v>1216.022228638856</c:v>
                </c:pt>
                <c:pt idx="337">
                  <c:v>1219.371567787185</c:v>
                </c:pt>
                <c:pt idx="338">
                  <c:v>1222.719269480904</c:v>
                </c:pt>
                <c:pt idx="339">
                  <c:v>1226.065333373526</c:v>
                </c:pt>
                <c:pt idx="340">
                  <c:v>1229.40975911826</c:v>
                </c:pt>
                <c:pt idx="341">
                  <c:v>1232.752546368009</c:v>
                </c:pt>
                <c:pt idx="342">
                  <c:v>1236.093694775376</c:v>
                </c:pt>
                <c:pt idx="343">
                  <c:v>1239.433203992654</c:v>
                </c:pt>
                <c:pt idx="344">
                  <c:v>1242.771073671834</c:v>
                </c:pt>
                <c:pt idx="345">
                  <c:v>1246.107303464602</c:v>
                </c:pt>
                <c:pt idx="346">
                  <c:v>1249.441893022333</c:v>
                </c:pt>
                <c:pt idx="347">
                  <c:v>1252.774841996102</c:v>
                </c:pt>
                <c:pt idx="348">
                  <c:v>1256.10615003667</c:v>
                </c:pt>
                <c:pt idx="349">
                  <c:v>1259.435816794495</c:v>
                </c:pt>
                <c:pt idx="350">
                  <c:v>1262.763841919725</c:v>
                </c:pt>
                <c:pt idx="351">
                  <c:v>1266.090225062198</c:v>
                </c:pt>
                <c:pt idx="352">
                  <c:v>1269.414965871445</c:v>
                </c:pt>
                <c:pt idx="353">
                  <c:v>1272.738063996687</c:v>
                </c:pt>
                <c:pt idx="354">
                  <c:v>1276.059519086833</c:v>
                </c:pt>
                <c:pt idx="355">
                  <c:v>1279.379330790482</c:v>
                </c:pt>
                <c:pt idx="356">
                  <c:v>1282.697498755923</c:v>
                </c:pt>
                <c:pt idx="357">
                  <c:v>1286.014022631132</c:v>
                </c:pt>
                <c:pt idx="358">
                  <c:v>1289.328902063773</c:v>
                </c:pt>
                <c:pt idx="359">
                  <c:v>1292.642136701198</c:v>
                </c:pt>
                <c:pt idx="360">
                  <c:v>1295.953726190444</c:v>
                </c:pt>
                <c:pt idx="361">
                  <c:v>1299.263670178237</c:v>
                </c:pt>
                <c:pt idx="362">
                  <c:v>1302.571968310986</c:v>
                </c:pt>
                <c:pt idx="363">
                  <c:v>1305.878620234786</c:v>
                </c:pt>
                <c:pt idx="364">
                  <c:v>1309.183625595419</c:v>
                </c:pt>
                <c:pt idx="365">
                  <c:v>1312.486984038347</c:v>
                </c:pt>
                <c:pt idx="366">
                  <c:v>1315.788695208719</c:v>
                </c:pt>
                <c:pt idx="367">
                  <c:v>1319.088758751367</c:v>
                </c:pt>
                <c:pt idx="368">
                  <c:v>1322.387174310805</c:v>
                </c:pt>
                <c:pt idx="369">
                  <c:v>1325.683941531227</c:v>
                </c:pt>
                <c:pt idx="370">
                  <c:v>1328.979060056513</c:v>
                </c:pt>
                <c:pt idx="371">
                  <c:v>1332.272529530221</c:v>
                </c:pt>
                <c:pt idx="372">
                  <c:v>1335.564349595591</c:v>
                </c:pt>
                <c:pt idx="373">
                  <c:v>1338.854519895542</c:v>
                </c:pt>
                <c:pt idx="374">
                  <c:v>1342.143040072673</c:v>
                </c:pt>
                <c:pt idx="375">
                  <c:v>1345.429909769263</c:v>
                </c:pt>
                <c:pt idx="376">
                  <c:v>1348.715128627268</c:v>
                </c:pt>
                <c:pt idx="377">
                  <c:v>1351.998696288324</c:v>
                </c:pt>
                <c:pt idx="378">
                  <c:v>1355.280612393742</c:v>
                </c:pt>
                <c:pt idx="379">
                  <c:v>1358.560876584512</c:v>
                </c:pt>
                <c:pt idx="380">
                  <c:v>1361.8394885013</c:v>
                </c:pt>
                <c:pt idx="381">
                  <c:v>1365.116447784447</c:v>
                </c:pt>
                <c:pt idx="382">
                  <c:v>1368.391754073971</c:v>
                </c:pt>
                <c:pt idx="383">
                  <c:v>1371.665407009562</c:v>
                </c:pt>
                <c:pt idx="384">
                  <c:v>1374.937406230587</c:v>
                </c:pt>
                <c:pt idx="385">
                  <c:v>1378.207751376086</c:v>
                </c:pt>
                <c:pt idx="386">
                  <c:v>1381.476442084773</c:v>
                </c:pt>
                <c:pt idx="387">
                  <c:v>1384.743477995032</c:v>
                </c:pt>
                <c:pt idx="388">
                  <c:v>1388.008858744923</c:v>
                </c:pt>
                <c:pt idx="389">
                  <c:v>1391.272583972174</c:v>
                </c:pt>
                <c:pt idx="390">
                  <c:v>1394.534653314187</c:v>
                </c:pt>
                <c:pt idx="391">
                  <c:v>1397.795066408032</c:v>
                </c:pt>
                <c:pt idx="392">
                  <c:v>1401.053822890452</c:v>
                </c:pt>
                <c:pt idx="393">
                  <c:v>1404.310922397856</c:v>
                </c:pt>
                <c:pt idx="394">
                  <c:v>1407.566364566324</c:v>
                </c:pt>
                <c:pt idx="395">
                  <c:v>1410.820149031605</c:v>
                </c:pt>
                <c:pt idx="396">
                  <c:v>1414.072275429114</c:v>
                </c:pt>
                <c:pt idx="397">
                  <c:v>1417.322743393935</c:v>
                </c:pt>
                <c:pt idx="398">
                  <c:v>1420.571552560817</c:v>
                </c:pt>
                <c:pt idx="399">
                  <c:v>1423.818702564176</c:v>
                </c:pt>
                <c:pt idx="400">
                  <c:v>1427.064193038093</c:v>
                </c:pt>
                <c:pt idx="401">
                  <c:v>1430.308023616316</c:v>
                </c:pt>
                <c:pt idx="402">
                  <c:v>1433.550193932256</c:v>
                </c:pt>
                <c:pt idx="403">
                  <c:v>1436.790703618988</c:v>
                </c:pt>
                <c:pt idx="404">
                  <c:v>1440.02955230925</c:v>
                </c:pt>
                <c:pt idx="405">
                  <c:v>1443.266739635443</c:v>
                </c:pt>
                <c:pt idx="406">
                  <c:v>1446.502265229631</c:v>
                </c:pt>
                <c:pt idx="407">
                  <c:v>1449.73612872354</c:v>
                </c:pt>
                <c:pt idx="408">
                  <c:v>1452.968329748556</c:v>
                </c:pt>
                <c:pt idx="409">
                  <c:v>1456.198867935726</c:v>
                </c:pt>
                <c:pt idx="410">
                  <c:v>1459.427742915756</c:v>
                </c:pt>
                <c:pt idx="411">
                  <c:v>1462.654954319014</c:v>
                </c:pt>
                <c:pt idx="412">
                  <c:v>1465.880501775524</c:v>
                </c:pt>
                <c:pt idx="413">
                  <c:v>1469.104384914971</c:v>
                </c:pt>
                <c:pt idx="414">
                  <c:v>1472.326603366696</c:v>
                </c:pt>
                <c:pt idx="415">
                  <c:v>1475.547156759696</c:v>
                </c:pt>
                <c:pt idx="416">
                  <c:v>1478.766044722628</c:v>
                </c:pt>
                <c:pt idx="417">
                  <c:v>1481.983266883801</c:v>
                </c:pt>
                <c:pt idx="418">
                  <c:v>1485.198822871184</c:v>
                </c:pt>
                <c:pt idx="419">
                  <c:v>1488.412712312397</c:v>
                </c:pt>
                <c:pt idx="420">
                  <c:v>1491.624934834715</c:v>
                </c:pt>
                <c:pt idx="421">
                  <c:v>1494.835490065068</c:v>
                </c:pt>
                <c:pt idx="422">
                  <c:v>1498.044377630039</c:v>
                </c:pt>
                <c:pt idx="423">
                  <c:v>1501.251597155862</c:v>
                </c:pt>
                <c:pt idx="424">
                  <c:v>1504.457148268424</c:v>
                </c:pt>
                <c:pt idx="425">
                  <c:v>1507.661030593263</c:v>
                </c:pt>
                <c:pt idx="426">
                  <c:v>1510.863243755568</c:v>
                </c:pt>
                <c:pt idx="427">
                  <c:v>1514.063787380178</c:v>
                </c:pt>
                <c:pt idx="428">
                  <c:v>1517.262661091583</c:v>
                </c:pt>
                <c:pt idx="429">
                  <c:v>1520.459864513918</c:v>
                </c:pt>
                <c:pt idx="430">
                  <c:v>1523.655397270971</c:v>
                </c:pt>
                <c:pt idx="431">
                  <c:v>1526.849258986176</c:v>
                </c:pt>
                <c:pt idx="432">
                  <c:v>1530.041449282612</c:v>
                </c:pt>
                <c:pt idx="433">
                  <c:v>1533.231967783009</c:v>
                </c:pt>
                <c:pt idx="434">
                  <c:v>1536.420814109738</c:v>
                </c:pt>
                <c:pt idx="435">
                  <c:v>1539.60798788482</c:v>
                </c:pt>
                <c:pt idx="436">
                  <c:v>1542.793488729918</c:v>
                </c:pt>
                <c:pt idx="437">
                  <c:v>1545.97731626634</c:v>
                </c:pt>
                <c:pt idx="438">
                  <c:v>1549.159470115036</c:v>
                </c:pt>
                <c:pt idx="439">
                  <c:v>1552.339949896603</c:v>
                </c:pt>
                <c:pt idx="440">
                  <c:v>1555.518755231276</c:v>
                </c:pt>
                <c:pt idx="441">
                  <c:v>1558.695885738933</c:v>
                </c:pt>
                <c:pt idx="442">
                  <c:v>1561.871341039096</c:v>
                </c:pt>
                <c:pt idx="443">
                  <c:v>1565.045120750922</c:v>
                </c:pt>
                <c:pt idx="444">
                  <c:v>1568.217224493214</c:v>
                </c:pt>
                <c:pt idx="445">
                  <c:v>1571.38765188441</c:v>
                </c:pt>
                <c:pt idx="446">
                  <c:v>1574.556402542588</c:v>
                </c:pt>
                <c:pt idx="447">
                  <c:v>1577.71564306985</c:v>
                </c:pt>
                <c:pt idx="448">
                  <c:v>1580.872809176784</c:v>
                </c:pt>
                <c:pt idx="449">
                  <c:v>1584.027900651742</c:v>
                </c:pt>
                <c:pt idx="450">
                  <c:v>1587.180917282907</c:v>
                </c:pt>
                <c:pt idx="451">
                  <c:v>1590.331858858294</c:v>
                </c:pt>
                <c:pt idx="452">
                  <c:v>1593.48072516575</c:v>
                </c:pt>
                <c:pt idx="453">
                  <c:v>1596.62751599295</c:v>
                </c:pt>
                <c:pt idx="454">
                  <c:v>1599.772231127406</c:v>
                </c:pt>
                <c:pt idx="455">
                  <c:v>1602.914870356454</c:v>
                </c:pt>
                <c:pt idx="456">
                  <c:v>1606.055433467265</c:v>
                </c:pt>
                <c:pt idx="457">
                  <c:v>1609.193920246838</c:v>
                </c:pt>
                <c:pt idx="458">
                  <c:v>1612.330330482001</c:v>
                </c:pt>
                <c:pt idx="459">
                  <c:v>1615.464663959413</c:v>
                </c:pt>
                <c:pt idx="460">
                  <c:v>1618.596920465562</c:v>
                </c:pt>
                <c:pt idx="461">
                  <c:v>1621.727099786764</c:v>
                </c:pt>
                <c:pt idx="462">
                  <c:v>1624.855201709165</c:v>
                </c:pt>
                <c:pt idx="463">
                  <c:v>1627.981226018738</c:v>
                </c:pt>
                <c:pt idx="464">
                  <c:v>1631.105172501286</c:v>
                </c:pt>
                <c:pt idx="465">
                  <c:v>1634.227040942437</c:v>
                </c:pt>
                <c:pt idx="466">
                  <c:v>1637.346831127649</c:v>
                </c:pt>
                <c:pt idx="467">
                  <c:v>1640.464542842206</c:v>
                </c:pt>
                <c:pt idx="468">
                  <c:v>1643.58017587122</c:v>
                </c:pt>
                <c:pt idx="469">
                  <c:v>1646.693729999628</c:v>
                </c:pt>
                <c:pt idx="470">
                  <c:v>1649.805205012196</c:v>
                </c:pt>
                <c:pt idx="471">
                  <c:v>1652.914600693513</c:v>
                </c:pt>
                <c:pt idx="472">
                  <c:v>1656.021916827998</c:v>
                </c:pt>
                <c:pt idx="473">
                  <c:v>1659.12715319989</c:v>
                </c:pt>
                <c:pt idx="474">
                  <c:v>1662.230309593259</c:v>
                </c:pt>
                <c:pt idx="475">
                  <c:v>1665.331385791996</c:v>
                </c:pt>
                <c:pt idx="476">
                  <c:v>1668.430381579819</c:v>
                </c:pt>
                <c:pt idx="477">
                  <c:v>1671.527296740269</c:v>
                </c:pt>
                <c:pt idx="478">
                  <c:v>1674.622131056712</c:v>
                </c:pt>
                <c:pt idx="479">
                  <c:v>1677.714884312337</c:v>
                </c:pt>
                <c:pt idx="480">
                  <c:v>1680.805556290158</c:v>
                </c:pt>
                <c:pt idx="481">
                  <c:v>1683.894146773011</c:v>
                </c:pt>
                <c:pt idx="482">
                  <c:v>1686.980655543555</c:v>
                </c:pt>
                <c:pt idx="483">
                  <c:v>1690.065082384274</c:v>
                </c:pt>
                <c:pt idx="484">
                  <c:v>1693.147427077471</c:v>
                </c:pt>
                <c:pt idx="485">
                  <c:v>1696.227689405273</c:v>
                </c:pt>
                <c:pt idx="486">
                  <c:v>1699.30586914963</c:v>
                </c:pt>
                <c:pt idx="487">
                  <c:v>1702.381966092309</c:v>
                </c:pt>
                <c:pt idx="488">
                  <c:v>1705.455980014904</c:v>
                </c:pt>
                <c:pt idx="489">
                  <c:v>1708.527910698827</c:v>
                </c:pt>
                <c:pt idx="490">
                  <c:v>1711.59775792531</c:v>
                </c:pt>
                <c:pt idx="491">
                  <c:v>1714.665521475407</c:v>
                </c:pt>
                <c:pt idx="492">
                  <c:v>1717.731201129991</c:v>
                </c:pt>
                <c:pt idx="493">
                  <c:v>1720.794796669756</c:v>
                </c:pt>
                <c:pt idx="494">
                  <c:v>1723.856307875213</c:v>
                </c:pt>
                <c:pt idx="495">
                  <c:v>1726.915734526696</c:v>
                </c:pt>
                <c:pt idx="496">
                  <c:v>1729.973076404354</c:v>
                </c:pt>
                <c:pt idx="497">
                  <c:v>1733.028333288157</c:v>
                </c:pt>
                <c:pt idx="498">
                  <c:v>1736.081504957893</c:v>
                </c:pt>
                <c:pt idx="499">
                  <c:v>1739.132591193167</c:v>
                </c:pt>
                <c:pt idx="500">
                  <c:v>1742.181591773402</c:v>
                </c:pt>
                <c:pt idx="501">
                  <c:v>1745.228506477838</c:v>
                </c:pt>
                <c:pt idx="502">
                  <c:v>1748.273335085535</c:v>
                </c:pt>
                <c:pt idx="503">
                  <c:v>1751.316077375365</c:v>
                </c:pt>
                <c:pt idx="504">
                  <c:v>1754.35673312602</c:v>
                </c:pt>
                <c:pt idx="505">
                  <c:v>1757.395302116005</c:v>
                </c:pt>
                <c:pt idx="506">
                  <c:v>1760.431784123646</c:v>
                </c:pt>
                <c:pt idx="507">
                  <c:v>1763.46617892708</c:v>
                </c:pt>
                <c:pt idx="508">
                  <c:v>1766.49848630426</c:v>
                </c:pt>
                <c:pt idx="509">
                  <c:v>1769.528706032954</c:v>
                </c:pt>
                <c:pt idx="510">
                  <c:v>1772.556837890747</c:v>
                </c:pt>
                <c:pt idx="511">
                  <c:v>1775.582881655036</c:v>
                </c:pt>
                <c:pt idx="512">
                  <c:v>1778.606837103031</c:v>
                </c:pt>
                <c:pt idx="513">
                  <c:v>1781.628704011758</c:v>
                </c:pt>
                <c:pt idx="514">
                  <c:v>1784.648482158056</c:v>
                </c:pt>
                <c:pt idx="515">
                  <c:v>1787.666171318575</c:v>
                </c:pt>
                <c:pt idx="516">
                  <c:v>1790.681771269781</c:v>
                </c:pt>
                <c:pt idx="517">
                  <c:v>1793.69528178795</c:v>
                </c:pt>
                <c:pt idx="518">
                  <c:v>1796.706702649169</c:v>
                </c:pt>
                <c:pt idx="519">
                  <c:v>1799.71603362934</c:v>
                </c:pt>
                <c:pt idx="520">
                  <c:v>1802.723274504176</c:v>
                </c:pt>
                <c:pt idx="521">
                  <c:v>1805.728425049198</c:v>
                </c:pt>
                <c:pt idx="522">
                  <c:v>1808.731485039742</c:v>
                </c:pt>
                <c:pt idx="523">
                  <c:v>1811.732454250951</c:v>
                </c:pt>
                <c:pt idx="524">
                  <c:v>1814.73133245778</c:v>
                </c:pt>
                <c:pt idx="525">
                  <c:v>1817.728119434994</c:v>
                </c:pt>
                <c:pt idx="526">
                  <c:v>1820.722814957166</c:v>
                </c:pt>
                <c:pt idx="527">
                  <c:v>1823.715418798681</c:v>
                </c:pt>
                <c:pt idx="528">
                  <c:v>1826.70593073373</c:v>
                </c:pt>
                <c:pt idx="529">
                  <c:v>1829.694350536313</c:v>
                </c:pt>
                <c:pt idx="530">
                  <c:v>1832.68067798024</c:v>
                </c:pt>
                <c:pt idx="531">
                  <c:v>1835.664912839128</c:v>
                </c:pt>
                <c:pt idx="532">
                  <c:v>1838.647054886402</c:v>
                </c:pt>
                <c:pt idx="533">
                  <c:v>1841.627103895293</c:v>
                </c:pt>
                <c:pt idx="534">
                  <c:v>1844.60505963884</c:v>
                </c:pt>
                <c:pt idx="535">
                  <c:v>1847.580921889888</c:v>
                </c:pt>
                <c:pt idx="536">
                  <c:v>1850.554690421089</c:v>
                </c:pt>
                <c:pt idx="537">
                  <c:v>1853.5263650049</c:v>
                </c:pt>
                <c:pt idx="538">
                  <c:v>1856.495945413585</c:v>
                </c:pt>
                <c:pt idx="539">
                  <c:v>1859.463431419212</c:v>
                </c:pt>
                <c:pt idx="540">
                  <c:v>1862.428822793655</c:v>
                </c:pt>
                <c:pt idx="541">
                  <c:v>1865.392119308591</c:v>
                </c:pt>
                <c:pt idx="542">
                  <c:v>1868.353320735502</c:v>
                </c:pt>
                <c:pt idx="543">
                  <c:v>1871.312426845675</c:v>
                </c:pt>
                <c:pt idx="544">
                  <c:v>1874.2694374102</c:v>
                </c:pt>
                <c:pt idx="545">
                  <c:v>1877.22435219997</c:v>
                </c:pt>
                <c:pt idx="546">
                  <c:v>1880.177170985681</c:v>
                </c:pt>
                <c:pt idx="547">
                  <c:v>1883.127893537831</c:v>
                </c:pt>
                <c:pt idx="548">
                  <c:v>1886.076519626722</c:v>
                </c:pt>
                <c:pt idx="549">
                  <c:v>1889.023049022455</c:v>
                </c:pt>
                <c:pt idx="550">
                  <c:v>1891.967481494936</c:v>
                </c:pt>
                <c:pt idx="551">
                  <c:v>1894.90981681387</c:v>
                </c:pt>
                <c:pt idx="552">
                  <c:v>1897.850054748763</c:v>
                </c:pt>
                <c:pt idx="553">
                  <c:v>1900.788195068922</c:v>
                </c:pt>
                <c:pt idx="554">
                  <c:v>1903.724237543454</c:v>
                </c:pt>
                <c:pt idx="555">
                  <c:v>1906.658181941267</c:v>
                </c:pt>
                <c:pt idx="556">
                  <c:v>1909.590028031066</c:v>
                </c:pt>
                <c:pt idx="557">
                  <c:v>1912.519775581358</c:v>
                </c:pt>
                <c:pt idx="558">
                  <c:v>1915.447424360446</c:v>
                </c:pt>
                <c:pt idx="559">
                  <c:v>1918.372974136434</c:v>
                </c:pt>
                <c:pt idx="560">
                  <c:v>1921.296424677221</c:v>
                </c:pt>
                <c:pt idx="561">
                  <c:v>1924.217775750508</c:v>
                </c:pt>
                <c:pt idx="562">
                  <c:v>1927.13702712379</c:v>
                </c:pt>
                <c:pt idx="563">
                  <c:v>1930.05417856436</c:v>
                </c:pt>
                <c:pt idx="564">
                  <c:v>1932.969229839307</c:v>
                </c:pt>
                <c:pt idx="565">
                  <c:v>1935.882180715518</c:v>
                </c:pt>
                <c:pt idx="566">
                  <c:v>1938.793030959675</c:v>
                </c:pt>
                <c:pt idx="567">
                  <c:v>1941.701780338255</c:v>
                </c:pt>
                <c:pt idx="568">
                  <c:v>1944.608428617531</c:v>
                </c:pt>
                <c:pt idx="569">
                  <c:v>1947.512975563571</c:v>
                </c:pt>
                <c:pt idx="570">
                  <c:v>1950.415420942237</c:v>
                </c:pt>
                <c:pt idx="571">
                  <c:v>1953.315764519185</c:v>
                </c:pt>
                <c:pt idx="572">
                  <c:v>1956.214006059867</c:v>
                </c:pt>
                <c:pt idx="573">
                  <c:v>1959.110145329524</c:v>
                </c:pt>
                <c:pt idx="574">
                  <c:v>1962.004182093195</c:v>
                </c:pt>
                <c:pt idx="575">
                  <c:v>1964.896116115708</c:v>
                </c:pt>
                <c:pt idx="576">
                  <c:v>1967.785947161685</c:v>
                </c:pt>
                <c:pt idx="577">
                  <c:v>1970.673674995541</c:v>
                </c:pt>
                <c:pt idx="578">
                  <c:v>1973.55929938148</c:v>
                </c:pt>
                <c:pt idx="579">
                  <c:v>1976.442820083498</c:v>
                </c:pt>
                <c:pt idx="580">
                  <c:v>1979.324236865385</c:v>
                </c:pt>
                <c:pt idx="581">
                  <c:v>1982.203549490716</c:v>
                </c:pt>
                <c:pt idx="582">
                  <c:v>1985.080757722861</c:v>
                </c:pt>
                <c:pt idx="583">
                  <c:v>1987.955861324978</c:v>
                </c:pt>
                <c:pt idx="584">
                  <c:v>1990.828860060013</c:v>
                </c:pt>
                <c:pt idx="585">
                  <c:v>1993.699753690702</c:v>
                </c:pt>
                <c:pt idx="586">
                  <c:v>1996.568541979572</c:v>
                </c:pt>
                <c:pt idx="587">
                  <c:v>1999.435224688934</c:v>
                </c:pt>
                <c:pt idx="588">
                  <c:v>2002.299801580889</c:v>
                </c:pt>
                <c:pt idx="589">
                  <c:v>2005.162272417327</c:v>
                </c:pt>
                <c:pt idx="590">
                  <c:v>2008.022636959923</c:v>
                </c:pt>
                <c:pt idx="591">
                  <c:v>2010.880894970138</c:v>
                </c:pt>
                <c:pt idx="592">
                  <c:v>2013.737046209222</c:v>
                </c:pt>
                <c:pt idx="593">
                  <c:v>2016.59109043821</c:v>
                </c:pt>
                <c:pt idx="594">
                  <c:v>2019.443027417921</c:v>
                </c:pt>
                <c:pt idx="595">
                  <c:v>2022.292856908961</c:v>
                </c:pt>
                <c:pt idx="596">
                  <c:v>2025.14057867172</c:v>
                </c:pt>
                <c:pt idx="597">
                  <c:v>2027.986192466373</c:v>
                </c:pt>
                <c:pt idx="598">
                  <c:v>2030.829698052879</c:v>
                </c:pt>
                <c:pt idx="599">
                  <c:v>2033.67109519098</c:v>
                </c:pt>
                <c:pt idx="600">
                  <c:v>2036.510383640201</c:v>
                </c:pt>
                <c:pt idx="601">
                  <c:v>2039.347563159851</c:v>
                </c:pt>
                <c:pt idx="602">
                  <c:v>2042.182633509022</c:v>
                </c:pt>
                <c:pt idx="603">
                  <c:v>2045.015594446585</c:v>
                </c:pt>
                <c:pt idx="604">
                  <c:v>2047.846445731196</c:v>
                </c:pt>
                <c:pt idx="605">
                  <c:v>2050.675187121291</c:v>
                </c:pt>
                <c:pt idx="606">
                  <c:v>2053.501818375087</c:v>
                </c:pt>
                <c:pt idx="607">
                  <c:v>2056.32633925058</c:v>
                </c:pt>
                <c:pt idx="608">
                  <c:v>2059.14874950555</c:v>
                </c:pt>
                <c:pt idx="609">
                  <c:v>2061.969048897553</c:v>
                </c:pt>
                <c:pt idx="610">
                  <c:v>2064.787237183925</c:v>
                </c:pt>
                <c:pt idx="611">
                  <c:v>2067.603314121783</c:v>
                </c:pt>
                <c:pt idx="612">
                  <c:v>2070.417279468019</c:v>
                </c:pt>
                <c:pt idx="613">
                  <c:v>2073.229132979306</c:v>
                </c:pt>
                <c:pt idx="614">
                  <c:v>2076.038874412094</c:v>
                </c:pt>
                <c:pt idx="615">
                  <c:v>2078.84650352261</c:v>
                </c:pt>
                <c:pt idx="616">
                  <c:v>2081.652020066857</c:v>
                </c:pt>
                <c:pt idx="617">
                  <c:v>2084.455423800617</c:v>
                </c:pt>
                <c:pt idx="618">
                  <c:v>2087.256714479444</c:v>
                </c:pt>
                <c:pt idx="619">
                  <c:v>2090.055891858673</c:v>
                </c:pt>
                <c:pt idx="620">
                  <c:v>2092.852955693408</c:v>
                </c:pt>
                <c:pt idx="621">
                  <c:v>2095.647905738535</c:v>
                </c:pt>
                <c:pt idx="622">
                  <c:v>2098.440741748708</c:v>
                </c:pt>
                <c:pt idx="623">
                  <c:v>2101.231463478357</c:v>
                </c:pt>
                <c:pt idx="624">
                  <c:v>2104.020070681689</c:v>
                </c:pt>
                <c:pt idx="625">
                  <c:v>2106.806563112678</c:v>
                </c:pt>
                <c:pt idx="626">
                  <c:v>2109.590940525077</c:v>
                </c:pt>
                <c:pt idx="627">
                  <c:v>2112.373202672406</c:v>
                </c:pt>
                <c:pt idx="628">
                  <c:v>2115.153349307961</c:v>
                </c:pt>
                <c:pt idx="629">
                  <c:v>2117.931380184806</c:v>
                </c:pt>
                <c:pt idx="630">
                  <c:v>2120.70729505578</c:v>
                </c:pt>
                <c:pt idx="631">
                  <c:v>2123.481093673488</c:v>
                </c:pt>
                <c:pt idx="632">
                  <c:v>2126.252775790311</c:v>
                </c:pt>
                <c:pt idx="633">
                  <c:v>2129.022341158393</c:v>
                </c:pt>
                <c:pt idx="634">
                  <c:v>2131.789789529653</c:v>
                </c:pt>
                <c:pt idx="635">
                  <c:v>2134.555120655777</c:v>
                </c:pt>
                <c:pt idx="636">
                  <c:v>2137.318334288217</c:v>
                </c:pt>
                <c:pt idx="637">
                  <c:v>2140.079430178198</c:v>
                </c:pt>
                <c:pt idx="638">
                  <c:v>2142.838408076708</c:v>
                </c:pt>
                <c:pt idx="639">
                  <c:v>2145.595267734505</c:v>
                </c:pt>
                <c:pt idx="640">
                  <c:v>2148.350008902113</c:v>
                </c:pt>
                <c:pt idx="641">
                  <c:v>2151.102631329823</c:v>
                </c:pt>
                <c:pt idx="642">
                  <c:v>2153.85313476769</c:v>
                </c:pt>
                <c:pt idx="643">
                  <c:v>2156.601518965535</c:v>
                </c:pt>
                <c:pt idx="644">
                  <c:v>2159.347783672947</c:v>
                </c:pt>
                <c:pt idx="645">
                  <c:v>2162.091928639275</c:v>
                </c:pt>
                <c:pt idx="646">
                  <c:v>2164.833953613636</c:v>
                </c:pt>
                <c:pt idx="647">
                  <c:v>2167.573858344908</c:v>
                </c:pt>
                <c:pt idx="648">
                  <c:v>2170.311642581734</c:v>
                </c:pt>
                <c:pt idx="649">
                  <c:v>2173.04730607252</c:v>
                </c:pt>
                <c:pt idx="650">
                  <c:v>2175.780848565431</c:v>
                </c:pt>
                <c:pt idx="651">
                  <c:v>2178.5122698084</c:v>
                </c:pt>
                <c:pt idx="652">
                  <c:v>2181.241569549114</c:v>
                </c:pt>
                <c:pt idx="653">
                  <c:v>2183.968747535027</c:v>
                </c:pt>
                <c:pt idx="654">
                  <c:v>2186.693803513351</c:v>
                </c:pt>
                <c:pt idx="655">
                  <c:v>2189.41673723106</c:v>
                </c:pt>
                <c:pt idx="656">
                  <c:v>2192.137548434884</c:v>
                </c:pt>
                <c:pt idx="657">
                  <c:v>2194.856236871315</c:v>
                </c:pt>
                <c:pt idx="658">
                  <c:v>2197.572802286604</c:v>
                </c:pt>
                <c:pt idx="659">
                  <c:v>2200.287244426759</c:v>
                </c:pt>
                <c:pt idx="660">
                  <c:v>2202.999563037546</c:v>
                </c:pt>
                <c:pt idx="661">
                  <c:v>2205.70975786449</c:v>
                </c:pt>
                <c:pt idx="662">
                  <c:v>2208.41782865287</c:v>
                </c:pt>
                <c:pt idx="663">
                  <c:v>2211.123775147723</c:v>
                </c:pt>
                <c:pt idx="664">
                  <c:v>2213.827597093843</c:v>
                </c:pt>
                <c:pt idx="665">
                  <c:v>2216.529294235777</c:v>
                </c:pt>
                <c:pt idx="666">
                  <c:v>2219.228866317831</c:v>
                </c:pt>
                <c:pt idx="667">
                  <c:v>2221.92631308406</c:v>
                </c:pt>
                <c:pt idx="668">
                  <c:v>2224.621634278278</c:v>
                </c:pt>
                <c:pt idx="669">
                  <c:v>2227.314829644051</c:v>
                </c:pt>
                <c:pt idx="670">
                  <c:v>2230.005898924697</c:v>
                </c:pt>
                <c:pt idx="671">
                  <c:v>2232.694841863289</c:v>
                </c:pt>
                <c:pt idx="672">
                  <c:v>2235.38165820265</c:v>
                </c:pt>
                <c:pt idx="673">
                  <c:v>2238.066347685355</c:v>
                </c:pt>
                <c:pt idx="674">
                  <c:v>2240.748910053731</c:v>
                </c:pt>
                <c:pt idx="675">
                  <c:v>2243.429345049858</c:v>
                </c:pt>
                <c:pt idx="676">
                  <c:v>2246.107652415561</c:v>
                </c:pt>
                <c:pt idx="677">
                  <c:v>2248.78383189242</c:v>
                </c:pt>
                <c:pt idx="678">
                  <c:v>2251.457883221759</c:v>
                </c:pt>
                <c:pt idx="679">
                  <c:v>2254.129806144658</c:v>
                </c:pt>
                <c:pt idx="680">
                  <c:v>2256.799600401938</c:v>
                </c:pt>
                <c:pt idx="681">
                  <c:v>2259.467265734173</c:v>
                </c:pt>
                <c:pt idx="682">
                  <c:v>2262.132801881683</c:v>
                </c:pt>
                <c:pt idx="683">
                  <c:v>2264.796208584532</c:v>
                </c:pt>
                <c:pt idx="684">
                  <c:v>2267.457485582536</c:v>
                </c:pt>
                <c:pt idx="685">
                  <c:v>2270.116632615252</c:v>
                </c:pt>
                <c:pt idx="686">
                  <c:v>2272.773649421984</c:v>
                </c:pt>
                <c:pt idx="687">
                  <c:v>2275.428535741782</c:v>
                </c:pt>
                <c:pt idx="688">
                  <c:v>2278.08129131344</c:v>
                </c:pt>
                <c:pt idx="689">
                  <c:v>2280.731915875493</c:v>
                </c:pt>
                <c:pt idx="690">
                  <c:v>2283.380409166225</c:v>
                </c:pt>
                <c:pt idx="691">
                  <c:v>2286.026770923658</c:v>
                </c:pt>
                <c:pt idx="692">
                  <c:v>2288.671000885558</c:v>
                </c:pt>
                <c:pt idx="693">
                  <c:v>2291.313098789436</c:v>
                </c:pt>
                <c:pt idx="694">
                  <c:v>2293.953064372538</c:v>
                </c:pt>
                <c:pt idx="695">
                  <c:v>2296.590897371857</c:v>
                </c:pt>
                <c:pt idx="696">
                  <c:v>2299.226597524123</c:v>
                </c:pt>
                <c:pt idx="697">
                  <c:v>2301.860164565806</c:v>
                </c:pt>
                <c:pt idx="698">
                  <c:v>2304.491598233117</c:v>
                </c:pt>
                <c:pt idx="699">
                  <c:v>2307.120898262006</c:v>
                </c:pt>
                <c:pt idx="700">
                  <c:v>2309.748064388159</c:v>
                </c:pt>
                <c:pt idx="701">
                  <c:v>2312.373096347001</c:v>
                </c:pt>
                <c:pt idx="702">
                  <c:v>2314.995993873695</c:v>
                </c:pt>
                <c:pt idx="703">
                  <c:v>2317.616756703142</c:v>
                </c:pt>
                <c:pt idx="704">
                  <c:v>2320.235384569974</c:v>
                </c:pt>
                <c:pt idx="705">
                  <c:v>2322.851877208565</c:v>
                </c:pt>
                <c:pt idx="706">
                  <c:v>2325.466234353022</c:v>
                </c:pt>
                <c:pt idx="707">
                  <c:v>2328.078455737185</c:v>
                </c:pt>
                <c:pt idx="708">
                  <c:v>2330.688541094629</c:v>
                </c:pt>
                <c:pt idx="709">
                  <c:v>2333.296490158664</c:v>
                </c:pt>
                <c:pt idx="710">
                  <c:v>2335.902302662332</c:v>
                </c:pt>
                <c:pt idx="711">
                  <c:v>2338.505978338407</c:v>
                </c:pt>
                <c:pt idx="712">
                  <c:v>2341.107516919397</c:v>
                </c:pt>
                <c:pt idx="713">
                  <c:v>2343.70691813754</c:v>
                </c:pt>
                <c:pt idx="714">
                  <c:v>2346.304181724806</c:v>
                </c:pt>
                <c:pt idx="715">
                  <c:v>2348.899307412893</c:v>
                </c:pt>
                <c:pt idx="716">
                  <c:v>2351.492294933233</c:v>
                </c:pt>
                <c:pt idx="717">
                  <c:v>2354.083144016983</c:v>
                </c:pt>
                <c:pt idx="718">
                  <c:v>2356.671854395031</c:v>
                </c:pt>
                <c:pt idx="719">
                  <c:v>2359.258425797995</c:v>
                </c:pt>
                <c:pt idx="720">
                  <c:v>2361.842857956217</c:v>
                </c:pt>
                <c:pt idx="721">
                  <c:v>2364.42515059977</c:v>
                </c:pt>
                <c:pt idx="722">
                  <c:v>2367.005303458449</c:v>
                </c:pt>
                <c:pt idx="723">
                  <c:v>2369.58331626178</c:v>
                </c:pt>
                <c:pt idx="724">
                  <c:v>2372.159188739012</c:v>
                </c:pt>
                <c:pt idx="725">
                  <c:v>2374.732920619118</c:v>
                </c:pt>
                <c:pt idx="726">
                  <c:v>2377.304511630798</c:v>
                </c:pt>
                <c:pt idx="727">
                  <c:v>2379.873961502475</c:v>
                </c:pt>
                <c:pt idx="728">
                  <c:v>2382.441269962294</c:v>
                </c:pt>
                <c:pt idx="729">
                  <c:v>2385.006436738123</c:v>
                </c:pt>
                <c:pt idx="730">
                  <c:v>2387.569461557554</c:v>
                </c:pt>
                <c:pt idx="731">
                  <c:v>2390.130344147899</c:v>
                </c:pt>
                <c:pt idx="732">
                  <c:v>2392.689084236192</c:v>
                </c:pt>
                <c:pt idx="733">
                  <c:v>2395.245681549186</c:v>
                </c:pt>
                <c:pt idx="734">
                  <c:v>2397.800135813355</c:v>
                </c:pt>
                <c:pt idx="735">
                  <c:v>2400.352446754894</c:v>
                </c:pt>
                <c:pt idx="736">
                  <c:v>2402.902614099713</c:v>
                </c:pt>
                <c:pt idx="737">
                  <c:v>2405.450637573443</c:v>
                </c:pt>
                <c:pt idx="738">
                  <c:v>2407.996516901432</c:v>
                </c:pt>
                <c:pt idx="739">
                  <c:v>2410.540251808745</c:v>
                </c:pt>
                <c:pt idx="740">
                  <c:v>2413.081842020163</c:v>
                </c:pt>
                <c:pt idx="741">
                  <c:v>2415.621287260183</c:v>
                </c:pt>
                <c:pt idx="742">
                  <c:v>2418.158587253018</c:v>
                </c:pt>
                <c:pt idx="743">
                  <c:v>2420.693741722595</c:v>
                </c:pt>
                <c:pt idx="744">
                  <c:v>2423.226750392556</c:v>
                </c:pt>
                <c:pt idx="745">
                  <c:v>2425.757612986256</c:v>
                </c:pt>
                <c:pt idx="746">
                  <c:v>2428.286329226762</c:v>
                </c:pt>
                <c:pt idx="747">
                  <c:v>2430.812898836855</c:v>
                </c:pt>
                <c:pt idx="748">
                  <c:v>2433.337321539027</c:v>
                </c:pt>
                <c:pt idx="749">
                  <c:v>2435.859597055481</c:v>
                </c:pt>
                <c:pt idx="750">
                  <c:v>2438.379725108131</c:v>
                </c:pt>
                <c:pt idx="751">
                  <c:v>2440.897705418601</c:v>
                </c:pt>
                <c:pt idx="752">
                  <c:v>2443.413537708223</c:v>
                </c:pt>
                <c:pt idx="753">
                  <c:v>2445.927221698041</c:v>
                </c:pt>
                <c:pt idx="754">
                  <c:v>2448.438757108803</c:v>
                </c:pt>
                <c:pt idx="755">
                  <c:v>2450.948143660968</c:v>
                </c:pt>
                <c:pt idx="756">
                  <c:v>2453.4553810747</c:v>
                </c:pt>
                <c:pt idx="757">
                  <c:v>2455.960469069871</c:v>
                </c:pt>
                <c:pt idx="758">
                  <c:v>2458.463407366056</c:v>
                </c:pt>
                <c:pt idx="759">
                  <c:v>2460.964195682538</c:v>
                </c:pt>
                <c:pt idx="760">
                  <c:v>2463.462833738303</c:v>
                </c:pt>
                <c:pt idx="761">
                  <c:v>2465.959321252042</c:v>
                </c:pt>
                <c:pt idx="762">
                  <c:v>2468.453657942148</c:v>
                </c:pt>
                <c:pt idx="763">
                  <c:v>2470.945843526717</c:v>
                </c:pt>
                <c:pt idx="764">
                  <c:v>2473.435877723546</c:v>
                </c:pt>
                <c:pt idx="765">
                  <c:v>2475.923760250137</c:v>
                </c:pt>
                <c:pt idx="766">
                  <c:v>2478.409490823688</c:v>
                </c:pt>
                <c:pt idx="767">
                  <c:v>2480.893069161102</c:v>
                </c:pt>
                <c:pt idx="768">
                  <c:v>2483.374494978977</c:v>
                </c:pt>
                <c:pt idx="769">
                  <c:v>2485.853767993612</c:v>
                </c:pt>
                <c:pt idx="770">
                  <c:v>2488.330887921005</c:v>
                </c:pt>
                <c:pt idx="771">
                  <c:v>2490.80585447685</c:v>
                </c:pt>
                <c:pt idx="772">
                  <c:v>2493.278667376539</c:v>
                </c:pt>
                <c:pt idx="773">
                  <c:v>2495.749326335161</c:v>
                </c:pt>
                <c:pt idx="774">
                  <c:v>2498.217831067498</c:v>
                </c:pt>
                <c:pt idx="775">
                  <c:v>2500.684181288029</c:v>
                </c:pt>
                <c:pt idx="776">
                  <c:v>2503.148376710928</c:v>
                </c:pt>
                <c:pt idx="777">
                  <c:v>2505.610417050062</c:v>
                </c:pt>
                <c:pt idx="778">
                  <c:v>2508.07030201899</c:v>
                </c:pt>
                <c:pt idx="779">
                  <c:v>2510.528031330964</c:v>
                </c:pt>
                <c:pt idx="780">
                  <c:v>2512.98360469893</c:v>
                </c:pt>
                <c:pt idx="781">
                  <c:v>2515.437021835522</c:v>
                </c:pt>
                <c:pt idx="782">
                  <c:v>2517.888282453066</c:v>
                </c:pt>
                <c:pt idx="783">
                  <c:v>2520.337386263577</c:v>
                </c:pt>
                <c:pt idx="784">
                  <c:v>2522.784332978762</c:v>
                </c:pt>
                <c:pt idx="785">
                  <c:v>2525.229122310012</c:v>
                </c:pt>
                <c:pt idx="786">
                  <c:v>2527.671753968408</c:v>
                </c:pt>
                <c:pt idx="787">
                  <c:v>2530.112227664719</c:v>
                </c:pt>
                <c:pt idx="788">
                  <c:v>2532.5505431094</c:v>
                </c:pt>
                <c:pt idx="789">
                  <c:v>2534.98670001259</c:v>
                </c:pt>
                <c:pt idx="790">
                  <c:v>2537.420698084116</c:v>
                </c:pt>
                <c:pt idx="791">
                  <c:v>2539.852537033486</c:v>
                </c:pt>
                <c:pt idx="792">
                  <c:v>2542.282216569897</c:v>
                </c:pt>
                <c:pt idx="793">
                  <c:v>2544.709736402223</c:v>
                </c:pt>
                <c:pt idx="794">
                  <c:v>2547.135096239024</c:v>
                </c:pt>
                <c:pt idx="795">
                  <c:v>2549.558295788542</c:v>
                </c:pt>
                <c:pt idx="796">
                  <c:v>2551.979334758697</c:v>
                </c:pt>
                <c:pt idx="797">
                  <c:v>2554.398212857092</c:v>
                </c:pt>
                <c:pt idx="798">
                  <c:v>2556.81492979101</c:v>
                </c:pt>
                <c:pt idx="799">
                  <c:v>2559.229485267409</c:v>
                </c:pt>
                <c:pt idx="800">
                  <c:v>2561.641878992931</c:v>
                </c:pt>
                <c:pt idx="801">
                  <c:v>2564.052110673891</c:v>
                </c:pt>
                <c:pt idx="802">
                  <c:v>2566.460180016283</c:v>
                </c:pt>
                <c:pt idx="803">
                  <c:v>2568.866086725777</c:v>
                </c:pt>
                <c:pt idx="804">
                  <c:v>2571.269830507717</c:v>
                </c:pt>
                <c:pt idx="805">
                  <c:v>2573.671411067123</c:v>
                </c:pt>
                <c:pt idx="806">
                  <c:v>2576.070828108689</c:v>
                </c:pt>
                <c:pt idx="807">
                  <c:v>2578.468081336782</c:v>
                </c:pt>
                <c:pt idx="808">
                  <c:v>2580.863170455441</c:v>
                </c:pt>
                <c:pt idx="809">
                  <c:v>2583.256095168378</c:v>
                </c:pt>
                <c:pt idx="810">
                  <c:v>2585.646855178974</c:v>
                </c:pt>
                <c:pt idx="811">
                  <c:v>2588.035450190285</c:v>
                </c:pt>
                <c:pt idx="812">
                  <c:v>2590.421879905031</c:v>
                </c:pt>
                <c:pt idx="813">
                  <c:v>2592.806144025604</c:v>
                </c:pt>
                <c:pt idx="814">
                  <c:v>2595.188242254065</c:v>
                </c:pt>
                <c:pt idx="815">
                  <c:v>2597.56817429214</c:v>
                </c:pt>
                <c:pt idx="816">
                  <c:v>2599.945939841224</c:v>
                </c:pt>
                <c:pt idx="817">
                  <c:v>2602.321538602376</c:v>
                </c:pt>
                <c:pt idx="818">
                  <c:v>2604.694970276323</c:v>
                </c:pt>
                <c:pt idx="819">
                  <c:v>2607.066234563454</c:v>
                </c:pt>
                <c:pt idx="820">
                  <c:v>2609.435331163822</c:v>
                </c:pt>
                <c:pt idx="821">
                  <c:v>2611.802259777145</c:v>
                </c:pt>
                <c:pt idx="822">
                  <c:v>2614.167020102801</c:v>
                </c:pt>
                <c:pt idx="823">
                  <c:v>2616.529611839831</c:v>
                </c:pt>
                <c:pt idx="824">
                  <c:v>2618.890034686937</c:v>
                </c:pt>
                <c:pt idx="825">
                  <c:v>2621.24828834248</c:v>
                </c:pt>
                <c:pt idx="826">
                  <c:v>2623.60437250448</c:v>
                </c:pt>
                <c:pt idx="827">
                  <c:v>2625.958286870618</c:v>
                </c:pt>
                <c:pt idx="828">
                  <c:v>2628.31003113823</c:v>
                </c:pt>
                <c:pt idx="829">
                  <c:v>2630.659605004308</c:v>
                </c:pt>
                <c:pt idx="830">
                  <c:v>2633.007008165505</c:v>
                </c:pt>
                <c:pt idx="831">
                  <c:v>2635.352240318125</c:v>
                </c:pt>
                <c:pt idx="832">
                  <c:v>2637.69530115813</c:v>
                </c:pt>
                <c:pt idx="833">
                  <c:v>2640.036190381132</c:v>
                </c:pt>
                <c:pt idx="834">
                  <c:v>2642.3749076824</c:v>
                </c:pt>
                <c:pt idx="835">
                  <c:v>2644.711452756852</c:v>
                </c:pt>
                <c:pt idx="836">
                  <c:v>2647.045825299061</c:v>
                </c:pt>
                <c:pt idx="837">
                  <c:v>2649.378025003248</c:v>
                </c:pt>
                <c:pt idx="838">
                  <c:v>2651.708051563284</c:v>
                </c:pt>
                <c:pt idx="839">
                  <c:v>2654.035904672692</c:v>
                </c:pt>
                <c:pt idx="840">
                  <c:v>2656.361584024639</c:v>
                </c:pt>
                <c:pt idx="841">
                  <c:v>2658.685089311944</c:v>
                </c:pt>
                <c:pt idx="842">
                  <c:v>2661.00642022707</c:v>
                </c:pt>
                <c:pt idx="843">
                  <c:v>2663.325576462127</c:v>
                </c:pt>
                <c:pt idx="844">
                  <c:v>2665.642557708869</c:v>
                </c:pt>
                <c:pt idx="845">
                  <c:v>2667.957363658697</c:v>
                </c:pt>
                <c:pt idx="846">
                  <c:v>2670.269994002652</c:v>
                </c:pt>
                <c:pt idx="847">
                  <c:v>2672.580448431421</c:v>
                </c:pt>
                <c:pt idx="848">
                  <c:v>2674.888726635331</c:v>
                </c:pt>
                <c:pt idx="849">
                  <c:v>2677.194828304351</c:v>
                </c:pt>
                <c:pt idx="850">
                  <c:v>2679.498753128089</c:v>
                </c:pt>
                <c:pt idx="851">
                  <c:v>2681.800500795793</c:v>
                </c:pt>
                <c:pt idx="852">
                  <c:v>2684.100070996351</c:v>
                </c:pt>
                <c:pt idx="853">
                  <c:v>2686.397463418288</c:v>
                </c:pt>
                <c:pt idx="854">
                  <c:v>2688.692677749764</c:v>
                </c:pt>
                <c:pt idx="855">
                  <c:v>2690.985713678578</c:v>
                </c:pt>
                <c:pt idx="856">
                  <c:v>2693.276570892164</c:v>
                </c:pt>
                <c:pt idx="857">
                  <c:v>2695.565249077587</c:v>
                </c:pt>
                <c:pt idx="858">
                  <c:v>2697.85174792155</c:v>
                </c:pt>
                <c:pt idx="859">
                  <c:v>2700.136067110387</c:v>
                </c:pt>
                <c:pt idx="860">
                  <c:v>2702.418206330063</c:v>
                </c:pt>
                <c:pt idx="861">
                  <c:v>2704.698165266174</c:v>
                </c:pt>
                <c:pt idx="862">
                  <c:v>2706.975943603949</c:v>
                </c:pt>
                <c:pt idx="863">
                  <c:v>2709.251541028243</c:v>
                </c:pt>
                <c:pt idx="864">
                  <c:v>2711.52495722354</c:v>
                </c:pt>
                <c:pt idx="865">
                  <c:v>2713.796191873954</c:v>
                </c:pt>
                <c:pt idx="866">
                  <c:v>2716.065244663224</c:v>
                </c:pt>
                <c:pt idx="867">
                  <c:v>2718.332115274713</c:v>
                </c:pt>
                <c:pt idx="868">
                  <c:v>2720.596803391414</c:v>
                </c:pt>
                <c:pt idx="869">
                  <c:v>2722.859308695938</c:v>
                </c:pt>
                <c:pt idx="870">
                  <c:v>2725.119630870524</c:v>
                </c:pt>
                <c:pt idx="871">
                  <c:v>2727.377769597032</c:v>
                </c:pt>
                <c:pt idx="872">
                  <c:v>2729.633724556941</c:v>
                </c:pt>
                <c:pt idx="873">
                  <c:v>2731.887495431355</c:v>
                </c:pt>
                <c:pt idx="874">
                  <c:v>2734.139081900993</c:v>
                </c:pt>
                <c:pt idx="875">
                  <c:v>2736.388483646197</c:v>
                </c:pt>
                <c:pt idx="876">
                  <c:v>2738.635700346923</c:v>
                </c:pt>
                <c:pt idx="877">
                  <c:v>2740.880731682748</c:v>
                </c:pt>
                <c:pt idx="878">
                  <c:v>2743.123577332862</c:v>
                </c:pt>
                <c:pt idx="879">
                  <c:v>2745.364236976071</c:v>
                </c:pt>
                <c:pt idx="880">
                  <c:v>2747.602710290796</c:v>
                </c:pt>
                <c:pt idx="881">
                  <c:v>2749.83899695507</c:v>
                </c:pt>
                <c:pt idx="882">
                  <c:v>2752.073096646538</c:v>
                </c:pt>
                <c:pt idx="883">
                  <c:v>2754.305009042461</c:v>
                </c:pt>
                <c:pt idx="884">
                  <c:v>2756.534733819704</c:v>
                </c:pt>
                <c:pt idx="885">
                  <c:v>2758.762270654747</c:v>
                </c:pt>
                <c:pt idx="886">
                  <c:v>2760.987619223675</c:v>
                </c:pt>
                <c:pt idx="887">
                  <c:v>2763.210779202182</c:v>
                </c:pt>
                <c:pt idx="888">
                  <c:v>2765.431750265571</c:v>
                </c:pt>
                <c:pt idx="889">
                  <c:v>2767.650532088748</c:v>
                </c:pt>
                <c:pt idx="890">
                  <c:v>2769.867124346225</c:v>
                </c:pt>
                <c:pt idx="891">
                  <c:v>2772.081526712118</c:v>
                </c:pt>
                <c:pt idx="892">
                  <c:v>2774.293738860146</c:v>
                </c:pt>
                <c:pt idx="893">
                  <c:v>2776.503760463631</c:v>
                </c:pt>
                <c:pt idx="894">
                  <c:v>2778.711591195494</c:v>
                </c:pt>
                <c:pt idx="895">
                  <c:v>2780.917230728259</c:v>
                </c:pt>
                <c:pt idx="896">
                  <c:v>2783.120678734046</c:v>
                </c:pt>
                <c:pt idx="897">
                  <c:v>2785.321934884576</c:v>
                </c:pt>
                <c:pt idx="898">
                  <c:v>2787.520998851167</c:v>
                </c:pt>
                <c:pt idx="899">
                  <c:v>2789.717870304731</c:v>
                </c:pt>
                <c:pt idx="900">
                  <c:v>2791.912548915778</c:v>
                </c:pt>
                <c:pt idx="901">
                  <c:v>2794.10503435441</c:v>
                </c:pt>
                <c:pt idx="902">
                  <c:v>2796.295326290325</c:v>
                </c:pt>
                <c:pt idx="903">
                  <c:v>2798.483424392811</c:v>
                </c:pt>
                <c:pt idx="904">
                  <c:v>2800.669328330749</c:v>
                </c:pt>
                <c:pt idx="905">
                  <c:v>2802.853037772608</c:v>
                </c:pt>
                <c:pt idx="906">
                  <c:v>2805.03455238645</c:v>
                </c:pt>
                <c:pt idx="907">
                  <c:v>2807.213871839924</c:v>
                </c:pt>
                <c:pt idx="908">
                  <c:v>2809.390995800263</c:v>
                </c:pt>
                <c:pt idx="909">
                  <c:v>2811.565923934293</c:v>
                </c:pt>
                <c:pt idx="910">
                  <c:v>2813.738655908418</c:v>
                </c:pt>
                <c:pt idx="911">
                  <c:v>2815.909191388631</c:v>
                </c:pt>
                <c:pt idx="912">
                  <c:v>2818.077530040508</c:v>
                </c:pt>
                <c:pt idx="913">
                  <c:v>2820.243671529206</c:v>
                </c:pt>
                <c:pt idx="914">
                  <c:v>2822.407615519464</c:v>
                </c:pt>
                <c:pt idx="915">
                  <c:v>2824.569361675601</c:v>
                </c:pt>
                <c:pt idx="916">
                  <c:v>2826.728909661514</c:v>
                </c:pt>
                <c:pt idx="917">
                  <c:v>2828.886259140681</c:v>
                </c:pt>
                <c:pt idx="918">
                  <c:v>2831.041409776153</c:v>
                </c:pt>
                <c:pt idx="919">
                  <c:v>2833.194361230562</c:v>
                </c:pt>
                <c:pt idx="920">
                  <c:v>2835.345113166111</c:v>
                </c:pt>
                <c:pt idx="921">
                  <c:v>2837.493665244578</c:v>
                </c:pt>
                <c:pt idx="922">
                  <c:v>2839.640017127316</c:v>
                </c:pt>
                <c:pt idx="923">
                  <c:v>2841.784168475247</c:v>
                </c:pt>
                <c:pt idx="924">
                  <c:v>2843.926118948865</c:v>
                </c:pt>
                <c:pt idx="925">
                  <c:v>2846.065868208233</c:v>
                </c:pt>
                <c:pt idx="926">
                  <c:v>2848.203415912984</c:v>
                </c:pt>
                <c:pt idx="927">
                  <c:v>2850.338761722317</c:v>
                </c:pt>
                <c:pt idx="928">
                  <c:v>2852.471905295</c:v>
                </c:pt>
                <c:pt idx="929">
                  <c:v>2854.602846289361</c:v>
                </c:pt>
                <c:pt idx="930">
                  <c:v>2856.731584363299</c:v>
                </c:pt>
                <c:pt idx="931">
                  <c:v>2858.858119174271</c:v>
                </c:pt>
                <c:pt idx="932">
                  <c:v>2860.9824503793</c:v>
                </c:pt>
                <c:pt idx="933">
                  <c:v>2863.104577634966</c:v>
                </c:pt>
                <c:pt idx="934">
                  <c:v>2865.224500597412</c:v>
                </c:pt>
                <c:pt idx="935">
                  <c:v>2867.342218922338</c:v>
                </c:pt>
                <c:pt idx="936">
                  <c:v>2869.457732265003</c:v>
                </c:pt>
                <c:pt idx="937">
                  <c:v>2871.571040280222</c:v>
                </c:pt>
                <c:pt idx="938">
                  <c:v>2873.682142622365</c:v>
                </c:pt>
                <c:pt idx="939">
                  <c:v>2875.791038945356</c:v>
                </c:pt>
                <c:pt idx="940">
                  <c:v>2877.897728902672</c:v>
                </c:pt>
                <c:pt idx="941">
                  <c:v>2880.002212147345</c:v>
                </c:pt>
                <c:pt idx="942">
                  <c:v>2882.104488331953</c:v>
                </c:pt>
                <c:pt idx="943">
                  <c:v>2884.204557108628</c:v>
                </c:pt>
                <c:pt idx="944">
                  <c:v>2886.302418129048</c:v>
                </c:pt>
                <c:pt idx="945">
                  <c:v>2888.398071044438</c:v>
                </c:pt>
                <c:pt idx="946">
                  <c:v>2890.491515505573</c:v>
                </c:pt>
                <c:pt idx="947">
                  <c:v>2892.582751162769</c:v>
                </c:pt>
                <c:pt idx="948">
                  <c:v>2894.671777665888</c:v>
                </c:pt>
                <c:pt idx="949">
                  <c:v>2896.758594664334</c:v>
                </c:pt>
                <c:pt idx="950">
                  <c:v>2898.843201807053</c:v>
                </c:pt>
                <c:pt idx="951">
                  <c:v>2900.925598742532</c:v>
                </c:pt>
                <c:pt idx="952">
                  <c:v>2903.005785118795</c:v>
                </c:pt>
                <c:pt idx="953">
                  <c:v>2905.083760583406</c:v>
                </c:pt>
                <c:pt idx="954">
                  <c:v>2907.159524783466</c:v>
                </c:pt>
                <c:pt idx="955">
                  <c:v>2909.23307736561</c:v>
                </c:pt>
                <c:pt idx="956">
                  <c:v>2911.30441797601</c:v>
                </c:pt>
                <c:pt idx="957">
                  <c:v>2913.373546260367</c:v>
                </c:pt>
                <c:pt idx="958">
                  <c:v>2915.440461863919</c:v>
                </c:pt>
                <c:pt idx="959">
                  <c:v>2917.505164431432</c:v>
                </c:pt>
                <c:pt idx="960">
                  <c:v>2919.567653607201</c:v>
                </c:pt>
                <c:pt idx="961">
                  <c:v>2921.627929035051</c:v>
                </c:pt>
                <c:pt idx="962">
                  <c:v>2923.685990358334</c:v>
                </c:pt>
                <c:pt idx="963">
                  <c:v>2925.741837219927</c:v>
                </c:pt>
                <c:pt idx="964">
                  <c:v>2927.795469262232</c:v>
                </c:pt>
                <c:pt idx="965">
                  <c:v>2929.846886127174</c:v>
                </c:pt>
                <c:pt idx="966">
                  <c:v>2931.896087456202</c:v>
                </c:pt>
                <c:pt idx="967">
                  <c:v>2933.943072890283</c:v>
                </c:pt>
                <c:pt idx="968">
                  <c:v>2935.987842069906</c:v>
                </c:pt>
                <c:pt idx="969">
                  <c:v>2938.030394635078</c:v>
                </c:pt>
                <c:pt idx="970">
                  <c:v>2940.070730225321</c:v>
                </c:pt>
                <c:pt idx="971">
                  <c:v>2942.108848479676</c:v>
                </c:pt>
                <c:pt idx="972">
                  <c:v>2944.144749036697</c:v>
                </c:pt>
                <c:pt idx="973">
                  <c:v>2946.178431534451</c:v>
                </c:pt>
                <c:pt idx="974">
                  <c:v>2948.209895610516</c:v>
                </c:pt>
                <c:pt idx="975">
                  <c:v>2950.239140901984</c:v>
                </c:pt>
                <c:pt idx="976">
                  <c:v>2952.266167045454</c:v>
                </c:pt>
                <c:pt idx="977">
                  <c:v>2954.290973677032</c:v>
                </c:pt>
                <c:pt idx="978">
                  <c:v>2956.313560432333</c:v>
                </c:pt>
                <c:pt idx="979">
                  <c:v>2958.333926946478</c:v>
                </c:pt>
                <c:pt idx="980">
                  <c:v>2960.35207285409</c:v>
                </c:pt>
                <c:pt idx="981">
                  <c:v>2962.367997789295</c:v>
                </c:pt>
                <c:pt idx="982">
                  <c:v>2964.381701385721</c:v>
                </c:pt>
                <c:pt idx="983">
                  <c:v>2966.393183276497</c:v>
                </c:pt>
                <c:pt idx="984">
                  <c:v>2968.402443094251</c:v>
                </c:pt>
                <c:pt idx="985">
                  <c:v>2970.409480471106</c:v>
                </c:pt>
                <c:pt idx="986">
                  <c:v>2972.414295038684</c:v>
                </c:pt>
                <c:pt idx="987">
                  <c:v>2974.416886428099</c:v>
                </c:pt>
                <c:pt idx="988">
                  <c:v>2976.41725426996</c:v>
                </c:pt>
                <c:pt idx="989">
                  <c:v>2978.41539819437</c:v>
                </c:pt>
                <c:pt idx="990">
                  <c:v>2980.411317830918</c:v>
                </c:pt>
                <c:pt idx="991">
                  <c:v>2982.405012808686</c:v>
                </c:pt>
                <c:pt idx="992">
                  <c:v>2984.396482756244</c:v>
                </c:pt>
                <c:pt idx="993">
                  <c:v>2986.385727301645</c:v>
                </c:pt>
                <c:pt idx="994">
                  <c:v>2988.37274607243</c:v>
                </c:pt>
                <c:pt idx="995">
                  <c:v>2990.357538695623</c:v>
                </c:pt>
                <c:pt idx="996">
                  <c:v>2992.340104797732</c:v>
                </c:pt>
                <c:pt idx="997">
                  <c:v>2994.320444004743</c:v>
                </c:pt>
                <c:pt idx="998">
                  <c:v>2996.298555942122</c:v>
                </c:pt>
                <c:pt idx="999">
                  <c:v>2998.274440234815</c:v>
                </c:pt>
                <c:pt idx="1000">
                  <c:v>3000.248096507243</c:v>
                </c:pt>
                <c:pt idx="1001">
                  <c:v>3002.219524383303</c:v>
                </c:pt>
                <c:pt idx="1002">
                  <c:v>3004.188723486365</c:v>
                </c:pt>
                <c:pt idx="1003">
                  <c:v>3006.155693439271</c:v>
                </c:pt>
                <c:pt idx="1004">
                  <c:v>3008.120433864336</c:v>
                </c:pt>
                <c:pt idx="1005">
                  <c:v>3010.082944383341</c:v>
                </c:pt>
                <c:pt idx="1006">
                  <c:v>3012.04322461754</c:v>
                </c:pt>
                <c:pt idx="1007">
                  <c:v>3014.001274187647</c:v>
                </c:pt>
                <c:pt idx="1008">
                  <c:v>3015.957092713846</c:v>
                </c:pt>
                <c:pt idx="1009">
                  <c:v>3017.910679815783</c:v>
                </c:pt>
                <c:pt idx="1010">
                  <c:v>3019.862035112566</c:v>
                </c:pt>
                <c:pt idx="1011">
                  <c:v>3021.811158222761</c:v>
                </c:pt>
                <c:pt idx="1012">
                  <c:v>3023.758048764399</c:v>
                </c:pt>
                <c:pt idx="1013">
                  <c:v>3025.702706354963</c:v>
                </c:pt>
                <c:pt idx="1014">
                  <c:v>3027.647621190083</c:v>
                </c:pt>
                <c:pt idx="1015">
                  <c:v>3029.590187934555</c:v>
                </c:pt>
                <c:pt idx="1016">
                  <c:v>3031.530406505276</c:v>
                </c:pt>
                <c:pt idx="1017">
                  <c:v>3033.468276818468</c:v>
                </c:pt>
                <c:pt idx="1018">
                  <c:v>3035.403798789682</c:v>
                </c:pt>
                <c:pt idx="1019">
                  <c:v>3037.336972333795</c:v>
                </c:pt>
                <c:pt idx="1020">
                  <c:v>3039.267797365011</c:v>
                </c:pt>
                <c:pt idx="1021">
                  <c:v>3041.196273796855</c:v>
                </c:pt>
                <c:pt idx="1022">
                  <c:v>3043.122401542177</c:v>
                </c:pt>
                <c:pt idx="1023">
                  <c:v>3045.046180513148</c:v>
                </c:pt>
                <c:pt idx="1024">
                  <c:v>3046.967610621256</c:v>
                </c:pt>
                <c:pt idx="1025">
                  <c:v>3048.886691777313</c:v>
                </c:pt>
                <c:pt idx="1026">
                  <c:v>3050.803423891442</c:v>
                </c:pt>
                <c:pt idx="1027">
                  <c:v>3052.717806873087</c:v>
                </c:pt>
                <c:pt idx="1028">
                  <c:v>3054.629840631004</c:v>
                </c:pt>
                <c:pt idx="1029">
                  <c:v>3056.539525073263</c:v>
                </c:pt>
                <c:pt idx="1030">
                  <c:v>3058.446860107246</c:v>
                </c:pt>
                <c:pt idx="1031">
                  <c:v>3060.351845639646</c:v>
                </c:pt>
                <c:pt idx="1032">
                  <c:v>3062.254481576464</c:v>
                </c:pt>
                <c:pt idx="1033">
                  <c:v>3064.154767823009</c:v>
                </c:pt>
                <c:pt idx="1034">
                  <c:v>3066.052704283897</c:v>
                </c:pt>
                <c:pt idx="1035">
                  <c:v>3067.948290863049</c:v>
                </c:pt>
                <c:pt idx="1036">
                  <c:v>3069.84152746369</c:v>
                </c:pt>
                <c:pt idx="1037">
                  <c:v>3071.732413988345</c:v>
                </c:pt>
                <c:pt idx="1038">
                  <c:v>3073.620950338844</c:v>
                </c:pt>
                <c:pt idx="1039">
                  <c:v>3075.507136416313</c:v>
                </c:pt>
                <c:pt idx="1040">
                  <c:v>3077.390972121176</c:v>
                </c:pt>
                <c:pt idx="1041">
                  <c:v>3079.272457353156</c:v>
                </c:pt>
                <c:pt idx="1042">
                  <c:v>3081.15159201127</c:v>
                </c:pt>
                <c:pt idx="1043">
                  <c:v>3083.028375993826</c:v>
                </c:pt>
                <c:pt idx="1044">
                  <c:v>3084.902809198429</c:v>
                </c:pt>
                <c:pt idx="1045">
                  <c:v>3086.774891521972</c:v>
                </c:pt>
                <c:pt idx="1046">
                  <c:v>3088.644622860637</c:v>
                </c:pt>
                <c:pt idx="1047">
                  <c:v>3090.512003109895</c:v>
                </c:pt>
                <c:pt idx="1048">
                  <c:v>3092.377032164504</c:v>
                </c:pt>
                <c:pt idx="1049">
                  <c:v>3094.239709918505</c:v>
                </c:pt>
                <c:pt idx="1050">
                  <c:v>3096.100036265223</c:v>
                </c:pt>
                <c:pt idx="1051">
                  <c:v>3097.958011097267</c:v>
                </c:pt>
                <c:pt idx="1052">
                  <c:v>3099.813634306521</c:v>
                </c:pt>
                <c:pt idx="1053">
                  <c:v>3101.666905784155</c:v>
                </c:pt>
                <c:pt idx="1054">
                  <c:v>3103.517825420612</c:v>
                </c:pt>
                <c:pt idx="1055">
                  <c:v>3105.366393105611</c:v>
                </c:pt>
                <c:pt idx="1056">
                  <c:v>3107.212608728146</c:v>
                </c:pt>
                <c:pt idx="1057">
                  <c:v>3109.056472176483</c:v>
                </c:pt>
                <c:pt idx="1058">
                  <c:v>3110.897983338162</c:v>
                </c:pt>
                <c:pt idx="1059">
                  <c:v>3112.737142099989</c:v>
                </c:pt>
                <c:pt idx="1060">
                  <c:v>3114.57394834804</c:v>
                </c:pt>
                <c:pt idx="1061">
                  <c:v>3116.408401967656</c:v>
                </c:pt>
                <c:pt idx="1062">
                  <c:v>3118.240502843444</c:v>
                </c:pt>
                <c:pt idx="1063">
                  <c:v>3120.070250859276</c:v>
                </c:pt>
                <c:pt idx="1064">
                  <c:v>3121.897645898283</c:v>
                </c:pt>
                <c:pt idx="1065">
                  <c:v>3123.722687842856</c:v>
                </c:pt>
                <c:pt idx="1066">
                  <c:v>3125.545376574647</c:v>
                </c:pt>
                <c:pt idx="1067">
                  <c:v>3127.365711974562</c:v>
                </c:pt>
                <c:pt idx="1068">
                  <c:v>3129.183693922764</c:v>
                </c:pt>
                <c:pt idx="1069">
                  <c:v>3130.99932229867</c:v>
                </c:pt>
                <c:pt idx="1070">
                  <c:v>3132.812596980946</c:v>
                </c:pt>
                <c:pt idx="1071">
                  <c:v>3134.623517847512</c:v>
                </c:pt>
                <c:pt idx="1072">
                  <c:v>3136.432084775535</c:v>
                </c:pt>
                <c:pt idx="1073">
                  <c:v>3138.238297641428</c:v>
                </c:pt>
                <c:pt idx="1074">
                  <c:v>3140.04215632085</c:v>
                </c:pt>
                <c:pt idx="1075">
                  <c:v>3141.843660688704</c:v>
                </c:pt>
                <c:pt idx="1076">
                  <c:v>3143.642810619135</c:v>
                </c:pt>
                <c:pt idx="1077">
                  <c:v>3145.439605985527</c:v>
                </c:pt>
                <c:pt idx="1078">
                  <c:v>3147.234046660502</c:v>
                </c:pt>
                <c:pt idx="1079">
                  <c:v>3149.026132515922</c:v>
                </c:pt>
                <c:pt idx="1080">
                  <c:v>3150.815863422881</c:v>
                </c:pt>
                <c:pt idx="1081">
                  <c:v>3152.603239251705</c:v>
                </c:pt>
                <c:pt idx="1082">
                  <c:v>3154.388259871957</c:v>
                </c:pt>
                <c:pt idx="1083">
                  <c:v>3156.170925152423</c:v>
                </c:pt>
                <c:pt idx="1084">
                  <c:v>3157.951234961121</c:v>
                </c:pt>
                <c:pt idx="1085">
                  <c:v>3159.729189165294</c:v>
                </c:pt>
                <c:pt idx="1086">
                  <c:v>3161.504787631411</c:v>
                </c:pt>
                <c:pt idx="1087">
                  <c:v>3163.278030225161</c:v>
                </c:pt>
                <c:pt idx="1088">
                  <c:v>3165.048916811455</c:v>
                </c:pt>
                <c:pt idx="1089">
                  <c:v>3166.817447254424</c:v>
                </c:pt>
                <c:pt idx="1090">
                  <c:v>3168.583621417414</c:v>
                </c:pt>
                <c:pt idx="1091">
                  <c:v>3170.347439162988</c:v>
                </c:pt>
                <c:pt idx="1092">
                  <c:v>3172.108900352921</c:v>
                </c:pt>
                <c:pt idx="1093">
                  <c:v>3173.868004848201</c:v>
                </c:pt>
                <c:pt idx="1094">
                  <c:v>3175.624752509025</c:v>
                </c:pt>
                <c:pt idx="1095">
                  <c:v>3177.379143194798</c:v>
                </c:pt>
                <c:pt idx="1096">
                  <c:v>3179.131176764132</c:v>
                </c:pt>
                <c:pt idx="1097">
                  <c:v>3180.880853074841</c:v>
                </c:pt>
                <c:pt idx="1098">
                  <c:v>3182.628171983942</c:v>
                </c:pt>
                <c:pt idx="1099">
                  <c:v>3184.373133347653</c:v>
                </c:pt>
                <c:pt idx="1100">
                  <c:v>3186.115737021392</c:v>
                </c:pt>
                <c:pt idx="1101">
                  <c:v>3187.85598285977</c:v>
                </c:pt>
                <c:pt idx="1102">
                  <c:v>3189.593870716592</c:v>
                </c:pt>
                <c:pt idx="1103">
                  <c:v>3191.329400444861</c:v>
                </c:pt>
                <c:pt idx="1104">
                  <c:v>3193.062571896764</c:v>
                </c:pt>
                <c:pt idx="1105">
                  <c:v>3194.793384923682</c:v>
                </c:pt>
                <c:pt idx="1106">
                  <c:v>3196.52183937618</c:v>
                </c:pt>
                <c:pt idx="1107">
                  <c:v>3198.247935104007</c:v>
                </c:pt>
                <c:pt idx="1108">
                  <c:v>3199.971671956096</c:v>
                </c:pt>
                <c:pt idx="1109">
                  <c:v>3201.69304978056</c:v>
                </c:pt>
                <c:pt idx="1110">
                  <c:v>3203.412068424692</c:v>
                </c:pt>
                <c:pt idx="1111">
                  <c:v>3205.12872773496</c:v>
                </c:pt>
                <c:pt idx="1112">
                  <c:v>3206.843027557007</c:v>
                </c:pt>
                <c:pt idx="1113">
                  <c:v>3208.554967735649</c:v>
                </c:pt>
                <c:pt idx="1114">
                  <c:v>3210.264548114871</c:v>
                </c:pt>
                <c:pt idx="1115">
                  <c:v>3211.971768537828</c:v>
                </c:pt>
                <c:pt idx="1116">
                  <c:v>3213.676628846841</c:v>
                </c:pt>
                <c:pt idx="1117">
                  <c:v>3215.379128883394</c:v>
                </c:pt>
                <c:pt idx="1118">
                  <c:v>3217.079268488135</c:v>
                </c:pt>
                <c:pt idx="1119">
                  <c:v>3218.77704750087</c:v>
                </c:pt>
                <c:pt idx="1120">
                  <c:v>3220.472465760564</c:v>
                </c:pt>
                <c:pt idx="1121">
                  <c:v>3222.165523105337</c:v>
                </c:pt>
                <c:pt idx="1122">
                  <c:v>3223.856219372463</c:v>
                </c:pt>
                <c:pt idx="1123">
                  <c:v>3225.544554398367</c:v>
                </c:pt>
                <c:pt idx="1124">
                  <c:v>3227.230528018624</c:v>
                </c:pt>
                <c:pt idx="1125">
                  <c:v>3228.914140067955</c:v>
                </c:pt>
                <c:pt idx="1126">
                  <c:v>3230.595390380226</c:v>
                </c:pt>
                <c:pt idx="1127">
                  <c:v>3232.274278788447</c:v>
                </c:pt>
                <c:pt idx="1128">
                  <c:v>3233.950805124766</c:v>
                </c:pt>
                <c:pt idx="1129">
                  <c:v>3235.624969220471</c:v>
                </c:pt>
                <c:pt idx="1130">
                  <c:v>3237.296770905985</c:v>
                </c:pt>
                <c:pt idx="1131">
                  <c:v>3238.966210010866</c:v>
                </c:pt>
                <c:pt idx="1132">
                  <c:v>3240.633286363802</c:v>
                </c:pt>
                <c:pt idx="1133">
                  <c:v>3242.29799979261</c:v>
                </c:pt>
                <c:pt idx="1134">
                  <c:v>3243.960350124234</c:v>
                </c:pt>
                <c:pt idx="1135">
                  <c:v>3245.620337184743</c:v>
                </c:pt>
                <c:pt idx="1136">
                  <c:v>3247.277960799328</c:v>
                </c:pt>
                <c:pt idx="1137">
                  <c:v>3248.933220792301</c:v>
                </c:pt>
                <c:pt idx="1138">
                  <c:v>3250.58611698709</c:v>
                </c:pt>
                <c:pt idx="1139">
                  <c:v>3252.236649206237</c:v>
                </c:pt>
                <c:pt idx="1140">
                  <c:v>3253.8848172714</c:v>
                </c:pt>
                <c:pt idx="1141">
                  <c:v>3255.530621003345</c:v>
                </c:pt>
                <c:pt idx="1142">
                  <c:v>3257.174060221948</c:v>
                </c:pt>
                <c:pt idx="1143">
                  <c:v>3258.815134746188</c:v>
                </c:pt>
                <c:pt idx="1144">
                  <c:v>3260.453844394151</c:v>
                </c:pt>
                <c:pt idx="1145">
                  <c:v>3262.09018898302</c:v>
                </c:pt>
                <c:pt idx="1146">
                  <c:v>3263.724168329078</c:v>
                </c:pt>
                <c:pt idx="1147">
                  <c:v>3265.355782247704</c:v>
                </c:pt>
                <c:pt idx="1148">
                  <c:v>3266.98503055337</c:v>
                </c:pt>
                <c:pt idx="1149">
                  <c:v>3268.61191305964</c:v>
                </c:pt>
                <c:pt idx="1150">
                  <c:v>3270.236429579164</c:v>
                </c:pt>
                <c:pt idx="1151">
                  <c:v>3271.858579923681</c:v>
                </c:pt>
                <c:pt idx="1152">
                  <c:v>3273.478363904012</c:v>
                </c:pt>
                <c:pt idx="1153">
                  <c:v>3275.09578133006</c:v>
                </c:pt>
                <c:pt idx="1154">
                  <c:v>3276.710832010802</c:v>
                </c:pt>
                <c:pt idx="1155">
                  <c:v>3278.323515754296</c:v>
                </c:pt>
                <c:pt idx="1156">
                  <c:v>3279.933832367672</c:v>
                </c:pt>
                <c:pt idx="1157">
                  <c:v>3281.541781657128</c:v>
                </c:pt>
                <c:pt idx="1158">
                  <c:v>3283.147363427934</c:v>
                </c:pt>
                <c:pt idx="1159">
                  <c:v>3284.750577484421</c:v>
                </c:pt>
                <c:pt idx="1160">
                  <c:v>3286.351423629986</c:v>
                </c:pt>
                <c:pt idx="1161">
                  <c:v>3287.949901667085</c:v>
                </c:pt>
                <c:pt idx="1162">
                  <c:v>3289.546011397232</c:v>
                </c:pt>
                <c:pt idx="1163">
                  <c:v>3291.139752620994</c:v>
                </c:pt>
                <c:pt idx="1164">
                  <c:v>3292.731125137992</c:v>
                </c:pt>
                <c:pt idx="1165">
                  <c:v>3294.320128746896</c:v>
                </c:pt>
                <c:pt idx="1166">
                  <c:v>3295.906763245422</c:v>
                </c:pt>
                <c:pt idx="1167">
                  <c:v>3297.49102843033</c:v>
                </c:pt>
                <c:pt idx="1168">
                  <c:v>3299.072924097421</c:v>
                </c:pt>
                <c:pt idx="1169">
                  <c:v>3300.652450041536</c:v>
                </c:pt>
                <c:pt idx="1170">
                  <c:v>3302.22960605655</c:v>
                </c:pt>
                <c:pt idx="1171">
                  <c:v>3303.80439193537</c:v>
                </c:pt>
                <c:pt idx="1172">
                  <c:v>3305.376807469934</c:v>
                </c:pt>
                <c:pt idx="1173">
                  <c:v>3306.946852451209</c:v>
                </c:pt>
                <c:pt idx="1174">
                  <c:v>3308.514526669183</c:v>
                </c:pt>
                <c:pt idx="1175">
                  <c:v>3310.079829912868</c:v>
                </c:pt>
                <c:pt idx="1176">
                  <c:v>3311.642761970294</c:v>
                </c:pt>
                <c:pt idx="1177">
                  <c:v>3313.203322628505</c:v>
                </c:pt>
                <c:pt idx="1178">
                  <c:v>3314.76151167356</c:v>
                </c:pt>
                <c:pt idx="1179">
                  <c:v>3316.317328890527</c:v>
                </c:pt>
                <c:pt idx="1180">
                  <c:v>3317.870774063481</c:v>
                </c:pt>
                <c:pt idx="1181">
                  <c:v>3319.4218469755</c:v>
                </c:pt>
                <c:pt idx="1182">
                  <c:v>3320.970547408664</c:v>
                </c:pt>
                <c:pt idx="1183">
                  <c:v>3322.516875144051</c:v>
                </c:pt>
                <c:pt idx="1184">
                  <c:v>3324.060829961733</c:v>
                </c:pt>
                <c:pt idx="1185">
                  <c:v>3325.602411640777</c:v>
                </c:pt>
                <c:pt idx="1186">
                  <c:v>3327.141619959234</c:v>
                </c:pt>
                <c:pt idx="1187">
                  <c:v>3328.678454694145</c:v>
                </c:pt>
                <c:pt idx="1188">
                  <c:v>3330.212915621533</c:v>
                </c:pt>
                <c:pt idx="1189">
                  <c:v>3331.745002516398</c:v>
                </c:pt>
                <c:pt idx="1190">
                  <c:v>3333.27471515272</c:v>
                </c:pt>
                <c:pt idx="1191">
                  <c:v>3334.802053303451</c:v>
                </c:pt>
                <c:pt idx="1192">
                  <c:v>3336.327016740512</c:v>
                </c:pt>
                <c:pt idx="1193">
                  <c:v>3337.849605234795</c:v>
                </c:pt>
                <c:pt idx="1194">
                  <c:v>3339.369818556151</c:v>
                </c:pt>
                <c:pt idx="1195">
                  <c:v>3340.887656473395</c:v>
                </c:pt>
                <c:pt idx="1196">
                  <c:v>3342.4031187543</c:v>
                </c:pt>
                <c:pt idx="1197">
                  <c:v>3343.916205165589</c:v>
                </c:pt>
                <c:pt idx="1198">
                  <c:v>3345.426915472943</c:v>
                </c:pt>
                <c:pt idx="1199">
                  <c:v>3346.935249440984</c:v>
                </c:pt>
                <c:pt idx="1200">
                  <c:v>3348.441206833282</c:v>
                </c:pt>
                <c:pt idx="1201">
                  <c:v>3349.944787412349</c:v>
                </c:pt>
                <c:pt idx="1202">
                  <c:v>3351.445990939632</c:v>
                </c:pt>
                <c:pt idx="1203">
                  <c:v>3352.944817175514</c:v>
                </c:pt>
                <c:pt idx="1204">
                  <c:v>3354.44126587931</c:v>
                </c:pt>
                <c:pt idx="1205">
                  <c:v>3355.93533680926</c:v>
                </c:pt>
                <c:pt idx="1206">
                  <c:v>3357.427029722532</c:v>
                </c:pt>
                <c:pt idx="1207">
                  <c:v>3358.916344375211</c:v>
                </c:pt>
                <c:pt idx="1208">
                  <c:v>3360.403280522303</c:v>
                </c:pt>
                <c:pt idx="1209">
                  <c:v>3361.887837917726</c:v>
                </c:pt>
                <c:pt idx="1210">
                  <c:v>3363.37001631431</c:v>
                </c:pt>
                <c:pt idx="1211">
                  <c:v>3364.849815463788</c:v>
                </c:pt>
                <c:pt idx="1212">
                  <c:v>3366.327235116802</c:v>
                </c:pt>
                <c:pt idx="1213">
                  <c:v>3367.80227502289</c:v>
                </c:pt>
                <c:pt idx="1214">
                  <c:v>3369.274934930488</c:v>
                </c:pt>
                <c:pt idx="1215">
                  <c:v>3370.745214586925</c:v>
                </c:pt>
                <c:pt idx="1216">
                  <c:v>3372.213113738416</c:v>
                </c:pt>
                <c:pt idx="1217">
                  <c:v>3373.678632130068</c:v>
                </c:pt>
                <c:pt idx="1218">
                  <c:v>3375.141769505863</c:v>
                </c:pt>
                <c:pt idx="1219">
                  <c:v>3376.602525608664</c:v>
                </c:pt>
                <c:pt idx="1220">
                  <c:v>3378.06090018021</c:v>
                </c:pt>
                <c:pt idx="1221">
                  <c:v>3379.516892961107</c:v>
                </c:pt>
                <c:pt idx="1222">
                  <c:v>3380.970503690832</c:v>
                </c:pt>
                <c:pt idx="1223">
                  <c:v>3382.421732107723</c:v>
                </c:pt>
                <c:pt idx="1224">
                  <c:v>3383.870577948978</c:v>
                </c:pt>
                <c:pt idx="1225">
                  <c:v>3385.317040950651</c:v>
                </c:pt>
                <c:pt idx="1226">
                  <c:v>3386.761120847646</c:v>
                </c:pt>
                <c:pt idx="1227">
                  <c:v>3388.202817373718</c:v>
                </c:pt>
                <c:pt idx="1228">
                  <c:v>3389.642130261463</c:v>
                </c:pt>
                <c:pt idx="1229">
                  <c:v>3391.07905924232</c:v>
                </c:pt>
                <c:pt idx="1230">
                  <c:v>3392.513604046562</c:v>
                </c:pt>
                <c:pt idx="1231">
                  <c:v>3393.945764403295</c:v>
                </c:pt>
                <c:pt idx="1232">
                  <c:v>3395.375540040454</c:v>
                </c:pt>
                <c:pt idx="1233">
                  <c:v>3396.802930684798</c:v>
                </c:pt>
                <c:pt idx="1234">
                  <c:v>3398.227936061906</c:v>
                </c:pt>
                <c:pt idx="1235">
                  <c:v>3399.650555896173</c:v>
                </c:pt>
                <c:pt idx="1236">
                  <c:v>3401.070789910808</c:v>
                </c:pt>
                <c:pt idx="1237">
                  <c:v>3402.488637827825</c:v>
                </c:pt>
                <c:pt idx="1238">
                  <c:v>3403.904099368044</c:v>
                </c:pt>
                <c:pt idx="1239">
                  <c:v>3405.317174251085</c:v>
                </c:pt>
                <c:pt idx="1240">
                  <c:v>3406.727862195365</c:v>
                </c:pt>
                <c:pt idx="1241">
                  <c:v>3408.136162918089</c:v>
                </c:pt>
                <c:pt idx="1242">
                  <c:v>3409.542076135251</c:v>
                </c:pt>
                <c:pt idx="1243">
                  <c:v>3410.945601561628</c:v>
                </c:pt>
                <c:pt idx="1244">
                  <c:v>3412.346738910776</c:v>
                </c:pt>
                <c:pt idx="1245">
                  <c:v>3413.745487895027</c:v>
                </c:pt>
                <c:pt idx="1246">
                  <c:v>3415.141848225479</c:v>
                </c:pt>
                <c:pt idx="1247">
                  <c:v>3416.535819612</c:v>
                </c:pt>
                <c:pt idx="1248">
                  <c:v>3417.927401763215</c:v>
                </c:pt>
                <c:pt idx="1249">
                  <c:v>3419.316594386511</c:v>
                </c:pt>
                <c:pt idx="1250">
                  <c:v>3420.703397188026</c:v>
                </c:pt>
                <c:pt idx="1251">
                  <c:v>3422.087809872643</c:v>
                </c:pt>
                <c:pt idx="1252">
                  <c:v>3423.469832143991</c:v>
                </c:pt>
                <c:pt idx="1253">
                  <c:v>3424.84946370444</c:v>
                </c:pt>
                <c:pt idx="1254">
                  <c:v>3426.226704255091</c:v>
                </c:pt>
                <c:pt idx="1255">
                  <c:v>3427.601553495776</c:v>
                </c:pt>
                <c:pt idx="1256">
                  <c:v>3428.974011125055</c:v>
                </c:pt>
                <c:pt idx="1257">
                  <c:v>3430.344076840204</c:v>
                </c:pt>
                <c:pt idx="1258">
                  <c:v>3431.711750337221</c:v>
                </c:pt>
                <c:pt idx="1259">
                  <c:v>3433.07703131081</c:v>
                </c:pt>
                <c:pt idx="1260">
                  <c:v>3434.439919454384</c:v>
                </c:pt>
                <c:pt idx="1261">
                  <c:v>3435.800414460058</c:v>
                </c:pt>
                <c:pt idx="1262">
                  <c:v>3437.158516018645</c:v>
                </c:pt>
                <c:pt idx="1263">
                  <c:v>3438.514223819648</c:v>
                </c:pt>
                <c:pt idx="1264">
                  <c:v>3439.86753755126</c:v>
                </c:pt>
                <c:pt idx="1265">
                  <c:v>3441.218456900355</c:v>
                </c:pt>
                <c:pt idx="1266">
                  <c:v>3442.566981552486</c:v>
                </c:pt>
                <c:pt idx="1267">
                  <c:v>3443.913111191877</c:v>
                </c:pt>
                <c:pt idx="1268">
                  <c:v>3445.256845501422</c:v>
                </c:pt>
                <c:pt idx="1269">
                  <c:v>3446.598184162677</c:v>
                </c:pt>
                <c:pt idx="1270">
                  <c:v>3447.937126855855</c:v>
                </c:pt>
                <c:pt idx="1271">
                  <c:v>3449.273673259824</c:v>
                </c:pt>
                <c:pt idx="1272">
                  <c:v>3450.607823052097</c:v>
                </c:pt>
                <c:pt idx="1273">
                  <c:v>3451.939575908831</c:v>
                </c:pt>
                <c:pt idx="1274">
                  <c:v>3453.26893150482</c:v>
                </c:pt>
                <c:pt idx="1275">
                  <c:v>3454.595889513491</c:v>
                </c:pt>
                <c:pt idx="1276">
                  <c:v>3455.920449606898</c:v>
                </c:pt>
                <c:pt idx="1277">
                  <c:v>3457.242611455716</c:v>
                </c:pt>
                <c:pt idx="1278">
                  <c:v>3458.562374729237</c:v>
                </c:pt>
                <c:pt idx="1279">
                  <c:v>3459.879739095362</c:v>
                </c:pt>
                <c:pt idx="1280">
                  <c:v>3461.194704220602</c:v>
                </c:pt>
                <c:pt idx="1281">
                  <c:v>3462.507269770065</c:v>
                </c:pt>
                <c:pt idx="1282">
                  <c:v>3463.817435407456</c:v>
                </c:pt>
                <c:pt idx="1283">
                  <c:v>3465.125200795067</c:v>
                </c:pt>
                <c:pt idx="1284">
                  <c:v>3466.430565593776</c:v>
                </c:pt>
                <c:pt idx="1285">
                  <c:v>3467.73352946304</c:v>
                </c:pt>
                <c:pt idx="1286">
                  <c:v>3469.034092060887</c:v>
                </c:pt>
                <c:pt idx="1287">
                  <c:v>3470.332253043913</c:v>
                </c:pt>
                <c:pt idx="1288">
                  <c:v>3471.628012067275</c:v>
                </c:pt>
                <c:pt idx="1289">
                  <c:v>3472.921368784688</c:v>
                </c:pt>
                <c:pt idx="1290">
                  <c:v>3474.212322848414</c:v>
                </c:pt>
                <c:pt idx="1291">
                  <c:v>3475.500873909264</c:v>
                </c:pt>
                <c:pt idx="1292">
                  <c:v>3476.787021616583</c:v>
                </c:pt>
                <c:pt idx="1293">
                  <c:v>3478.070765618251</c:v>
                </c:pt>
                <c:pt idx="1294">
                  <c:v>3479.352105560674</c:v>
                </c:pt>
                <c:pt idx="1295">
                  <c:v>3480.631041088781</c:v>
                </c:pt>
                <c:pt idx="1296">
                  <c:v>3481.907571846014</c:v>
                </c:pt>
                <c:pt idx="1297">
                  <c:v>3483.181697474326</c:v>
                </c:pt>
                <c:pt idx="1298">
                  <c:v>3484.45341761417</c:v>
                </c:pt>
                <c:pt idx="1299">
                  <c:v>3485.722731904497</c:v>
                </c:pt>
                <c:pt idx="1300">
                  <c:v>3486.989639982753</c:v>
                </c:pt>
                <c:pt idx="1301">
                  <c:v>3488.254141484862</c:v>
                </c:pt>
                <c:pt idx="1302">
                  <c:v>3489.516236045231</c:v>
                </c:pt>
                <c:pt idx="1303">
                  <c:v>3490.775923296737</c:v>
                </c:pt>
                <c:pt idx="1304">
                  <c:v>3492.033202870725</c:v>
                </c:pt>
                <c:pt idx="1305">
                  <c:v>3493.288074396998</c:v>
                </c:pt>
                <c:pt idx="1306">
                  <c:v>3494.540537503812</c:v>
                </c:pt>
                <c:pt idx="1307">
                  <c:v>3495.790591817871</c:v>
                </c:pt>
                <c:pt idx="1308">
                  <c:v>3497.038236964319</c:v>
                </c:pt>
                <c:pt idx="1309">
                  <c:v>3498.283472566733</c:v>
                </c:pt>
                <c:pt idx="1310">
                  <c:v>3499.526298247117</c:v>
                </c:pt>
                <c:pt idx="1311">
                  <c:v>3500.766713625898</c:v>
                </c:pt>
                <c:pt idx="1312">
                  <c:v>3502.004718321915</c:v>
                </c:pt>
                <c:pt idx="1313">
                  <c:v>3503.240311952415</c:v>
                </c:pt>
                <c:pt idx="1314">
                  <c:v>3504.473494133046</c:v>
                </c:pt>
                <c:pt idx="1315">
                  <c:v>3505.704264477848</c:v>
                </c:pt>
                <c:pt idx="1316">
                  <c:v>3506.932622599251</c:v>
                </c:pt>
                <c:pt idx="1317">
                  <c:v>3508.158568108062</c:v>
                </c:pt>
                <c:pt idx="1318">
                  <c:v>3509.382100613464</c:v>
                </c:pt>
                <c:pt idx="1319">
                  <c:v>3510.603219723005</c:v>
                </c:pt>
                <c:pt idx="1320">
                  <c:v>3511.821925042591</c:v>
                </c:pt>
                <c:pt idx="1321">
                  <c:v>3513.038216176483</c:v>
                </c:pt>
                <c:pt idx="1322">
                  <c:v>3514.252092727284</c:v>
                </c:pt>
                <c:pt idx="1323">
                  <c:v>3515.463554295936</c:v>
                </c:pt>
                <c:pt idx="1324">
                  <c:v>3516.672600481712</c:v>
                </c:pt>
                <c:pt idx="1325">
                  <c:v>3517.87923088221</c:v>
                </c:pt>
                <c:pt idx="1326">
                  <c:v>3519.083445093339</c:v>
                </c:pt>
                <c:pt idx="1327">
                  <c:v>3520.285242709322</c:v>
                </c:pt>
                <c:pt idx="1328">
                  <c:v>3521.484623322681</c:v>
                </c:pt>
                <c:pt idx="1329">
                  <c:v>3522.681586524231</c:v>
                </c:pt>
                <c:pt idx="1330">
                  <c:v>3523.876131903073</c:v>
                </c:pt>
                <c:pt idx="1331">
                  <c:v>3525.068259046589</c:v>
                </c:pt>
                <c:pt idx="1332">
                  <c:v>3526.257967540431</c:v>
                </c:pt>
                <c:pt idx="1333">
                  <c:v>3527.445256968512</c:v>
                </c:pt>
                <c:pt idx="1334">
                  <c:v>3528.630126913003</c:v>
                </c:pt>
                <c:pt idx="1335">
                  <c:v>3529.812576954321</c:v>
                </c:pt>
                <c:pt idx="1336">
                  <c:v>3530.992606671125</c:v>
                </c:pt>
                <c:pt idx="1337">
                  <c:v>3532.170215640303</c:v>
                </c:pt>
                <c:pt idx="1338">
                  <c:v>3533.34540343697</c:v>
                </c:pt>
                <c:pt idx="1339">
                  <c:v>3534.518169634454</c:v>
                </c:pt>
                <c:pt idx="1340">
                  <c:v>3535.688513804292</c:v>
                </c:pt>
                <c:pt idx="1341">
                  <c:v>3536.85643551622</c:v>
                </c:pt>
                <c:pt idx="1342">
                  <c:v>3538.021934338166</c:v>
                </c:pt>
                <c:pt idx="1343">
                  <c:v>3539.185009836242</c:v>
                </c:pt>
                <c:pt idx="1344">
                  <c:v>3540.345661574732</c:v>
                </c:pt>
                <c:pt idx="1345">
                  <c:v>3541.503889116089</c:v>
                </c:pt>
                <c:pt idx="1346">
                  <c:v>3542.659692020921</c:v>
                </c:pt>
                <c:pt idx="1347">
                  <c:v>3543.813069847988</c:v>
                </c:pt>
                <c:pt idx="1348">
                  <c:v>3544.96402215419</c:v>
                </c:pt>
                <c:pt idx="1349">
                  <c:v>3546.112548494558</c:v>
                </c:pt>
                <c:pt idx="1350">
                  <c:v>3547.258648422247</c:v>
                </c:pt>
                <c:pt idx="1351">
                  <c:v>3548.402321488526</c:v>
                </c:pt>
                <c:pt idx="1352">
                  <c:v>3549.54356724277</c:v>
                </c:pt>
                <c:pt idx="1353">
                  <c:v>3550.68238523245</c:v>
                </c:pt>
                <c:pt idx="1354">
                  <c:v>3551.818775003127</c:v>
                </c:pt>
                <c:pt idx="1355">
                  <c:v>3552.952736098438</c:v>
                </c:pt>
                <c:pt idx="1356">
                  <c:v>3554.084268060092</c:v>
                </c:pt>
                <c:pt idx="1357">
                  <c:v>3555.213370427855</c:v>
                </c:pt>
                <c:pt idx="1358">
                  <c:v>3556.340042739547</c:v>
                </c:pt>
                <c:pt idx="1359">
                  <c:v>3557.46428453103</c:v>
                </c:pt>
                <c:pt idx="1360">
                  <c:v>3558.586095336193</c:v>
                </c:pt>
                <c:pt idx="1361">
                  <c:v>3559.705474686955</c:v>
                </c:pt>
                <c:pt idx="1362">
                  <c:v>3560.822422113245</c:v>
                </c:pt>
                <c:pt idx="1363">
                  <c:v>3561.936937142994</c:v>
                </c:pt>
                <c:pt idx="1364">
                  <c:v>3563.04901930213</c:v>
                </c:pt>
                <c:pt idx="1365">
                  <c:v>3564.158668114561</c:v>
                </c:pt>
                <c:pt idx="1366">
                  <c:v>3565.265883102175</c:v>
                </c:pt>
                <c:pt idx="1367">
                  <c:v>3566.37066378482</c:v>
                </c:pt>
                <c:pt idx="1368">
                  <c:v>3567.4730096803</c:v>
                </c:pt>
                <c:pt idx="1369">
                  <c:v>3568.572920304361</c:v>
                </c:pt>
                <c:pt idx="1370">
                  <c:v>3569.670395170686</c:v>
                </c:pt>
                <c:pt idx="1371">
                  <c:v>3570.765433790881</c:v>
                </c:pt>
                <c:pt idx="1372">
                  <c:v>3571.858035674464</c:v>
                </c:pt>
                <c:pt idx="1373">
                  <c:v>3572.948200328858</c:v>
                </c:pt>
                <c:pt idx="1374">
                  <c:v>3574.035927259376</c:v>
                </c:pt>
                <c:pt idx="1375">
                  <c:v>3575.121215969216</c:v>
                </c:pt>
                <c:pt idx="1376">
                  <c:v>3576.204065959445</c:v>
                </c:pt>
                <c:pt idx="1377">
                  <c:v>3577.284476728993</c:v>
                </c:pt>
                <c:pt idx="1378">
                  <c:v>3578.362447774636</c:v>
                </c:pt>
                <c:pt idx="1379">
                  <c:v>3579.437978590991</c:v>
                </c:pt>
                <c:pt idx="1380">
                  <c:v>3580.511068670504</c:v>
                </c:pt>
                <c:pt idx="1381">
                  <c:v>3581.581717503436</c:v>
                </c:pt>
                <c:pt idx="1382">
                  <c:v>3582.649924577855</c:v>
                </c:pt>
                <c:pt idx="1383">
                  <c:v>3583.715689379619</c:v>
                </c:pt>
                <c:pt idx="1384">
                  <c:v>3584.779011392374</c:v>
                </c:pt>
                <c:pt idx="1385">
                  <c:v>3585.839890097535</c:v>
                </c:pt>
                <c:pt idx="1386">
                  <c:v>3586.898324974276</c:v>
                </c:pt>
                <c:pt idx="1387">
                  <c:v>3587.954315499522</c:v>
                </c:pt>
                <c:pt idx="1388">
                  <c:v>3589.007861147932</c:v>
                </c:pt>
                <c:pt idx="1389">
                  <c:v>3590.058961391889</c:v>
                </c:pt>
                <c:pt idx="1390">
                  <c:v>3591.107615701491</c:v>
                </c:pt>
                <c:pt idx="1391">
                  <c:v>3592.153823544535</c:v>
                </c:pt>
                <c:pt idx="1392">
                  <c:v>3593.197584386507</c:v>
                </c:pt>
                <c:pt idx="1393">
                  <c:v>3594.23889769057</c:v>
                </c:pt>
                <c:pt idx="1394">
                  <c:v>3595.277762917547</c:v>
                </c:pt>
                <c:pt idx="1395">
                  <c:v>3596.314179525918</c:v>
                </c:pt>
                <c:pt idx="1396">
                  <c:v>3597.3481469718</c:v>
                </c:pt>
                <c:pt idx="1397">
                  <c:v>3598.379664708932</c:v>
                </c:pt>
                <c:pt idx="1398">
                  <c:v>3599.408732188672</c:v>
                </c:pt>
                <c:pt idx="1399">
                  <c:v>3600.435348859977</c:v>
                </c:pt>
                <c:pt idx="1400">
                  <c:v>3601.45951416939</c:v>
                </c:pt>
              </c:numCache>
            </c:numRef>
          </c:xVal>
          <c:yVal>
            <c:numRef>
              <c:f>Equations!$I$3:$I$1403</c:f>
              <c:numCache>
                <c:formatCode>General</c:formatCode>
                <c:ptCount val="1401"/>
                <c:pt idx="0">
                  <c:v>0.0</c:v>
                </c:pt>
                <c:pt idx="1">
                  <c:v>6.44061578080447</c:v>
                </c:pt>
                <c:pt idx="2">
                  <c:v>6.443164803808289</c:v>
                </c:pt>
                <c:pt idx="3">
                  <c:v>6.44571628773131</c:v>
                </c:pt>
                <c:pt idx="4">
                  <c:v>6.448270236336376</c:v>
                </c:pt>
                <c:pt idx="5">
                  <c:v>6.450826653394204</c:v>
                </c:pt>
                <c:pt idx="6">
                  <c:v>6.45338554268341</c:v>
                </c:pt>
                <c:pt idx="7">
                  <c:v>6.455946907990535</c:v>
                </c:pt>
                <c:pt idx="8">
                  <c:v>6.458510753110065</c:v>
                </c:pt>
                <c:pt idx="9">
                  <c:v>6.461077081844445</c:v>
                </c:pt>
                <c:pt idx="10">
                  <c:v>6.46364589800411</c:v>
                </c:pt>
                <c:pt idx="11">
                  <c:v>6.466217205407496</c:v>
                </c:pt>
                <c:pt idx="12">
                  <c:v>6.46879100788107</c:v>
                </c:pt>
                <c:pt idx="13">
                  <c:v>6.47136730925935</c:v>
                </c:pt>
                <c:pt idx="14">
                  <c:v>6.473946113384924</c:v>
                </c:pt>
                <c:pt idx="15">
                  <c:v>6.47652742410847</c:v>
                </c:pt>
                <c:pt idx="16">
                  <c:v>6.479111245288776</c:v>
                </c:pt>
                <c:pt idx="17">
                  <c:v>6.481697580792782</c:v>
                </c:pt>
                <c:pt idx="18">
                  <c:v>6.484286434495567</c:v>
                </c:pt>
                <c:pt idx="19">
                  <c:v>6.486877810280398</c:v>
                </c:pt>
                <c:pt idx="20">
                  <c:v>6.489471712038744</c:v>
                </c:pt>
                <c:pt idx="21">
                  <c:v>6.492068143670295</c:v>
                </c:pt>
                <c:pt idx="22">
                  <c:v>6.494667109082988</c:v>
                </c:pt>
                <c:pt idx="23">
                  <c:v>6.497268612193026</c:v>
                </c:pt>
                <c:pt idx="24">
                  <c:v>6.499872656924904</c:v>
                </c:pt>
                <c:pt idx="25">
                  <c:v>6.502479247211426</c:v>
                </c:pt>
                <c:pt idx="26">
                  <c:v>6.505088386993732</c:v>
                </c:pt>
                <c:pt idx="27">
                  <c:v>6.507700080221317</c:v>
                </c:pt>
                <c:pt idx="28">
                  <c:v>6.510314330852062</c:v>
                </c:pt>
                <c:pt idx="29">
                  <c:v>6.51293114285224</c:v>
                </c:pt>
                <c:pt idx="30">
                  <c:v>6.515550520196559</c:v>
                </c:pt>
                <c:pt idx="31">
                  <c:v>6.518172466868163</c:v>
                </c:pt>
                <c:pt idx="32">
                  <c:v>6.520796986858678</c:v>
                </c:pt>
                <c:pt idx="33">
                  <c:v>6.523424084168214</c:v>
                </c:pt>
                <c:pt idx="34">
                  <c:v>6.526053762805398</c:v>
                </c:pt>
                <c:pt idx="35">
                  <c:v>6.528686026787402</c:v>
                </c:pt>
                <c:pt idx="36">
                  <c:v>6.531320880139956</c:v>
                </c:pt>
                <c:pt idx="37">
                  <c:v>6.533958326897376</c:v>
                </c:pt>
                <c:pt idx="38">
                  <c:v>6.536598371102581</c:v>
                </c:pt>
                <c:pt idx="39">
                  <c:v>6.53924101680713</c:v>
                </c:pt>
                <c:pt idx="40">
                  <c:v>6.541886268071237</c:v>
                </c:pt>
                <c:pt idx="41">
                  <c:v>6.544534128963789</c:v>
                </c:pt>
                <c:pt idx="42">
                  <c:v>6.547184603562378</c:v>
                </c:pt>
                <c:pt idx="43">
                  <c:v>6.54983769595332</c:v>
                </c:pt>
                <c:pt idx="44">
                  <c:v>6.55249341023169</c:v>
                </c:pt>
                <c:pt idx="45">
                  <c:v>6.555151750501324</c:v>
                </c:pt>
                <c:pt idx="46">
                  <c:v>6.557812720874859</c:v>
                </c:pt>
                <c:pt idx="47">
                  <c:v>6.560476325473763</c:v>
                </c:pt>
                <c:pt idx="48">
                  <c:v>6.563142568428331</c:v>
                </c:pt>
                <c:pt idx="49">
                  <c:v>6.565811453877744</c:v>
                </c:pt>
                <c:pt idx="50">
                  <c:v>6.568482985970071</c:v>
                </c:pt>
                <c:pt idx="51">
                  <c:v>6.571157168862296</c:v>
                </c:pt>
                <c:pt idx="52">
                  <c:v>6.573834006720348</c:v>
                </c:pt>
                <c:pt idx="53">
                  <c:v>6.576513503719124</c:v>
                </c:pt>
                <c:pt idx="54">
                  <c:v>6.579195664042508</c:v>
                </c:pt>
                <c:pt idx="55">
                  <c:v>6.581880491883404</c:v>
                </c:pt>
                <c:pt idx="56">
                  <c:v>6.584567991443754</c:v>
                </c:pt>
                <c:pt idx="57">
                  <c:v>6.587258166934567</c:v>
                </c:pt>
                <c:pt idx="58">
                  <c:v>6.589951022575943</c:v>
                </c:pt>
                <c:pt idx="59">
                  <c:v>6.592646562597094</c:v>
                </c:pt>
                <c:pt idx="60">
                  <c:v>6.59534479123637</c:v>
                </c:pt>
                <c:pt idx="61">
                  <c:v>6.598045712741292</c:v>
                </c:pt>
                <c:pt idx="62">
                  <c:v>6.60074933136857</c:v>
                </c:pt>
                <c:pt idx="63">
                  <c:v>6.603455651384126</c:v>
                </c:pt>
                <c:pt idx="64">
                  <c:v>6.606164677063125</c:v>
                </c:pt>
                <c:pt idx="65">
                  <c:v>6.608876412690002</c:v>
                </c:pt>
                <c:pt idx="66">
                  <c:v>6.611590862558478</c:v>
                </c:pt>
                <c:pt idx="67">
                  <c:v>6.614308030971594</c:v>
                </c:pt>
                <c:pt idx="68">
                  <c:v>6.617027922241733</c:v>
                </c:pt>
                <c:pt idx="69">
                  <c:v>6.619750540690648</c:v>
                </c:pt>
                <c:pt idx="70">
                  <c:v>6.622475890649489</c:v>
                </c:pt>
                <c:pt idx="71">
                  <c:v>6.625203976458819</c:v>
                </c:pt>
                <c:pt idx="72">
                  <c:v>6.627934802468661</c:v>
                </c:pt>
                <c:pt idx="73">
                  <c:v>6.630668373038492</c:v>
                </c:pt>
                <c:pt idx="74">
                  <c:v>6.633404692537309</c:v>
                </c:pt>
                <c:pt idx="75">
                  <c:v>6.636143765343614</c:v>
                </c:pt>
                <c:pt idx="76">
                  <c:v>6.638885595845485</c:v>
                </c:pt>
                <c:pt idx="77">
                  <c:v>6.64163018844055</c:v>
                </c:pt>
                <c:pt idx="78">
                  <c:v>6.64437754753606</c:v>
                </c:pt>
                <c:pt idx="79">
                  <c:v>6.647127677548894</c:v>
                </c:pt>
                <c:pt idx="80">
                  <c:v>6.649880582905588</c:v>
                </c:pt>
                <c:pt idx="81">
                  <c:v>6.652636268042366</c:v>
                </c:pt>
                <c:pt idx="82">
                  <c:v>6.655394737405155</c:v>
                </c:pt>
                <c:pt idx="83">
                  <c:v>6.65815599544963</c:v>
                </c:pt>
                <c:pt idx="84">
                  <c:v>6.660920046641226</c:v>
                </c:pt>
                <c:pt idx="85">
                  <c:v>6.663686895455178</c:v>
                </c:pt>
                <c:pt idx="86">
                  <c:v>6.666456546376533</c:v>
                </c:pt>
                <c:pt idx="87">
                  <c:v>6.669229003900197</c:v>
                </c:pt>
                <c:pt idx="88">
                  <c:v>6.672004272530933</c:v>
                </c:pt>
                <c:pt idx="89">
                  <c:v>6.674782356783428</c:v>
                </c:pt>
                <c:pt idx="90">
                  <c:v>6.677563261182285</c:v>
                </c:pt>
                <c:pt idx="91">
                  <c:v>6.68034699026207</c:v>
                </c:pt>
                <c:pt idx="92">
                  <c:v>6.683133548567337</c:v>
                </c:pt>
                <c:pt idx="93">
                  <c:v>6.685922940652647</c:v>
                </c:pt>
                <c:pt idx="94">
                  <c:v>6.688715171082612</c:v>
                </c:pt>
                <c:pt idx="95">
                  <c:v>6.691510244431908</c:v>
                </c:pt>
                <c:pt idx="96">
                  <c:v>6.694308165285314</c:v>
                </c:pt>
                <c:pt idx="97">
                  <c:v>6.69710893823773</c:v>
                </c:pt>
                <c:pt idx="98">
                  <c:v>6.699912567894215</c:v>
                </c:pt>
                <c:pt idx="99">
                  <c:v>6.702719058870008</c:v>
                </c:pt>
                <c:pt idx="100">
                  <c:v>6.705528415790564</c:v>
                </c:pt>
                <c:pt idx="101">
                  <c:v>6.708340643291583</c:v>
                </c:pt>
                <c:pt idx="102">
                  <c:v>6.711155746019024</c:v>
                </c:pt>
                <c:pt idx="103">
                  <c:v>6.713973728629151</c:v>
                </c:pt>
                <c:pt idx="104">
                  <c:v>6.716794595788557</c:v>
                </c:pt>
                <c:pt idx="105">
                  <c:v>6.719618352174183</c:v>
                </c:pt>
                <c:pt idx="106">
                  <c:v>6.72244500247337</c:v>
                </c:pt>
                <c:pt idx="107">
                  <c:v>6.72527455138386</c:v>
                </c:pt>
                <c:pt idx="108">
                  <c:v>6.728107003613851</c:v>
                </c:pt>
                <c:pt idx="109">
                  <c:v>6.730942363882005</c:v>
                </c:pt>
                <c:pt idx="110">
                  <c:v>6.733780636917499</c:v>
                </c:pt>
                <c:pt idx="111">
                  <c:v>6.73662182746003</c:v>
                </c:pt>
                <c:pt idx="112">
                  <c:v>6.739465940259871</c:v>
                </c:pt>
                <c:pt idx="113">
                  <c:v>6.74231298007788</c:v>
                </c:pt>
                <c:pt idx="114">
                  <c:v>6.745162951685539</c:v>
                </c:pt>
                <c:pt idx="115">
                  <c:v>6.748015859864989</c:v>
                </c:pt>
                <c:pt idx="116">
                  <c:v>6.750871709409043</c:v>
                </c:pt>
                <c:pt idx="117">
                  <c:v>6.753730505121241</c:v>
                </c:pt>
                <c:pt idx="118">
                  <c:v>6.756592251815861</c:v>
                </c:pt>
                <c:pt idx="119">
                  <c:v>6.759456954317952</c:v>
                </c:pt>
                <c:pt idx="120">
                  <c:v>6.762324617463374</c:v>
                </c:pt>
                <c:pt idx="121">
                  <c:v>6.76519524609882</c:v>
                </c:pt>
                <c:pt idx="122">
                  <c:v>6.768068845081851</c:v>
                </c:pt>
                <c:pt idx="123">
                  <c:v>6.770945419280927</c:v>
                </c:pt>
                <c:pt idx="124">
                  <c:v>6.773824973575435</c:v>
                </c:pt>
                <c:pt idx="125">
                  <c:v>6.776707512855721</c:v>
                </c:pt>
                <c:pt idx="126">
                  <c:v>6.779593042023125</c:v>
                </c:pt>
                <c:pt idx="127">
                  <c:v>6.782481565990008</c:v>
                </c:pt>
                <c:pt idx="128">
                  <c:v>6.78537308967979</c:v>
                </c:pt>
                <c:pt idx="129">
                  <c:v>6.788267618026966</c:v>
                </c:pt>
                <c:pt idx="130">
                  <c:v>6.79116515597716</c:v>
                </c:pt>
                <c:pt idx="131">
                  <c:v>6.794065708487139</c:v>
                </c:pt>
                <c:pt idx="132">
                  <c:v>6.79696928052485</c:v>
                </c:pt>
                <c:pt idx="133">
                  <c:v>6.799875877069462</c:v>
                </c:pt>
                <c:pt idx="134">
                  <c:v>6.80278550311138</c:v>
                </c:pt>
                <c:pt idx="135">
                  <c:v>6.805698163652288</c:v>
                </c:pt>
                <c:pt idx="136">
                  <c:v>6.808613863705188</c:v>
                </c:pt>
                <c:pt idx="137">
                  <c:v>6.811532608294411</c:v>
                </c:pt>
                <c:pt idx="138">
                  <c:v>6.814454402455676</c:v>
                </c:pt>
                <c:pt idx="139">
                  <c:v>6.817379251236106</c:v>
                </c:pt>
                <c:pt idx="140">
                  <c:v>6.820307159694257</c:v>
                </c:pt>
                <c:pt idx="141">
                  <c:v>6.823238132900173</c:v>
                </c:pt>
                <c:pt idx="142">
                  <c:v>6.826172175935392</c:v>
                </c:pt>
                <c:pt idx="143">
                  <c:v>6.829109293892998</c:v>
                </c:pt>
                <c:pt idx="144">
                  <c:v>6.832049491877647</c:v>
                </c:pt>
                <c:pt idx="145">
                  <c:v>6.834992775005599</c:v>
                </c:pt>
                <c:pt idx="146">
                  <c:v>6.837939148404761</c:v>
                </c:pt>
                <c:pt idx="147">
                  <c:v>6.840888617214707</c:v>
                </c:pt>
                <c:pt idx="148">
                  <c:v>6.843841186586719</c:v>
                </c:pt>
                <c:pt idx="149">
                  <c:v>6.846796861683822</c:v>
                </c:pt>
                <c:pt idx="150">
                  <c:v>6.849755647680819</c:v>
                </c:pt>
                <c:pt idx="151">
                  <c:v>6.852717549764319</c:v>
                </c:pt>
                <c:pt idx="152">
                  <c:v>6.855682573132773</c:v>
                </c:pt>
                <c:pt idx="153">
                  <c:v>6.858650722996518</c:v>
                </c:pt>
                <c:pt idx="154">
                  <c:v>6.861622004577793</c:v>
                </c:pt>
                <c:pt idx="155">
                  <c:v>6.86459642311079</c:v>
                </c:pt>
                <c:pt idx="156">
                  <c:v>6.867573983841684</c:v>
                </c:pt>
                <c:pt idx="157">
                  <c:v>6.870554692028664</c:v>
                </c:pt>
                <c:pt idx="158">
                  <c:v>6.873538552941973</c:v>
                </c:pt>
                <c:pt idx="159">
                  <c:v>6.876525571863936</c:v>
                </c:pt>
                <c:pt idx="160">
                  <c:v>6.879515754089006</c:v>
                </c:pt>
                <c:pt idx="161">
                  <c:v>6.882509104923785</c:v>
                </c:pt>
                <c:pt idx="162">
                  <c:v>6.88550562968708</c:v>
                </c:pt>
                <c:pt idx="163">
                  <c:v>6.888505333709918</c:v>
                </c:pt>
                <c:pt idx="164">
                  <c:v>6.891508222335589</c:v>
                </c:pt>
                <c:pt idx="165">
                  <c:v>6.894514300919687</c:v>
                </c:pt>
                <c:pt idx="166">
                  <c:v>6.897523574830138</c:v>
                </c:pt>
                <c:pt idx="167">
                  <c:v>6.900536049447245</c:v>
                </c:pt>
                <c:pt idx="168">
                  <c:v>6.903551730163718</c:v>
                </c:pt>
                <c:pt idx="169">
                  <c:v>6.906570622384701</c:v>
                </c:pt>
                <c:pt idx="170">
                  <c:v>6.90959273152784</c:v>
                </c:pt>
                <c:pt idx="171">
                  <c:v>6.912618063023276</c:v>
                </c:pt>
                <c:pt idx="172">
                  <c:v>6.915646622313722</c:v>
                </c:pt>
                <c:pt idx="173">
                  <c:v>6.91867841485447</c:v>
                </c:pt>
                <c:pt idx="174">
                  <c:v>6.921713446113451</c:v>
                </c:pt>
                <c:pt idx="175">
                  <c:v>6.924751721571249</c:v>
                </c:pt>
                <c:pt idx="176">
                  <c:v>6.927793246721163</c:v>
                </c:pt>
                <c:pt idx="177">
                  <c:v>6.93083802706922</c:v>
                </c:pt>
                <c:pt idx="178">
                  <c:v>6.933886068134236</c:v>
                </c:pt>
                <c:pt idx="179">
                  <c:v>6.936937375447834</c:v>
                </c:pt>
                <c:pt idx="180">
                  <c:v>6.939991954554495</c:v>
                </c:pt>
                <c:pt idx="181">
                  <c:v>6.943049811011587</c:v>
                </c:pt>
                <c:pt idx="182">
                  <c:v>6.946110950389409</c:v>
                </c:pt>
                <c:pt idx="183">
                  <c:v>6.949175378271228</c:v>
                </c:pt>
                <c:pt idx="184">
                  <c:v>6.952243100253317</c:v>
                </c:pt>
                <c:pt idx="185">
                  <c:v>6.95531412194499</c:v>
                </c:pt>
                <c:pt idx="186">
                  <c:v>6.958388448968644</c:v>
                </c:pt>
                <c:pt idx="187">
                  <c:v>6.9614660869598</c:v>
                </c:pt>
                <c:pt idx="188">
                  <c:v>6.964547041567138</c:v>
                </c:pt>
                <c:pt idx="189">
                  <c:v>6.967631318452541</c:v>
                </c:pt>
                <c:pt idx="190">
                  <c:v>6.97071892329112</c:v>
                </c:pt>
                <c:pt idx="191">
                  <c:v>6.973809861771277</c:v>
                </c:pt>
                <c:pt idx="192">
                  <c:v>6.976904139594724</c:v>
                </c:pt>
                <c:pt idx="193">
                  <c:v>6.98000176247653</c:v>
                </c:pt>
                <c:pt idx="194">
                  <c:v>6.983102736145164</c:v>
                </c:pt>
                <c:pt idx="195">
                  <c:v>6.986207066342525</c:v>
                </c:pt>
                <c:pt idx="196">
                  <c:v>6.989314758823998</c:v>
                </c:pt>
                <c:pt idx="197">
                  <c:v>6.992425819358475</c:v>
                </c:pt>
                <c:pt idx="198">
                  <c:v>6.995540253728414</c:v>
                </c:pt>
                <c:pt idx="199">
                  <c:v>6.998658067729867</c:v>
                </c:pt>
                <c:pt idx="200">
                  <c:v>7.00177926717252</c:v>
                </c:pt>
                <c:pt idx="201">
                  <c:v>7.004903857879747</c:v>
                </c:pt>
                <c:pt idx="202">
                  <c:v>7.008031845688634</c:v>
                </c:pt>
                <c:pt idx="203">
                  <c:v>7.011163236450026</c:v>
                </c:pt>
                <c:pt idx="204">
                  <c:v>7.014298036028581</c:v>
                </c:pt>
                <c:pt idx="205">
                  <c:v>7.017436250302792</c:v>
                </c:pt>
                <c:pt idx="206">
                  <c:v>7.02057788516504</c:v>
                </c:pt>
                <c:pt idx="207">
                  <c:v>7.02372294652163</c:v>
                </c:pt>
                <c:pt idx="208">
                  <c:v>7.02687144029284</c:v>
                </c:pt>
                <c:pt idx="209">
                  <c:v>7.030023372412954</c:v>
                </c:pt>
                <c:pt idx="210">
                  <c:v>7.033178748830313</c:v>
                </c:pt>
                <c:pt idx="211">
                  <c:v>7.036337575507344</c:v>
                </c:pt>
                <c:pt idx="212">
                  <c:v>7.039499858420622</c:v>
                </c:pt>
                <c:pt idx="213">
                  <c:v>7.042665603560903</c:v>
                </c:pt>
                <c:pt idx="214">
                  <c:v>7.045834816933151</c:v>
                </c:pt>
                <c:pt idx="215">
                  <c:v>7.049007504556607</c:v>
                </c:pt>
                <c:pt idx="216">
                  <c:v>7.052183672464821</c:v>
                </c:pt>
                <c:pt idx="217">
                  <c:v>7.05536332670569</c:v>
                </c:pt>
                <c:pt idx="218">
                  <c:v>7.058546473341508</c:v>
                </c:pt>
                <c:pt idx="219">
                  <c:v>7.061733118449008</c:v>
                </c:pt>
                <c:pt idx="220">
                  <c:v>7.064923268119403</c:v>
                </c:pt>
                <c:pt idx="221">
                  <c:v>7.068116928458434</c:v>
                </c:pt>
                <c:pt idx="222">
                  <c:v>7.071314105586415</c:v>
                </c:pt>
                <c:pt idx="223">
                  <c:v>7.074514805638268</c:v>
                </c:pt>
                <c:pt idx="224">
                  <c:v>7.077719034763582</c:v>
                </c:pt>
                <c:pt idx="225">
                  <c:v>7.08092679912664</c:v>
                </c:pt>
                <c:pt idx="226">
                  <c:v>7.084138104906476</c:v>
                </c:pt>
                <c:pt idx="227">
                  <c:v>7.087352958296923</c:v>
                </c:pt>
                <c:pt idx="228">
                  <c:v>7.090571365506641</c:v>
                </c:pt>
                <c:pt idx="229">
                  <c:v>7.093793332759184</c:v>
                </c:pt>
                <c:pt idx="230">
                  <c:v>7.097018866293022</c:v>
                </c:pt>
                <c:pt idx="231">
                  <c:v>7.100247972361608</c:v>
                </c:pt>
                <c:pt idx="232">
                  <c:v>7.103480657233411</c:v>
                </c:pt>
                <c:pt idx="233">
                  <c:v>7.106716927191965</c:v>
                </c:pt>
                <c:pt idx="234">
                  <c:v>7.109956788535915</c:v>
                </c:pt>
                <c:pt idx="235">
                  <c:v>7.113200247579061</c:v>
                </c:pt>
                <c:pt idx="236">
                  <c:v>7.11644731065041</c:v>
                </c:pt>
                <c:pt idx="237">
                  <c:v>7.11969798409422</c:v>
                </c:pt>
                <c:pt idx="238">
                  <c:v>7.122952274270044</c:v>
                </c:pt>
                <c:pt idx="239">
                  <c:v>7.126210187552774</c:v>
                </c:pt>
                <c:pt idx="240">
                  <c:v>7.1294717303327</c:v>
                </c:pt>
                <c:pt idx="241">
                  <c:v>7.132736909015543</c:v>
                </c:pt>
                <c:pt idx="242">
                  <c:v>7.136005730022519</c:v>
                </c:pt>
                <c:pt idx="243">
                  <c:v>7.139278199790363</c:v>
                </c:pt>
                <c:pt idx="244">
                  <c:v>7.142554324771403</c:v>
                </c:pt>
                <c:pt idx="245">
                  <c:v>7.145834111433588</c:v>
                </c:pt>
                <c:pt idx="246">
                  <c:v>7.149117566260548</c:v>
                </c:pt>
                <c:pt idx="247">
                  <c:v>7.152404695751635</c:v>
                </c:pt>
                <c:pt idx="248">
                  <c:v>7.155695506421972</c:v>
                </c:pt>
                <c:pt idx="249">
                  <c:v>7.158990004802506</c:v>
                </c:pt>
                <c:pt idx="250">
                  <c:v>7.162288197440057</c:v>
                </c:pt>
                <c:pt idx="251">
                  <c:v>7.165590090897365</c:v>
                </c:pt>
                <c:pt idx="252">
                  <c:v>7.168895691753132</c:v>
                </c:pt>
                <c:pt idx="253">
                  <c:v>7.172205006602086</c:v>
                </c:pt>
                <c:pt idx="254">
                  <c:v>7.175518042055015</c:v>
                </c:pt>
                <c:pt idx="255">
                  <c:v>7.178834804738829</c:v>
                </c:pt>
                <c:pt idx="256">
                  <c:v>7.18215530129661</c:v>
                </c:pt>
                <c:pt idx="257">
                  <c:v>7.185479538387646</c:v>
                </c:pt>
                <c:pt idx="258">
                  <c:v>7.188807522687505</c:v>
                </c:pt>
                <c:pt idx="259">
                  <c:v>7.192139260888061</c:v>
                </c:pt>
                <c:pt idx="260">
                  <c:v>7.195474759697566</c:v>
                </c:pt>
                <c:pt idx="261">
                  <c:v>7.19881402584069</c:v>
                </c:pt>
                <c:pt idx="262">
                  <c:v>7.202157066058569</c:v>
                </c:pt>
                <c:pt idx="263">
                  <c:v>7.205503887108867</c:v>
                </c:pt>
                <c:pt idx="264">
                  <c:v>7.20885449576582</c:v>
                </c:pt>
                <c:pt idx="265">
                  <c:v>7.212208898820286</c:v>
                </c:pt>
                <c:pt idx="266">
                  <c:v>7.215567103079802</c:v>
                </c:pt>
                <c:pt idx="267">
                  <c:v>7.218929115368634</c:v>
                </c:pt>
                <c:pt idx="268">
                  <c:v>7.222294942527834</c:v>
                </c:pt>
                <c:pt idx="269">
                  <c:v>7.225664591415275</c:v>
                </c:pt>
                <c:pt idx="270">
                  <c:v>7.229038068905732</c:v>
                </c:pt>
                <c:pt idx="271">
                  <c:v>7.232415381890903</c:v>
                </c:pt>
                <c:pt idx="272">
                  <c:v>7.235796537279491</c:v>
                </c:pt>
                <c:pt idx="273">
                  <c:v>7.239181541997237</c:v>
                </c:pt>
                <c:pt idx="274">
                  <c:v>7.242570402986988</c:v>
                </c:pt>
                <c:pt idx="275">
                  <c:v>7.245963127208731</c:v>
                </c:pt>
                <c:pt idx="276">
                  <c:v>7.249359721639676</c:v>
                </c:pt>
                <c:pt idx="277">
                  <c:v>7.252760193274276</c:v>
                </c:pt>
                <c:pt idx="278">
                  <c:v>7.256164549124309</c:v>
                </c:pt>
                <c:pt idx="279">
                  <c:v>7.25957279621892</c:v>
                </c:pt>
                <c:pt idx="280">
                  <c:v>7.262984941604675</c:v>
                </c:pt>
                <c:pt idx="281">
                  <c:v>7.26640099234562</c:v>
                </c:pt>
                <c:pt idx="282">
                  <c:v>7.269820955523337</c:v>
                </c:pt>
                <c:pt idx="283">
                  <c:v>7.273244838236994</c:v>
                </c:pt>
                <c:pt idx="284">
                  <c:v>7.2766726476034</c:v>
                </c:pt>
                <c:pt idx="285">
                  <c:v>7.280104390757072</c:v>
                </c:pt>
                <c:pt idx="286">
                  <c:v>7.283540074850276</c:v>
                </c:pt>
                <c:pt idx="287">
                  <c:v>7.286979707053094</c:v>
                </c:pt>
                <c:pt idx="288">
                  <c:v>7.290423294553472</c:v>
                </c:pt>
                <c:pt idx="289">
                  <c:v>7.293870844557288</c:v>
                </c:pt>
                <c:pt idx="290">
                  <c:v>7.297322364288395</c:v>
                </c:pt>
                <c:pt idx="291">
                  <c:v>7.300777860988687</c:v>
                </c:pt>
                <c:pt idx="292">
                  <c:v>7.304237341918159</c:v>
                </c:pt>
                <c:pt idx="293">
                  <c:v>7.307700814354943</c:v>
                </c:pt>
                <c:pt idx="294">
                  <c:v>7.311168285595407</c:v>
                </c:pt>
                <c:pt idx="295">
                  <c:v>7.314639762954168</c:v>
                </c:pt>
                <c:pt idx="296">
                  <c:v>7.318115253764176</c:v>
                </c:pt>
                <c:pt idx="297">
                  <c:v>7.321594765376775</c:v>
                </c:pt>
                <c:pt idx="298">
                  <c:v>7.325078305161734</c:v>
                </c:pt>
                <c:pt idx="299">
                  <c:v>7.328565880507337</c:v>
                </c:pt>
                <c:pt idx="300">
                  <c:v>7.332057498820439</c:v>
                </c:pt>
                <c:pt idx="301">
                  <c:v>7.335553167526495</c:v>
                </c:pt>
                <c:pt idx="302">
                  <c:v>7.339052894069656</c:v>
                </c:pt>
                <c:pt idx="303">
                  <c:v>7.342556685912806</c:v>
                </c:pt>
                <c:pt idx="304">
                  <c:v>7.346064550537632</c:v>
                </c:pt>
                <c:pt idx="305">
                  <c:v>7.34957649544468</c:v>
                </c:pt>
                <c:pt idx="306">
                  <c:v>7.353092528153417</c:v>
                </c:pt>
                <c:pt idx="307">
                  <c:v>7.356612656202291</c:v>
                </c:pt>
                <c:pt idx="308">
                  <c:v>7.360136887148795</c:v>
                </c:pt>
                <c:pt idx="309">
                  <c:v>7.363665228569519</c:v>
                </c:pt>
                <c:pt idx="310">
                  <c:v>7.367197688060222</c:v>
                </c:pt>
                <c:pt idx="311">
                  <c:v>7.370734273235892</c:v>
                </c:pt>
                <c:pt idx="312">
                  <c:v>7.374274991730798</c:v>
                </c:pt>
                <c:pt idx="313">
                  <c:v>7.377819851198562</c:v>
                </c:pt>
                <c:pt idx="314">
                  <c:v>7.38136885931222</c:v>
                </c:pt>
                <c:pt idx="315">
                  <c:v>7.384922023764285</c:v>
                </c:pt>
                <c:pt idx="316">
                  <c:v>7.388479352266799</c:v>
                </c:pt>
                <c:pt idx="317">
                  <c:v>7.392040852551414</c:v>
                </c:pt>
                <c:pt idx="318">
                  <c:v>7.395606532369439</c:v>
                </c:pt>
                <c:pt idx="319">
                  <c:v>7.399176399491916</c:v>
                </c:pt>
                <c:pt idx="320">
                  <c:v>7.402750461709676</c:v>
                </c:pt>
                <c:pt idx="321">
                  <c:v>7.40632872683341</c:v>
                </c:pt>
                <c:pt idx="322">
                  <c:v>7.409911202693712</c:v>
                </c:pt>
                <c:pt idx="323">
                  <c:v>7.413497897141181</c:v>
                </c:pt>
                <c:pt idx="324">
                  <c:v>7.417088818046456</c:v>
                </c:pt>
                <c:pt idx="325">
                  <c:v>7.42068397330029</c:v>
                </c:pt>
                <c:pt idx="326">
                  <c:v>7.424283370813615</c:v>
                </c:pt>
                <c:pt idx="327">
                  <c:v>7.427887018517604</c:v>
                </c:pt>
                <c:pt idx="328">
                  <c:v>7.431494924363754</c:v>
                </c:pt>
                <c:pt idx="329">
                  <c:v>7.435107096323925</c:v>
                </c:pt>
                <c:pt idx="330">
                  <c:v>7.438723542390424</c:v>
                </c:pt>
                <c:pt idx="331">
                  <c:v>7.442344270576071</c:v>
                </c:pt>
                <c:pt idx="332">
                  <c:v>7.445969288914257</c:v>
                </c:pt>
                <c:pt idx="333">
                  <c:v>7.449598605459025</c:v>
                </c:pt>
                <c:pt idx="334">
                  <c:v>7.453232228285123</c:v>
                </c:pt>
                <c:pt idx="335">
                  <c:v>7.456870165488075</c:v>
                </c:pt>
                <c:pt idx="336">
                  <c:v>7.46051242518426</c:v>
                </c:pt>
                <c:pt idx="337">
                  <c:v>7.46415901551096</c:v>
                </c:pt>
                <c:pt idx="338">
                  <c:v>7.467809944626459</c:v>
                </c:pt>
                <c:pt idx="339">
                  <c:v>7.47146522071007</c:v>
                </c:pt>
                <c:pt idx="340">
                  <c:v>7.475124851962247</c:v>
                </c:pt>
                <c:pt idx="341">
                  <c:v>7.478788846604624</c:v>
                </c:pt>
                <c:pt idx="342">
                  <c:v>7.482457212880096</c:v>
                </c:pt>
                <c:pt idx="343">
                  <c:v>7.48612995905289</c:v>
                </c:pt>
                <c:pt idx="344">
                  <c:v>7.48980709340863</c:v>
                </c:pt>
                <c:pt idx="345">
                  <c:v>7.493488624254415</c:v>
                </c:pt>
                <c:pt idx="346">
                  <c:v>7.497174559918882</c:v>
                </c:pt>
                <c:pt idx="347">
                  <c:v>7.500864908752276</c:v>
                </c:pt>
                <c:pt idx="348">
                  <c:v>7.504559679126529</c:v>
                </c:pt>
                <c:pt idx="349">
                  <c:v>7.508258879435333</c:v>
                </c:pt>
                <c:pt idx="350">
                  <c:v>7.511962518094194</c:v>
                </c:pt>
                <c:pt idx="351">
                  <c:v>7.515670603540534</c:v>
                </c:pt>
                <c:pt idx="352">
                  <c:v>7.519383144233724</c:v>
                </c:pt>
                <c:pt idx="353">
                  <c:v>7.5231001486552</c:v>
                </c:pt>
                <c:pt idx="354">
                  <c:v>7.526821625308498</c:v>
                </c:pt>
                <c:pt idx="355">
                  <c:v>7.530547582719357</c:v>
                </c:pt>
                <c:pt idx="356">
                  <c:v>7.534278029435771</c:v>
                </c:pt>
                <c:pt idx="357">
                  <c:v>7.53801297402807</c:v>
                </c:pt>
                <c:pt idx="358">
                  <c:v>7.541752425089005</c:v>
                </c:pt>
                <c:pt idx="359">
                  <c:v>7.545496391233805</c:v>
                </c:pt>
                <c:pt idx="360">
                  <c:v>7.54924488110026</c:v>
                </c:pt>
                <c:pt idx="361">
                  <c:v>7.552997903348804</c:v>
                </c:pt>
                <c:pt idx="362">
                  <c:v>7.556755466662571</c:v>
                </c:pt>
                <c:pt idx="363">
                  <c:v>7.560517579747484</c:v>
                </c:pt>
                <c:pt idx="364">
                  <c:v>7.564284251332337</c:v>
                </c:pt>
                <c:pt idx="365">
                  <c:v>7.568055490168854</c:v>
                </c:pt>
                <c:pt idx="366">
                  <c:v>7.571831305031776</c:v>
                </c:pt>
                <c:pt idx="367">
                  <c:v>7.575611704718942</c:v>
                </c:pt>
                <c:pt idx="368">
                  <c:v>7.579396698051356</c:v>
                </c:pt>
                <c:pt idx="369">
                  <c:v>7.583186293873268</c:v>
                </c:pt>
                <c:pt idx="370">
                  <c:v>7.58698050105226</c:v>
                </c:pt>
                <c:pt idx="371">
                  <c:v>7.590779328479307</c:v>
                </c:pt>
                <c:pt idx="372">
                  <c:v>7.594582785068874</c:v>
                </c:pt>
                <c:pt idx="373">
                  <c:v>7.598390879758983</c:v>
                </c:pt>
                <c:pt idx="374">
                  <c:v>7.602203621511296</c:v>
                </c:pt>
                <c:pt idx="375">
                  <c:v>7.606021019311194</c:v>
                </c:pt>
                <c:pt idx="376">
                  <c:v>7.609843082167851</c:v>
                </c:pt>
                <c:pt idx="377">
                  <c:v>7.613669819114338</c:v>
                </c:pt>
                <c:pt idx="378">
                  <c:v>7.617501239207662</c:v>
                </c:pt>
                <c:pt idx="379">
                  <c:v>7.621337351528885</c:v>
                </c:pt>
                <c:pt idx="380">
                  <c:v>7.625178165183184</c:v>
                </c:pt>
                <c:pt idx="381">
                  <c:v>7.629023689299938</c:v>
                </c:pt>
                <c:pt idx="382">
                  <c:v>7.632873933032816</c:v>
                </c:pt>
                <c:pt idx="383">
                  <c:v>7.636728905559848</c:v>
                </c:pt>
                <c:pt idx="384">
                  <c:v>7.640588616083514</c:v>
                </c:pt>
                <c:pt idx="385">
                  <c:v>7.644453073830822</c:v>
                </c:pt>
                <c:pt idx="386">
                  <c:v>7.648322288053401</c:v>
                </c:pt>
                <c:pt idx="387">
                  <c:v>7.652196268027573</c:v>
                </c:pt>
                <c:pt idx="388">
                  <c:v>7.656075023054443</c:v>
                </c:pt>
                <c:pt idx="389">
                  <c:v>7.65995856245998</c:v>
                </c:pt>
                <c:pt idx="390">
                  <c:v>7.663846895595109</c:v>
                </c:pt>
                <c:pt idx="391">
                  <c:v>7.667740031835779</c:v>
                </c:pt>
                <c:pt idx="392">
                  <c:v>7.671637980583073</c:v>
                </c:pt>
                <c:pt idx="393">
                  <c:v>7.675540751263265</c:v>
                </c:pt>
                <c:pt idx="394">
                  <c:v>7.679448353327934</c:v>
                </c:pt>
                <c:pt idx="395">
                  <c:v>7.683360796254023</c:v>
                </c:pt>
                <c:pt idx="396">
                  <c:v>7.687278089543952</c:v>
                </c:pt>
                <c:pt idx="397">
                  <c:v>7.691200242725683</c:v>
                </c:pt>
                <c:pt idx="398">
                  <c:v>7.695127265352823</c:v>
                </c:pt>
                <c:pt idx="399">
                  <c:v>7.699059167004701</c:v>
                </c:pt>
                <c:pt idx="400">
                  <c:v>7.70299595728646</c:v>
                </c:pt>
                <c:pt idx="401">
                  <c:v>7.706937645829148</c:v>
                </c:pt>
                <c:pt idx="402">
                  <c:v>7.710884242289799</c:v>
                </c:pt>
                <c:pt idx="403">
                  <c:v>7.714835756351536</c:v>
                </c:pt>
                <c:pt idx="404">
                  <c:v>7.718792197723645</c:v>
                </c:pt>
                <c:pt idx="405">
                  <c:v>7.722753576141669</c:v>
                </c:pt>
                <c:pt idx="406">
                  <c:v>7.72671990136751</c:v>
                </c:pt>
                <c:pt idx="407">
                  <c:v>7.730691183189502</c:v>
                </c:pt>
                <c:pt idx="408">
                  <c:v>7.734667431422517</c:v>
                </c:pt>
                <c:pt idx="409">
                  <c:v>7.738648655908045</c:v>
                </c:pt>
                <c:pt idx="410">
                  <c:v>7.742634866514292</c:v>
                </c:pt>
                <c:pt idx="411">
                  <c:v>7.746626073136271</c:v>
                </c:pt>
                <c:pt idx="412">
                  <c:v>7.750622285695893</c:v>
                </c:pt>
                <c:pt idx="413">
                  <c:v>7.754623514142065</c:v>
                </c:pt>
                <c:pt idx="414">
                  <c:v>7.758629768450773</c:v>
                </c:pt>
                <c:pt idx="415">
                  <c:v>7.762641058625187</c:v>
                </c:pt>
                <c:pt idx="416">
                  <c:v>7.766657394695746</c:v>
                </c:pt>
                <c:pt idx="417">
                  <c:v>7.770678786720265</c:v>
                </c:pt>
                <c:pt idx="418">
                  <c:v>7.77470524478401</c:v>
                </c:pt>
                <c:pt idx="419">
                  <c:v>7.778736778999812</c:v>
                </c:pt>
                <c:pt idx="420">
                  <c:v>7.782773399508148</c:v>
                </c:pt>
                <c:pt idx="421">
                  <c:v>7.786815116477263</c:v>
                </c:pt>
                <c:pt idx="422">
                  <c:v>7.790861940103221</c:v>
                </c:pt>
                <c:pt idx="423">
                  <c:v>7.794913880610052</c:v>
                </c:pt>
                <c:pt idx="424">
                  <c:v>7.79897094824981</c:v>
                </c:pt>
                <c:pt idx="425">
                  <c:v>7.803033153302696</c:v>
                </c:pt>
                <c:pt idx="426">
                  <c:v>7.807100506077145</c:v>
                </c:pt>
                <c:pt idx="427">
                  <c:v>7.811173016909922</c:v>
                </c:pt>
                <c:pt idx="428">
                  <c:v>7.815250696166232</c:v>
                </c:pt>
                <c:pt idx="429">
                  <c:v>7.819333554239812</c:v>
                </c:pt>
                <c:pt idx="430">
                  <c:v>7.82342160155302</c:v>
                </c:pt>
                <c:pt idx="431">
                  <c:v>7.827514848556967</c:v>
                </c:pt>
                <c:pt idx="432">
                  <c:v>7.831613305731577</c:v>
                </c:pt>
                <c:pt idx="433">
                  <c:v>7.835716983585722</c:v>
                </c:pt>
                <c:pt idx="434">
                  <c:v>7.839825892657303</c:v>
                </c:pt>
                <c:pt idx="435">
                  <c:v>7.843940043513364</c:v>
                </c:pt>
                <c:pt idx="436">
                  <c:v>7.848059446750181</c:v>
                </c:pt>
                <c:pt idx="437">
                  <c:v>7.852184112993383</c:v>
                </c:pt>
                <c:pt idx="438">
                  <c:v>7.856314052898036</c:v>
                </c:pt>
                <c:pt idx="439">
                  <c:v>7.860449277148765</c:v>
                </c:pt>
                <c:pt idx="440">
                  <c:v>7.864589796459839</c:v>
                </c:pt>
                <c:pt idx="441">
                  <c:v>7.868735621575294</c:v>
                </c:pt>
                <c:pt idx="442">
                  <c:v>7.872886763269022</c:v>
                </c:pt>
                <c:pt idx="443">
                  <c:v>7.877043232344893</c:v>
                </c:pt>
                <c:pt idx="444">
                  <c:v>7.881205039636842</c:v>
                </c:pt>
                <c:pt idx="445">
                  <c:v>7.885372196008994</c:v>
                </c:pt>
                <c:pt idx="446">
                  <c:v>7.889544712355753</c:v>
                </c:pt>
                <c:pt idx="447">
                  <c:v>7.913294282049082</c:v>
                </c:pt>
                <c:pt idx="448">
                  <c:v>7.918493722928041</c:v>
                </c:pt>
                <c:pt idx="449">
                  <c:v>7.92370053243335</c:v>
                </c:pt>
                <c:pt idx="450">
                  <c:v>7.928914726581493</c:v>
                </c:pt>
                <c:pt idx="451">
                  <c:v>7.934136321435919</c:v>
                </c:pt>
                <c:pt idx="452">
                  <c:v>7.939365333107192</c:v>
                </c:pt>
                <c:pt idx="453">
                  <c:v>7.944601777753177</c:v>
                </c:pt>
                <c:pt idx="454">
                  <c:v>7.94984567157922</c:v>
                </c:pt>
                <c:pt idx="455">
                  <c:v>7.955097030838304</c:v>
                </c:pt>
                <c:pt idx="456">
                  <c:v>7.960355871831243</c:v>
                </c:pt>
                <c:pt idx="457">
                  <c:v>7.965622210906857</c:v>
                </c:pt>
                <c:pt idx="458">
                  <c:v>7.970896064462137</c:v>
                </c:pt>
                <c:pt idx="459">
                  <c:v>7.976177448942441</c:v>
                </c:pt>
                <c:pt idx="460">
                  <c:v>7.981466380841665</c:v>
                </c:pt>
                <c:pt idx="461">
                  <c:v>7.986762876702418</c:v>
                </c:pt>
                <c:pt idx="462">
                  <c:v>7.992066953116219</c:v>
                </c:pt>
                <c:pt idx="463">
                  <c:v>7.99737862672366</c:v>
                </c:pt>
                <c:pt idx="464">
                  <c:v>8.002697914214598</c:v>
                </c:pt>
                <c:pt idx="465">
                  <c:v>8.008024832328354</c:v>
                </c:pt>
                <c:pt idx="466">
                  <c:v>8.013359397853858</c:v>
                </c:pt>
                <c:pt idx="467">
                  <c:v>8.018701627629875</c:v>
                </c:pt>
                <c:pt idx="468">
                  <c:v>8.024051538545176</c:v>
                </c:pt>
                <c:pt idx="469">
                  <c:v>8.02940914753871</c:v>
                </c:pt>
                <c:pt idx="470">
                  <c:v>8.034774471599814</c:v>
                </c:pt>
                <c:pt idx="471">
                  <c:v>8.04014752776839</c:v>
                </c:pt>
                <c:pt idx="472">
                  <c:v>8.045528333135104</c:v>
                </c:pt>
                <c:pt idx="473">
                  <c:v>8.050916904841558</c:v>
                </c:pt>
                <c:pt idx="474">
                  <c:v>8.056313260080502</c:v>
                </c:pt>
                <c:pt idx="475">
                  <c:v>8.061717416096016</c:v>
                </c:pt>
                <c:pt idx="476">
                  <c:v>8.067129390183698</c:v>
                </c:pt>
                <c:pt idx="477">
                  <c:v>8.072549199690865</c:v>
                </c:pt>
                <c:pt idx="478">
                  <c:v>8.077976862016756</c:v>
                </c:pt>
                <c:pt idx="479">
                  <c:v>8.083412394612707</c:v>
                </c:pt>
                <c:pt idx="480">
                  <c:v>8.08885581498236</c:v>
                </c:pt>
                <c:pt idx="481">
                  <c:v>8.094307140681861</c:v>
                </c:pt>
                <c:pt idx="482">
                  <c:v>8.09976638932006</c:v>
                </c:pt>
                <c:pt idx="483">
                  <c:v>8.105233578558696</c:v>
                </c:pt>
                <c:pt idx="484">
                  <c:v>8.110708726112616</c:v>
                </c:pt>
                <c:pt idx="485">
                  <c:v>8.11619184974996</c:v>
                </c:pt>
                <c:pt idx="486">
                  <c:v>8.121682967292381</c:v>
                </c:pt>
                <c:pt idx="487">
                  <c:v>8.127182096615227</c:v>
                </c:pt>
                <c:pt idx="488">
                  <c:v>8.132689255647756</c:v>
                </c:pt>
                <c:pt idx="489">
                  <c:v>8.138204462373341</c:v>
                </c:pt>
                <c:pt idx="490">
                  <c:v>8.143727734829675</c:v>
                </c:pt>
                <c:pt idx="491">
                  <c:v>8.149259091108975</c:v>
                </c:pt>
                <c:pt idx="492">
                  <c:v>8.15479854935819</c:v>
                </c:pt>
                <c:pt idx="493">
                  <c:v>8.160346127779217</c:v>
                </c:pt>
                <c:pt idx="494">
                  <c:v>8.16590184462909</c:v>
                </c:pt>
                <c:pt idx="495">
                  <c:v>8.17146571822022</c:v>
                </c:pt>
                <c:pt idx="496">
                  <c:v>8.177037766920581</c:v>
                </c:pt>
                <c:pt idx="497">
                  <c:v>8.182618009153934</c:v>
                </c:pt>
                <c:pt idx="498">
                  <c:v>8.188206463400038</c:v>
                </c:pt>
                <c:pt idx="499">
                  <c:v>8.193803148194867</c:v>
                </c:pt>
                <c:pt idx="500">
                  <c:v>8.199408082130819</c:v>
                </c:pt>
                <c:pt idx="501">
                  <c:v>8.205021283856938</c:v>
                </c:pt>
                <c:pt idx="502">
                  <c:v>8.21064277207913</c:v>
                </c:pt>
                <c:pt idx="503">
                  <c:v>8.216272565560377</c:v>
                </c:pt>
                <c:pt idx="504">
                  <c:v>8.221910683120969</c:v>
                </c:pt>
                <c:pt idx="505">
                  <c:v>8.227557143638698</c:v>
                </c:pt>
                <c:pt idx="506">
                  <c:v>8.233211966049115</c:v>
                </c:pt>
                <c:pt idx="507">
                  <c:v>8.238875169345723</c:v>
                </c:pt>
                <c:pt idx="508">
                  <c:v>8.24454677258021</c:v>
                </c:pt>
                <c:pt idx="509">
                  <c:v>8.250226794862687</c:v>
                </c:pt>
                <c:pt idx="510">
                  <c:v>8.255915255361887</c:v>
                </c:pt>
                <c:pt idx="511">
                  <c:v>8.261612173305408</c:v>
                </c:pt>
                <c:pt idx="512">
                  <c:v>8.267317567979947</c:v>
                </c:pt>
                <c:pt idx="513">
                  <c:v>8.273031458731509</c:v>
                </c:pt>
                <c:pt idx="514">
                  <c:v>8.278753864965658</c:v>
                </c:pt>
                <c:pt idx="515">
                  <c:v>8.28448480614772</c:v>
                </c:pt>
                <c:pt idx="516">
                  <c:v>8.290224301803054</c:v>
                </c:pt>
                <c:pt idx="517">
                  <c:v>8.295972371517253</c:v>
                </c:pt>
                <c:pt idx="518">
                  <c:v>8.301729034936373</c:v>
                </c:pt>
                <c:pt idx="519">
                  <c:v>8.30749431176721</c:v>
                </c:pt>
                <c:pt idx="520">
                  <c:v>8.313268221777491</c:v>
                </c:pt>
                <c:pt idx="521">
                  <c:v>8.31905078479614</c:v>
                </c:pt>
                <c:pt idx="522">
                  <c:v>8.324842020713491</c:v>
                </c:pt>
                <c:pt idx="523">
                  <c:v>8.330641949481561</c:v>
                </c:pt>
                <c:pt idx="524">
                  <c:v>8.336450591114264</c:v>
                </c:pt>
                <c:pt idx="525">
                  <c:v>8.342267965687653</c:v>
                </c:pt>
                <c:pt idx="526">
                  <c:v>8.348094093340187</c:v>
                </c:pt>
                <c:pt idx="527">
                  <c:v>8.353928994272948</c:v>
                </c:pt>
                <c:pt idx="528">
                  <c:v>8.359772688749895</c:v>
                </c:pt>
                <c:pt idx="529">
                  <c:v>8.365625197098125</c:v>
                </c:pt>
                <c:pt idx="530">
                  <c:v>8.3714865397081</c:v>
                </c:pt>
                <c:pt idx="531">
                  <c:v>8.377356737033906</c:v>
                </c:pt>
                <c:pt idx="532">
                  <c:v>8.383235809593497</c:v>
                </c:pt>
                <c:pt idx="533">
                  <c:v>8.38912377796896</c:v>
                </c:pt>
                <c:pt idx="534">
                  <c:v>8.39502066280674</c:v>
                </c:pt>
                <c:pt idx="535">
                  <c:v>8.400926484817938</c:v>
                </c:pt>
                <c:pt idx="536">
                  <c:v>8.406841264778511</c:v>
                </c:pt>
                <c:pt idx="537">
                  <c:v>8.412765023529573</c:v>
                </c:pt>
                <c:pt idx="538">
                  <c:v>8.418697781977624</c:v>
                </c:pt>
                <c:pt idx="539">
                  <c:v>8.424639561094827</c:v>
                </c:pt>
                <c:pt idx="540">
                  <c:v>8.43059038191926</c:v>
                </c:pt>
                <c:pt idx="541">
                  <c:v>8.436550265555167</c:v>
                </c:pt>
                <c:pt idx="542">
                  <c:v>8.44251923317324</c:v>
                </c:pt>
                <c:pt idx="543">
                  <c:v>8.448497306010866</c:v>
                </c:pt>
                <c:pt idx="544">
                  <c:v>8.4544845053724</c:v>
                </c:pt>
                <c:pt idx="545">
                  <c:v>8.460480852629427</c:v>
                </c:pt>
                <c:pt idx="546">
                  <c:v>8.46648636922103</c:v>
                </c:pt>
                <c:pt idx="547">
                  <c:v>8.472501076654053</c:v>
                </c:pt>
                <c:pt idx="548">
                  <c:v>8.478524996503397</c:v>
                </c:pt>
                <c:pt idx="549">
                  <c:v>8.484558150412247</c:v>
                </c:pt>
                <c:pt idx="550">
                  <c:v>8.490600560092378</c:v>
                </c:pt>
                <c:pt idx="551">
                  <c:v>8.496652247324417</c:v>
                </c:pt>
                <c:pt idx="552">
                  <c:v>8.50271323395812</c:v>
                </c:pt>
                <c:pt idx="553">
                  <c:v>8.508783541912645</c:v>
                </c:pt>
                <c:pt idx="554">
                  <c:v>8.514863193176838</c:v>
                </c:pt>
                <c:pt idx="555">
                  <c:v>8.520952209809498</c:v>
                </c:pt>
                <c:pt idx="556">
                  <c:v>8.527050613939671</c:v>
                </c:pt>
                <c:pt idx="557">
                  <c:v>8.533158427766924</c:v>
                </c:pt>
                <c:pt idx="558">
                  <c:v>8.539275673561624</c:v>
                </c:pt>
                <c:pt idx="559">
                  <c:v>8.54540237366524</c:v>
                </c:pt>
                <c:pt idx="560">
                  <c:v>8.551538550490604</c:v>
                </c:pt>
                <c:pt idx="561">
                  <c:v>8.55768422652222</c:v>
                </c:pt>
                <c:pt idx="562">
                  <c:v>8.563839424316544</c:v>
                </c:pt>
                <c:pt idx="563">
                  <c:v>8.57000416650226</c:v>
                </c:pt>
                <c:pt idx="564">
                  <c:v>8.576178475780603</c:v>
                </c:pt>
                <c:pt idx="565">
                  <c:v>8.582362374925615</c:v>
                </c:pt>
                <c:pt idx="566">
                  <c:v>8.588555886784473</c:v>
                </c:pt>
                <c:pt idx="567">
                  <c:v>8.594759034277757</c:v>
                </c:pt>
                <c:pt idx="568">
                  <c:v>8.600971840399767</c:v>
                </c:pt>
                <c:pt idx="569">
                  <c:v>8.607194328218808</c:v>
                </c:pt>
                <c:pt idx="570">
                  <c:v>8.613426520877497</c:v>
                </c:pt>
                <c:pt idx="571">
                  <c:v>8.619668441593067</c:v>
                </c:pt>
                <c:pt idx="572">
                  <c:v>8.625920113657658</c:v>
                </c:pt>
                <c:pt idx="573">
                  <c:v>8.632181560438635</c:v>
                </c:pt>
                <c:pt idx="574">
                  <c:v>8.638452805378883</c:v>
                </c:pt>
                <c:pt idx="575">
                  <c:v>8.644733871997118</c:v>
                </c:pt>
                <c:pt idx="576">
                  <c:v>8.651024783888205</c:v>
                </c:pt>
                <c:pt idx="577">
                  <c:v>8.657325564723452</c:v>
                </c:pt>
                <c:pt idx="578">
                  <c:v>8.663636238250935</c:v>
                </c:pt>
                <c:pt idx="579">
                  <c:v>8.669956828295806</c:v>
                </c:pt>
                <c:pt idx="580">
                  <c:v>8.676287358760598</c:v>
                </c:pt>
                <c:pt idx="581">
                  <c:v>8.68262785362557</c:v>
                </c:pt>
                <c:pt idx="582">
                  <c:v>8.688978336948991</c:v>
                </c:pt>
                <c:pt idx="583">
                  <c:v>8.695338832867488</c:v>
                </c:pt>
                <c:pt idx="584">
                  <c:v>8.701709365596347</c:v>
                </c:pt>
                <c:pt idx="585">
                  <c:v>8.708089959429845</c:v>
                </c:pt>
                <c:pt idx="586">
                  <c:v>8.714480638741571</c:v>
                </c:pt>
                <c:pt idx="587">
                  <c:v>8.720881427984766</c:v>
                </c:pt>
                <c:pt idx="588">
                  <c:v>8.727292351692617</c:v>
                </c:pt>
                <c:pt idx="589">
                  <c:v>8.733713434478631</c:v>
                </c:pt>
                <c:pt idx="590">
                  <c:v>8.740144701036932</c:v>
                </c:pt>
                <c:pt idx="591">
                  <c:v>8.746586176142594</c:v>
                </c:pt>
                <c:pt idx="592">
                  <c:v>8.75303788465201</c:v>
                </c:pt>
                <c:pt idx="593">
                  <c:v>8.759499851503178</c:v>
                </c:pt>
                <c:pt idx="594">
                  <c:v>8.765972101716084</c:v>
                </c:pt>
                <c:pt idx="595">
                  <c:v>8.77245466039301</c:v>
                </c:pt>
                <c:pt idx="596">
                  <c:v>8.778947552718886</c:v>
                </c:pt>
                <c:pt idx="597">
                  <c:v>8.78545080396164</c:v>
                </c:pt>
                <c:pt idx="598">
                  <c:v>8.791964439472531</c:v>
                </c:pt>
                <c:pt idx="599">
                  <c:v>8.798488484686492</c:v>
                </c:pt>
                <c:pt idx="600">
                  <c:v>8.805022965122496</c:v>
                </c:pt>
                <c:pt idx="601">
                  <c:v>8.81156790638389</c:v>
                </c:pt>
                <c:pt idx="602">
                  <c:v>8.818123334158748</c:v>
                </c:pt>
                <c:pt idx="603">
                  <c:v>8.82468927422023</c:v>
                </c:pt>
                <c:pt idx="604">
                  <c:v>8.831265752426928</c:v>
                </c:pt>
                <c:pt idx="605">
                  <c:v>8.837852794723238</c:v>
                </c:pt>
                <c:pt idx="606">
                  <c:v>8.844450427139701</c:v>
                </c:pt>
                <c:pt idx="607">
                  <c:v>8.851058675793367</c:v>
                </c:pt>
                <c:pt idx="608">
                  <c:v>8.85767756688817</c:v>
                </c:pt>
                <c:pt idx="609">
                  <c:v>8.86430712671528</c:v>
                </c:pt>
                <c:pt idx="610">
                  <c:v>8.870947381653467</c:v>
                </c:pt>
                <c:pt idx="611">
                  <c:v>8.87759835816947</c:v>
                </c:pt>
                <c:pt idx="612">
                  <c:v>8.884260082818381</c:v>
                </c:pt>
                <c:pt idx="613">
                  <c:v>8.890932582243994</c:v>
                </c:pt>
                <c:pt idx="614">
                  <c:v>8.897615883179187</c:v>
                </c:pt>
                <c:pt idx="615">
                  <c:v>8.90431001244631</c:v>
                </c:pt>
                <c:pt idx="616">
                  <c:v>8.911014996957542</c:v>
                </c:pt>
                <c:pt idx="617">
                  <c:v>8.91773086371527</c:v>
                </c:pt>
                <c:pt idx="618">
                  <c:v>8.924457639812501</c:v>
                </c:pt>
                <c:pt idx="619">
                  <c:v>8.931195352433196</c:v>
                </c:pt>
                <c:pt idx="620">
                  <c:v>8.937944028852701</c:v>
                </c:pt>
                <c:pt idx="621">
                  <c:v>8.944703696438102</c:v>
                </c:pt>
                <c:pt idx="622">
                  <c:v>8.95147438264862</c:v>
                </c:pt>
                <c:pt idx="623">
                  <c:v>8.958256115036023</c:v>
                </c:pt>
                <c:pt idx="624">
                  <c:v>8.96504892124498</c:v>
                </c:pt>
                <c:pt idx="625">
                  <c:v>8.971852829013503</c:v>
                </c:pt>
                <c:pt idx="626">
                  <c:v>8.978667866173294</c:v>
                </c:pt>
                <c:pt idx="627">
                  <c:v>8.98549406065018</c:v>
                </c:pt>
                <c:pt idx="628">
                  <c:v>8.992331440464497</c:v>
                </c:pt>
                <c:pt idx="629">
                  <c:v>8.999180033731501</c:v>
                </c:pt>
                <c:pt idx="630">
                  <c:v>9.006039868661764</c:v>
                </c:pt>
                <c:pt idx="631">
                  <c:v>9.012910973561593</c:v>
                </c:pt>
                <c:pt idx="632">
                  <c:v>9.01979337683342</c:v>
                </c:pt>
                <c:pt idx="633">
                  <c:v>9.026687106976238</c:v>
                </c:pt>
                <c:pt idx="634">
                  <c:v>9.03359219258599</c:v>
                </c:pt>
                <c:pt idx="635">
                  <c:v>9.040508662356004</c:v>
                </c:pt>
                <c:pt idx="636">
                  <c:v>9.04743654507739</c:v>
                </c:pt>
                <c:pt idx="637">
                  <c:v>9.054375869639493</c:v>
                </c:pt>
                <c:pt idx="638">
                  <c:v>9.061326665030265</c:v>
                </c:pt>
                <c:pt idx="639">
                  <c:v>9.068288960336744</c:v>
                </c:pt>
                <c:pt idx="640">
                  <c:v>9.075262784745433</c:v>
                </c:pt>
                <c:pt idx="641">
                  <c:v>9.082248167542761</c:v>
                </c:pt>
                <c:pt idx="642">
                  <c:v>9.089245138115503</c:v>
                </c:pt>
                <c:pt idx="643">
                  <c:v>9.0962537259512</c:v>
                </c:pt>
                <c:pt idx="644">
                  <c:v>9.103273960638617</c:v>
                </c:pt>
                <c:pt idx="645">
                  <c:v>9.110305871868158</c:v>
                </c:pt>
                <c:pt idx="646">
                  <c:v>9.117349489432335</c:v>
                </c:pt>
                <c:pt idx="647">
                  <c:v>9.124404843226175</c:v>
                </c:pt>
                <c:pt idx="648">
                  <c:v>9.131471963247682</c:v>
                </c:pt>
                <c:pt idx="649">
                  <c:v>9.138550879598293</c:v>
                </c:pt>
                <c:pt idx="650">
                  <c:v>9.145641622483308</c:v>
                </c:pt>
                <c:pt idx="651">
                  <c:v>9.152744222212353</c:v>
                </c:pt>
                <c:pt idx="652">
                  <c:v>9.159858709199829</c:v>
                </c:pt>
                <c:pt idx="653">
                  <c:v>9.166985113965372</c:v>
                </c:pt>
                <c:pt idx="654">
                  <c:v>9.174123467134311</c:v>
                </c:pt>
                <c:pt idx="655">
                  <c:v>9.18127379943812</c:v>
                </c:pt>
                <c:pt idx="656">
                  <c:v>9.188436141714898</c:v>
                </c:pt>
                <c:pt idx="657">
                  <c:v>9.19561052490981</c:v>
                </c:pt>
                <c:pt idx="658">
                  <c:v>9.202796980075588</c:v>
                </c:pt>
                <c:pt idx="659">
                  <c:v>9.209995538372968</c:v>
                </c:pt>
                <c:pt idx="660">
                  <c:v>9.21720623107119</c:v>
                </c:pt>
                <c:pt idx="661">
                  <c:v>9.224429089548455</c:v>
                </c:pt>
                <c:pt idx="662">
                  <c:v>9.231664145292415</c:v>
                </c:pt>
                <c:pt idx="663">
                  <c:v>9.23891142990065</c:v>
                </c:pt>
                <c:pt idx="664">
                  <c:v>9.246170975081148</c:v>
                </c:pt>
                <c:pt idx="665">
                  <c:v>9.253442812652787</c:v>
                </c:pt>
                <c:pt idx="666">
                  <c:v>9.260726974545848</c:v>
                </c:pt>
                <c:pt idx="667">
                  <c:v>9.268023492802465</c:v>
                </c:pt>
                <c:pt idx="668">
                  <c:v>9.275332399577157</c:v>
                </c:pt>
                <c:pt idx="669">
                  <c:v>9.282653727137301</c:v>
                </c:pt>
                <c:pt idx="670">
                  <c:v>9.28998750786364</c:v>
                </c:pt>
                <c:pt idx="671">
                  <c:v>9.297333774250786</c:v>
                </c:pt>
                <c:pt idx="672">
                  <c:v>9.30469255890771</c:v>
                </c:pt>
                <c:pt idx="673">
                  <c:v>9.312063894558276</c:v>
                </c:pt>
                <c:pt idx="674">
                  <c:v>9.319447814041716</c:v>
                </c:pt>
                <c:pt idx="675">
                  <c:v>9.326844350313177</c:v>
                </c:pt>
                <c:pt idx="676">
                  <c:v>9.334253536444203</c:v>
                </c:pt>
                <c:pt idx="677">
                  <c:v>9.341675405623286</c:v>
                </c:pt>
                <c:pt idx="678">
                  <c:v>9.349109991156355</c:v>
                </c:pt>
                <c:pt idx="679">
                  <c:v>9.356557326467324</c:v>
                </c:pt>
                <c:pt idx="680">
                  <c:v>9.364017445098605</c:v>
                </c:pt>
                <c:pt idx="681">
                  <c:v>9.371490380711637</c:v>
                </c:pt>
                <c:pt idx="682">
                  <c:v>9.378976167087428</c:v>
                </c:pt>
                <c:pt idx="683">
                  <c:v>9.386474838127078</c:v>
                </c:pt>
                <c:pt idx="684">
                  <c:v>9.393986427852318</c:v>
                </c:pt>
                <c:pt idx="685">
                  <c:v>9.401510970406068</c:v>
                </c:pt>
                <c:pt idx="686">
                  <c:v>9.409048500052953</c:v>
                </c:pt>
                <c:pt idx="687">
                  <c:v>9.416599051179856</c:v>
                </c:pt>
                <c:pt idx="688">
                  <c:v>9.424162658296503</c:v>
                </c:pt>
                <c:pt idx="689">
                  <c:v>9.431739356035953</c:v>
                </c:pt>
                <c:pt idx="690">
                  <c:v>9.439329179155208</c:v>
                </c:pt>
                <c:pt idx="691">
                  <c:v>9.446932162535747</c:v>
                </c:pt>
                <c:pt idx="692">
                  <c:v>9.45454834118408</c:v>
                </c:pt>
                <c:pt idx="693">
                  <c:v>9.462177750232331</c:v>
                </c:pt>
                <c:pt idx="694">
                  <c:v>9.469820424938803</c:v>
                </c:pt>
                <c:pt idx="695">
                  <c:v>9.477476400688528</c:v>
                </c:pt>
                <c:pt idx="696">
                  <c:v>9.485145712993867</c:v>
                </c:pt>
                <c:pt idx="697">
                  <c:v>9.49282839749507</c:v>
                </c:pt>
                <c:pt idx="698">
                  <c:v>9.500524489960861</c:v>
                </c:pt>
                <c:pt idx="699">
                  <c:v>9.508234026289027</c:v>
                </c:pt>
                <c:pt idx="700">
                  <c:v>9.515957042506988</c:v>
                </c:pt>
                <c:pt idx="701">
                  <c:v>9.523693574772414</c:v>
                </c:pt>
                <c:pt idx="702">
                  <c:v>9.531443659373781</c:v>
                </c:pt>
                <c:pt idx="703">
                  <c:v>9.539207332731005</c:v>
                </c:pt>
                <c:pt idx="704">
                  <c:v>9.54698463139601</c:v>
                </c:pt>
                <c:pt idx="705">
                  <c:v>9.554775592053344</c:v>
                </c:pt>
                <c:pt idx="706">
                  <c:v>9.5625802515208</c:v>
                </c:pt>
                <c:pt idx="707">
                  <c:v>9.570398646749993</c:v>
                </c:pt>
                <c:pt idx="708">
                  <c:v>9.578230814827</c:v>
                </c:pt>
                <c:pt idx="709">
                  <c:v>9.586076792972957</c:v>
                </c:pt>
                <c:pt idx="710">
                  <c:v>9.5939366185447</c:v>
                </c:pt>
                <c:pt idx="711">
                  <c:v>9.601810329035361</c:v>
                </c:pt>
                <c:pt idx="712">
                  <c:v>9.609697962075021</c:v>
                </c:pt>
                <c:pt idx="713">
                  <c:v>9.617599555431315</c:v>
                </c:pt>
                <c:pt idx="714">
                  <c:v>9.625515147010084</c:v>
                </c:pt>
                <c:pt idx="715">
                  <c:v>9.633444774856</c:v>
                </c:pt>
                <c:pt idx="716">
                  <c:v>9.641388477153221</c:v>
                </c:pt>
                <c:pt idx="717">
                  <c:v>9.649346292226013</c:v>
                </c:pt>
                <c:pt idx="718">
                  <c:v>9.657318258539417</c:v>
                </c:pt>
                <c:pt idx="719">
                  <c:v>9.665304414699894</c:v>
                </c:pt>
                <c:pt idx="720">
                  <c:v>9.673304799455971</c:v>
                </c:pt>
                <c:pt idx="721">
                  <c:v>9.681319451698913</c:v>
                </c:pt>
                <c:pt idx="722">
                  <c:v>9.689348410463376</c:v>
                </c:pt>
                <c:pt idx="723">
                  <c:v>9.697391714928077</c:v>
                </c:pt>
                <c:pt idx="724">
                  <c:v>9.70544940441646</c:v>
                </c:pt>
                <c:pt idx="725">
                  <c:v>9.713521518397365</c:v>
                </c:pt>
                <c:pt idx="726">
                  <c:v>9.721608096485726</c:v>
                </c:pt>
                <c:pt idx="727">
                  <c:v>9.729709178443222</c:v>
                </c:pt>
                <c:pt idx="728">
                  <c:v>9.73782480417899</c:v>
                </c:pt>
                <c:pt idx="729">
                  <c:v>9.745955013750287</c:v>
                </c:pt>
                <c:pt idx="730">
                  <c:v>9.754099847363198</c:v>
                </c:pt>
                <c:pt idx="731">
                  <c:v>9.762259345373335</c:v>
                </c:pt>
                <c:pt idx="732">
                  <c:v>9.770433548286534</c:v>
                </c:pt>
                <c:pt idx="733">
                  <c:v>9.77862249675954</c:v>
                </c:pt>
                <c:pt idx="734">
                  <c:v>9.786826231600754</c:v>
                </c:pt>
                <c:pt idx="735">
                  <c:v>9.795044793770905</c:v>
                </c:pt>
                <c:pt idx="736">
                  <c:v>9.803278224383793</c:v>
                </c:pt>
                <c:pt idx="737">
                  <c:v>9.811526564707</c:v>
                </c:pt>
                <c:pt idx="738">
                  <c:v>9.81978985616261</c:v>
                </c:pt>
                <c:pt idx="739">
                  <c:v>9.828068140327948</c:v>
                </c:pt>
                <c:pt idx="740">
                  <c:v>9.836361458936302</c:v>
                </c:pt>
                <c:pt idx="741">
                  <c:v>9.84466985387766</c:v>
                </c:pt>
                <c:pt idx="742">
                  <c:v>9.852993367199473</c:v>
                </c:pt>
                <c:pt idx="743">
                  <c:v>9.861332041107367</c:v>
                </c:pt>
                <c:pt idx="744">
                  <c:v>9.8696859179659</c:v>
                </c:pt>
                <c:pt idx="745">
                  <c:v>9.878055040299345</c:v>
                </c:pt>
                <c:pt idx="746">
                  <c:v>9.886439450792415</c:v>
                </c:pt>
                <c:pt idx="747">
                  <c:v>9.894839192291033</c:v>
                </c:pt>
                <c:pt idx="748">
                  <c:v>9.90325430780311</c:v>
                </c:pt>
                <c:pt idx="749">
                  <c:v>9.91168484049931</c:v>
                </c:pt>
                <c:pt idx="750">
                  <c:v>9.920130833713812</c:v>
                </c:pt>
                <c:pt idx="751">
                  <c:v>9.928592330945113</c:v>
                </c:pt>
                <c:pt idx="752">
                  <c:v>9.937069375856803</c:v>
                </c:pt>
                <c:pt idx="753">
                  <c:v>9.945562012278338</c:v>
                </c:pt>
                <c:pt idx="754">
                  <c:v>9.954070284205867</c:v>
                </c:pt>
                <c:pt idx="755">
                  <c:v>9.962594235802997</c:v>
                </c:pt>
                <c:pt idx="756">
                  <c:v>9.97113391140162</c:v>
                </c:pt>
                <c:pt idx="757">
                  <c:v>9.979689355502697</c:v>
                </c:pt>
                <c:pt idx="758">
                  <c:v>9.988260612777106</c:v>
                </c:pt>
                <c:pt idx="759">
                  <c:v>9.99684772806641</c:v>
                </c:pt>
                <c:pt idx="760">
                  <c:v>10.00545074638372</c:v>
                </c:pt>
                <c:pt idx="761">
                  <c:v>10.0140697129145</c:v>
                </c:pt>
                <c:pt idx="762">
                  <c:v>10.02270467301741</c:v>
                </c:pt>
                <c:pt idx="763">
                  <c:v>10.03135567222514</c:v>
                </c:pt>
                <c:pt idx="764">
                  <c:v>10.04002275624522</c:v>
                </c:pt>
                <c:pt idx="765">
                  <c:v>10.04870597096092</c:v>
                </c:pt>
                <c:pt idx="766">
                  <c:v>10.05740536243207</c:v>
                </c:pt>
                <c:pt idx="767">
                  <c:v>10.0661209768959</c:v>
                </c:pt>
                <c:pt idx="768">
                  <c:v>10.07485286076795</c:v>
                </c:pt>
                <c:pt idx="769">
                  <c:v>10.08360106064286</c:v>
                </c:pt>
                <c:pt idx="770">
                  <c:v>10.09236562329534</c:v>
                </c:pt>
                <c:pt idx="771">
                  <c:v>10.10114659568093</c:v>
                </c:pt>
                <c:pt idx="772">
                  <c:v>10.10994402493699</c:v>
                </c:pt>
                <c:pt idx="773">
                  <c:v>10.11875795838353</c:v>
                </c:pt>
                <c:pt idx="774">
                  <c:v>10.12758844352409</c:v>
                </c:pt>
                <c:pt idx="775">
                  <c:v>10.13643552804666</c:v>
                </c:pt>
                <c:pt idx="776">
                  <c:v>10.1452992598246</c:v>
                </c:pt>
                <c:pt idx="777">
                  <c:v>10.15417968691749</c:v>
                </c:pt>
                <c:pt idx="778">
                  <c:v>10.16307685757211</c:v>
                </c:pt>
                <c:pt idx="779">
                  <c:v>10.17199082022331</c:v>
                </c:pt>
                <c:pt idx="780">
                  <c:v>10.18092162349494</c:v>
                </c:pt>
                <c:pt idx="781">
                  <c:v>10.1898693162008</c:v>
                </c:pt>
                <c:pt idx="782">
                  <c:v>10.19883394734556</c:v>
                </c:pt>
                <c:pt idx="783">
                  <c:v>10.20781556612571</c:v>
                </c:pt>
                <c:pt idx="784">
                  <c:v>10.21681422193047</c:v>
                </c:pt>
                <c:pt idx="785">
                  <c:v>10.22582996434278</c:v>
                </c:pt>
                <c:pt idx="786">
                  <c:v>10.23486284314026</c:v>
                </c:pt>
                <c:pt idx="787">
                  <c:v>10.24391290829614</c:v>
                </c:pt>
                <c:pt idx="788">
                  <c:v>10.25298020998025</c:v>
                </c:pt>
                <c:pt idx="789">
                  <c:v>10.26206479856</c:v>
                </c:pt>
                <c:pt idx="790">
                  <c:v>10.27116672460131</c:v>
                </c:pt>
                <c:pt idx="791">
                  <c:v>10.28028603886969</c:v>
                </c:pt>
                <c:pt idx="792">
                  <c:v>10.28942279233113</c:v>
                </c:pt>
                <c:pt idx="793">
                  <c:v>10.29857703615317</c:v>
                </c:pt>
                <c:pt idx="794">
                  <c:v>10.30774882170586</c:v>
                </c:pt>
                <c:pt idx="795">
                  <c:v>10.3169382005628</c:v>
                </c:pt>
                <c:pt idx="796">
                  <c:v>10.32614522450212</c:v>
                </c:pt>
                <c:pt idx="797">
                  <c:v>10.33536994550756</c:v>
                </c:pt>
                <c:pt idx="798">
                  <c:v>10.34461241576942</c:v>
                </c:pt>
                <c:pt idx="799">
                  <c:v>10.35387268768567</c:v>
                </c:pt>
                <c:pt idx="800">
                  <c:v>10.36315081386292</c:v>
                </c:pt>
                <c:pt idx="801">
                  <c:v>10.37244684711754</c:v>
                </c:pt>
                <c:pt idx="802">
                  <c:v>10.38176084047664</c:v>
                </c:pt>
                <c:pt idx="803">
                  <c:v>10.39109284717919</c:v>
                </c:pt>
                <c:pt idx="804">
                  <c:v>10.40044292067704</c:v>
                </c:pt>
                <c:pt idx="805">
                  <c:v>10.40981111463602</c:v>
                </c:pt>
                <c:pt idx="806">
                  <c:v>10.41919748293702</c:v>
                </c:pt>
                <c:pt idx="807">
                  <c:v>10.42860207967705</c:v>
                </c:pt>
                <c:pt idx="808">
                  <c:v>10.43802495917034</c:v>
                </c:pt>
                <c:pt idx="809">
                  <c:v>10.44746617594948</c:v>
                </c:pt>
                <c:pt idx="810">
                  <c:v>10.45692578476647</c:v>
                </c:pt>
                <c:pt idx="811">
                  <c:v>10.46640384059383</c:v>
                </c:pt>
                <c:pt idx="812">
                  <c:v>10.47590039862577</c:v>
                </c:pt>
                <c:pt idx="813">
                  <c:v>10.4854155142793</c:v>
                </c:pt>
                <c:pt idx="814">
                  <c:v>10.4949492431953</c:v>
                </c:pt>
                <c:pt idx="815">
                  <c:v>10.50450164123975</c:v>
                </c:pt>
                <c:pt idx="816">
                  <c:v>10.51407276450483</c:v>
                </c:pt>
                <c:pt idx="817">
                  <c:v>10.52366266931006</c:v>
                </c:pt>
                <c:pt idx="818">
                  <c:v>10.53327141220351</c:v>
                </c:pt>
                <c:pt idx="819">
                  <c:v>10.5428990499629</c:v>
                </c:pt>
                <c:pt idx="820">
                  <c:v>10.55254563959682</c:v>
                </c:pt>
                <c:pt idx="821">
                  <c:v>10.56221123834593</c:v>
                </c:pt>
                <c:pt idx="822">
                  <c:v>10.5718959036841</c:v>
                </c:pt>
                <c:pt idx="823">
                  <c:v>10.58159969331964</c:v>
                </c:pt>
                <c:pt idx="824">
                  <c:v>10.59132266519647</c:v>
                </c:pt>
                <c:pt idx="825">
                  <c:v>10.6010648774954</c:v>
                </c:pt>
                <c:pt idx="826">
                  <c:v>10.61082638863525</c:v>
                </c:pt>
                <c:pt idx="827">
                  <c:v>10.62060725727418</c:v>
                </c:pt>
                <c:pt idx="828">
                  <c:v>10.63040754231085</c:v>
                </c:pt>
                <c:pt idx="829">
                  <c:v>10.6402273028857</c:v>
                </c:pt>
                <c:pt idx="830">
                  <c:v>10.65006659838217</c:v>
                </c:pt>
                <c:pt idx="831">
                  <c:v>10.65992548842799</c:v>
                </c:pt>
                <c:pt idx="832">
                  <c:v>10.66980403289642</c:v>
                </c:pt>
                <c:pt idx="833">
                  <c:v>10.67970229190755</c:v>
                </c:pt>
                <c:pt idx="834">
                  <c:v>10.68962032582956</c:v>
                </c:pt>
                <c:pt idx="835">
                  <c:v>10.69955819527999</c:v>
                </c:pt>
                <c:pt idx="836">
                  <c:v>10.7095159611271</c:v>
                </c:pt>
                <c:pt idx="837">
                  <c:v>10.7194936844911</c:v>
                </c:pt>
                <c:pt idx="838">
                  <c:v>10.72949142674554</c:v>
                </c:pt>
                <c:pt idx="839">
                  <c:v>10.73950924951855</c:v>
                </c:pt>
                <c:pt idx="840">
                  <c:v>10.74954721469425</c:v>
                </c:pt>
                <c:pt idx="841">
                  <c:v>10.75960538441403</c:v>
                </c:pt>
                <c:pt idx="842">
                  <c:v>10.76968382107792</c:v>
                </c:pt>
                <c:pt idx="843">
                  <c:v>10.77978258734596</c:v>
                </c:pt>
                <c:pt idx="844">
                  <c:v>10.78990174613954</c:v>
                </c:pt>
                <c:pt idx="845">
                  <c:v>10.80004136064278</c:v>
                </c:pt>
                <c:pt idx="846">
                  <c:v>10.81020149430391</c:v>
                </c:pt>
                <c:pt idx="847">
                  <c:v>10.82038221083667</c:v>
                </c:pt>
                <c:pt idx="848">
                  <c:v>10.83058357422171</c:v>
                </c:pt>
                <c:pt idx="849">
                  <c:v>10.84080564870796</c:v>
                </c:pt>
                <c:pt idx="850">
                  <c:v>10.85104849881411</c:v>
                </c:pt>
                <c:pt idx="851">
                  <c:v>10.86131218933</c:v>
                </c:pt>
                <c:pt idx="852">
                  <c:v>10.87159678531805</c:v>
                </c:pt>
                <c:pt idx="853">
                  <c:v>10.8819023521147</c:v>
                </c:pt>
                <c:pt idx="854">
                  <c:v>10.89222895533191</c:v>
                </c:pt>
                <c:pt idx="855">
                  <c:v>10.90257666085857</c:v>
                </c:pt>
                <c:pt idx="856">
                  <c:v>10.91294553486198</c:v>
                </c:pt>
                <c:pt idx="857">
                  <c:v>10.92333564378937</c:v>
                </c:pt>
                <c:pt idx="858">
                  <c:v>10.93374705436936</c:v>
                </c:pt>
                <c:pt idx="859">
                  <c:v>10.94417983361343</c:v>
                </c:pt>
                <c:pt idx="860">
                  <c:v>10.9546340488175</c:v>
                </c:pt>
                <c:pt idx="861">
                  <c:v>10.96510976756343</c:v>
                </c:pt>
                <c:pt idx="862">
                  <c:v>10.97560705772049</c:v>
                </c:pt>
                <c:pt idx="863">
                  <c:v>10.98612598744697</c:v>
                </c:pt>
                <c:pt idx="864">
                  <c:v>10.99666662519173</c:v>
                </c:pt>
                <c:pt idx="865">
                  <c:v>11.00722903969568</c:v>
                </c:pt>
                <c:pt idx="866">
                  <c:v>11.01781329999345</c:v>
                </c:pt>
                <c:pt idx="867">
                  <c:v>11.02841947541491</c:v>
                </c:pt>
                <c:pt idx="868">
                  <c:v>11.03904763558676</c:v>
                </c:pt>
                <c:pt idx="869">
                  <c:v>11.04969785043418</c:v>
                </c:pt>
                <c:pt idx="870">
                  <c:v>11.06037019018238</c:v>
                </c:pt>
                <c:pt idx="871">
                  <c:v>11.07106472535825</c:v>
                </c:pt>
                <c:pt idx="872">
                  <c:v>11.08178152679201</c:v>
                </c:pt>
                <c:pt idx="873">
                  <c:v>11.0925206656188</c:v>
                </c:pt>
                <c:pt idx="874">
                  <c:v>11.10328221328041</c:v>
                </c:pt>
                <c:pt idx="875">
                  <c:v>11.11406624152686</c:v>
                </c:pt>
                <c:pt idx="876">
                  <c:v>11.12487282241815</c:v>
                </c:pt>
                <c:pt idx="877">
                  <c:v>11.13570202832587</c:v>
                </c:pt>
                <c:pt idx="878">
                  <c:v>11.146553931935</c:v>
                </c:pt>
                <c:pt idx="879">
                  <c:v>11.15742860624551</c:v>
                </c:pt>
                <c:pt idx="880">
                  <c:v>11.16832612457414</c:v>
                </c:pt>
                <c:pt idx="881">
                  <c:v>11.17924656055612</c:v>
                </c:pt>
                <c:pt idx="882">
                  <c:v>11.19018998814693</c:v>
                </c:pt>
                <c:pt idx="883">
                  <c:v>11.201156481624</c:v>
                </c:pt>
                <c:pt idx="884">
                  <c:v>11.21214611558854</c:v>
                </c:pt>
                <c:pt idx="885">
                  <c:v>11.22315896496726</c:v>
                </c:pt>
                <c:pt idx="886">
                  <c:v>11.23419510501423</c:v>
                </c:pt>
                <c:pt idx="887">
                  <c:v>11.2452546113126</c:v>
                </c:pt>
                <c:pt idx="888">
                  <c:v>11.25633755977645</c:v>
                </c:pt>
                <c:pt idx="889">
                  <c:v>11.26744402665265</c:v>
                </c:pt>
                <c:pt idx="890">
                  <c:v>11.27857408852261</c:v>
                </c:pt>
                <c:pt idx="891">
                  <c:v>11.28972782230423</c:v>
                </c:pt>
                <c:pt idx="892">
                  <c:v>11.3009053052537</c:v>
                </c:pt>
                <c:pt idx="893">
                  <c:v>11.31210661496735</c:v>
                </c:pt>
                <c:pt idx="894">
                  <c:v>11.32333182938362</c:v>
                </c:pt>
                <c:pt idx="895">
                  <c:v>11.3345810267849</c:v>
                </c:pt>
                <c:pt idx="896">
                  <c:v>11.34585428579944</c:v>
                </c:pt>
                <c:pt idx="897">
                  <c:v>11.3571516854033</c:v>
                </c:pt>
                <c:pt idx="898">
                  <c:v>11.36847330492226</c:v>
                </c:pt>
                <c:pt idx="899">
                  <c:v>11.37981922403382</c:v>
                </c:pt>
                <c:pt idx="900">
                  <c:v>11.3911895227691</c:v>
                </c:pt>
                <c:pt idx="901">
                  <c:v>11.40258428151485</c:v>
                </c:pt>
                <c:pt idx="902">
                  <c:v>11.41400358101545</c:v>
                </c:pt>
                <c:pt idx="903">
                  <c:v>11.42544750237489</c:v>
                </c:pt>
                <c:pt idx="904">
                  <c:v>11.43691612705881</c:v>
                </c:pt>
                <c:pt idx="905">
                  <c:v>11.4484095368965</c:v>
                </c:pt>
                <c:pt idx="906">
                  <c:v>11.459927814083</c:v>
                </c:pt>
                <c:pt idx="907">
                  <c:v>11.47147104118106</c:v>
                </c:pt>
                <c:pt idx="908">
                  <c:v>11.48303930112334</c:v>
                </c:pt>
                <c:pt idx="909">
                  <c:v>11.4946326772144</c:v>
                </c:pt>
                <c:pt idx="910">
                  <c:v>11.50625125313283</c:v>
                </c:pt>
                <c:pt idx="911">
                  <c:v>11.51789511293338</c:v>
                </c:pt>
                <c:pt idx="912">
                  <c:v>11.52956434104906</c:v>
                </c:pt>
                <c:pt idx="913">
                  <c:v>11.54125902229331</c:v>
                </c:pt>
                <c:pt idx="914">
                  <c:v>11.55297924186215</c:v>
                </c:pt>
                <c:pt idx="915">
                  <c:v>11.56472508533636</c:v>
                </c:pt>
                <c:pt idx="916">
                  <c:v>11.57649663868363</c:v>
                </c:pt>
                <c:pt idx="917">
                  <c:v>11.58829398826085</c:v>
                </c:pt>
                <c:pt idx="918">
                  <c:v>11.60011722081621</c:v>
                </c:pt>
                <c:pt idx="919">
                  <c:v>11.61196642349155</c:v>
                </c:pt>
                <c:pt idx="920">
                  <c:v>11.62384168382452</c:v>
                </c:pt>
                <c:pt idx="921">
                  <c:v>11.63574308975089</c:v>
                </c:pt>
                <c:pt idx="922">
                  <c:v>11.64767072960684</c:v>
                </c:pt>
                <c:pt idx="923">
                  <c:v>11.6596246921312</c:v>
                </c:pt>
                <c:pt idx="924">
                  <c:v>11.67160506646785</c:v>
                </c:pt>
                <c:pt idx="925">
                  <c:v>11.68361194216796</c:v>
                </c:pt>
                <c:pt idx="926">
                  <c:v>11.69564540919236</c:v>
                </c:pt>
                <c:pt idx="927">
                  <c:v>11.70770555791395</c:v>
                </c:pt>
                <c:pt idx="928">
                  <c:v>11.71979247912002</c:v>
                </c:pt>
                <c:pt idx="929">
                  <c:v>11.73190626401465</c:v>
                </c:pt>
                <c:pt idx="930">
                  <c:v>11.74404700422116</c:v>
                </c:pt>
                <c:pt idx="931">
                  <c:v>11.75621479178447</c:v>
                </c:pt>
                <c:pt idx="932">
                  <c:v>11.76840971917363</c:v>
                </c:pt>
                <c:pt idx="933">
                  <c:v>11.7806318792842</c:v>
                </c:pt>
                <c:pt idx="934">
                  <c:v>11.79288136544075</c:v>
                </c:pt>
                <c:pt idx="935">
                  <c:v>11.80515827139942</c:v>
                </c:pt>
                <c:pt idx="936">
                  <c:v>11.81746269135033</c:v>
                </c:pt>
                <c:pt idx="937">
                  <c:v>11.82979471992016</c:v>
                </c:pt>
                <c:pt idx="938">
                  <c:v>11.84215445217475</c:v>
                </c:pt>
                <c:pt idx="939">
                  <c:v>11.85454198362156</c:v>
                </c:pt>
                <c:pt idx="940">
                  <c:v>11.86695741021234</c:v>
                </c:pt>
                <c:pt idx="941">
                  <c:v>11.87940082834569</c:v>
                </c:pt>
                <c:pt idx="942">
                  <c:v>11.8918723348697</c:v>
                </c:pt>
                <c:pt idx="943">
                  <c:v>11.90437202708459</c:v>
                </c:pt>
                <c:pt idx="944">
                  <c:v>11.91690000274534</c:v>
                </c:pt>
                <c:pt idx="945">
                  <c:v>11.92945636006442</c:v>
                </c:pt>
                <c:pt idx="946">
                  <c:v>11.94204119771442</c:v>
                </c:pt>
                <c:pt idx="947">
                  <c:v>11.95465461483084</c:v>
                </c:pt>
                <c:pt idx="948">
                  <c:v>11.96729671101474</c:v>
                </c:pt>
                <c:pt idx="949">
                  <c:v>11.9799675863356</c:v>
                </c:pt>
                <c:pt idx="950">
                  <c:v>11.99266734133398</c:v>
                </c:pt>
                <c:pt idx="951">
                  <c:v>12.00539607702439</c:v>
                </c:pt>
                <c:pt idx="952">
                  <c:v>12.01815389489807</c:v>
                </c:pt>
                <c:pt idx="953">
                  <c:v>12.03094089692586</c:v>
                </c:pt>
                <c:pt idx="954">
                  <c:v>12.04375718556101</c:v>
                </c:pt>
                <c:pt idx="955">
                  <c:v>12.05660286374207</c:v>
                </c:pt>
                <c:pt idx="956">
                  <c:v>12.06947803489581</c:v>
                </c:pt>
                <c:pt idx="957">
                  <c:v>12.08238280294009</c:v>
                </c:pt>
                <c:pt idx="958">
                  <c:v>12.09531727228686</c:v>
                </c:pt>
                <c:pt idx="959">
                  <c:v>12.10828154784504</c:v>
                </c:pt>
                <c:pt idx="960">
                  <c:v>12.12127573502357</c:v>
                </c:pt>
                <c:pt idx="961">
                  <c:v>12.13429993973437</c:v>
                </c:pt>
                <c:pt idx="962">
                  <c:v>12.14735426839538</c:v>
                </c:pt>
                <c:pt idx="963">
                  <c:v>12.1604388279336</c:v>
                </c:pt>
                <c:pt idx="964">
                  <c:v>12.17355372578816</c:v>
                </c:pt>
                <c:pt idx="965">
                  <c:v>12.18669906991341</c:v>
                </c:pt>
                <c:pt idx="966">
                  <c:v>12.19987496878203</c:v>
                </c:pt>
                <c:pt idx="967">
                  <c:v>12.21308153138815</c:v>
                </c:pt>
                <c:pt idx="968">
                  <c:v>12.22631886725054</c:v>
                </c:pt>
                <c:pt idx="969">
                  <c:v>12.23958708641576</c:v>
                </c:pt>
                <c:pt idx="970">
                  <c:v>12.25288629946138</c:v>
                </c:pt>
                <c:pt idx="971">
                  <c:v>12.26621661749921</c:v>
                </c:pt>
                <c:pt idx="972">
                  <c:v>12.27957815217854</c:v>
                </c:pt>
                <c:pt idx="973">
                  <c:v>12.29297101568941</c:v>
                </c:pt>
                <c:pt idx="974">
                  <c:v>12.30639532076593</c:v>
                </c:pt>
                <c:pt idx="975">
                  <c:v>12.31985118068959</c:v>
                </c:pt>
                <c:pt idx="976">
                  <c:v>12.3333387092926</c:v>
                </c:pt>
                <c:pt idx="977">
                  <c:v>12.34685802096128</c:v>
                </c:pt>
                <c:pt idx="978">
                  <c:v>12.36040923063944</c:v>
                </c:pt>
                <c:pt idx="979">
                  <c:v>12.37399245383183</c:v>
                </c:pt>
                <c:pt idx="980">
                  <c:v>12.38760780660755</c:v>
                </c:pt>
                <c:pt idx="981">
                  <c:v>12.40125540560355</c:v>
                </c:pt>
                <c:pt idx="982">
                  <c:v>12.41493536802811</c:v>
                </c:pt>
                <c:pt idx="983">
                  <c:v>12.42864781166439</c:v>
                </c:pt>
                <c:pt idx="984">
                  <c:v>12.44239285487396</c:v>
                </c:pt>
                <c:pt idx="985">
                  <c:v>12.45617061660041</c:v>
                </c:pt>
                <c:pt idx="986">
                  <c:v>12.46998121637288</c:v>
                </c:pt>
                <c:pt idx="987">
                  <c:v>12.48382477430979</c:v>
                </c:pt>
                <c:pt idx="988">
                  <c:v>12.49770141112243</c:v>
                </c:pt>
                <c:pt idx="989">
                  <c:v>12.51161124811866</c:v>
                </c:pt>
                <c:pt idx="990">
                  <c:v>12.52555440720664</c:v>
                </c:pt>
                <c:pt idx="991">
                  <c:v>12.53953101089858</c:v>
                </c:pt>
                <c:pt idx="992">
                  <c:v>12.55354118231445</c:v>
                </c:pt>
                <c:pt idx="993">
                  <c:v>12.56758504518585</c:v>
                </c:pt>
                <c:pt idx="994">
                  <c:v>12.5816627238598</c:v>
                </c:pt>
                <c:pt idx="995">
                  <c:v>12.59577434330261</c:v>
                </c:pt>
                <c:pt idx="996">
                  <c:v>12.60992002910373</c:v>
                </c:pt>
                <c:pt idx="997">
                  <c:v>12.62409990747973</c:v>
                </c:pt>
                <c:pt idx="998">
                  <c:v>12.63831410527818</c:v>
                </c:pt>
                <c:pt idx="999">
                  <c:v>12.65256274998165</c:v>
                </c:pt>
                <c:pt idx="1000">
                  <c:v>12.66684596971172</c:v>
                </c:pt>
                <c:pt idx="1001">
                  <c:v>12.68116389323302</c:v>
                </c:pt>
                <c:pt idx="1002">
                  <c:v>12.69551664995725</c:v>
                </c:pt>
                <c:pt idx="1003">
                  <c:v>12.70990436994736</c:v>
                </c:pt>
                <c:pt idx="1004">
                  <c:v>12.72432718392156</c:v>
                </c:pt>
                <c:pt idx="1005">
                  <c:v>12.73878522325762</c:v>
                </c:pt>
                <c:pt idx="1006">
                  <c:v>12.75327861999692</c:v>
                </c:pt>
                <c:pt idx="1007">
                  <c:v>12.76780750684879</c:v>
                </c:pt>
                <c:pt idx="1008">
                  <c:v>12.78237201719469</c:v>
                </c:pt>
                <c:pt idx="1009">
                  <c:v>12.79697228509253</c:v>
                </c:pt>
                <c:pt idx="1010">
                  <c:v>12.81160844528099</c:v>
                </c:pt>
                <c:pt idx="1011">
                  <c:v>12.82628063318386</c:v>
                </c:pt>
                <c:pt idx="1012">
                  <c:v>12.84098898491445</c:v>
                </c:pt>
                <c:pt idx="1013">
                  <c:v>12.85573363728</c:v>
                </c:pt>
                <c:pt idx="1014">
                  <c:v>12.85403327105531</c:v>
                </c:pt>
                <c:pt idx="1015">
                  <c:v>12.8695706704181</c:v>
                </c:pt>
                <c:pt idx="1016">
                  <c:v>12.88514622902235</c:v>
                </c:pt>
                <c:pt idx="1017">
                  <c:v>12.90076009205496</c:v>
                </c:pt>
                <c:pt idx="1018">
                  <c:v>12.91641240544748</c:v>
                </c:pt>
                <c:pt idx="1019">
                  <c:v>12.93210331588093</c:v>
                </c:pt>
                <c:pt idx="1020">
                  <c:v>12.94783297079067</c:v>
                </c:pt>
                <c:pt idx="1021">
                  <c:v>12.96360151837127</c:v>
                </c:pt>
                <c:pt idx="1022">
                  <c:v>12.97940910758144</c:v>
                </c:pt>
                <c:pt idx="1023">
                  <c:v>12.995255888149</c:v>
                </c:pt>
                <c:pt idx="1024">
                  <c:v>13.01114201057589</c:v>
                </c:pt>
                <c:pt idx="1025">
                  <c:v>13.02706762614318</c:v>
                </c:pt>
                <c:pt idx="1026">
                  <c:v>13.04303288691621</c:v>
                </c:pt>
                <c:pt idx="1027">
                  <c:v>13.05903794574967</c:v>
                </c:pt>
                <c:pt idx="1028">
                  <c:v>13.07508295629277</c:v>
                </c:pt>
                <c:pt idx="1029">
                  <c:v>13.09116807299447</c:v>
                </c:pt>
                <c:pt idx="1030">
                  <c:v>13.10729345110866</c:v>
                </c:pt>
                <c:pt idx="1031">
                  <c:v>13.12345924669953</c:v>
                </c:pt>
                <c:pt idx="1032">
                  <c:v>13.13966561664686</c:v>
                </c:pt>
                <c:pt idx="1033">
                  <c:v>13.15591271865138</c:v>
                </c:pt>
                <c:pt idx="1034">
                  <c:v>13.1722007112402</c:v>
                </c:pt>
                <c:pt idx="1035">
                  <c:v>13.18852975377226</c:v>
                </c:pt>
                <c:pt idx="1036">
                  <c:v>13.20490000644383</c:v>
                </c:pt>
                <c:pt idx="1037">
                  <c:v>13.22131163029407</c:v>
                </c:pt>
                <c:pt idx="1038">
                  <c:v>13.23776478721061</c:v>
                </c:pt>
                <c:pt idx="1039">
                  <c:v>13.25425963993514</c:v>
                </c:pt>
                <c:pt idx="1040">
                  <c:v>13.27079635206916</c:v>
                </c:pt>
                <c:pt idx="1041">
                  <c:v>13.28737508807968</c:v>
                </c:pt>
                <c:pt idx="1042">
                  <c:v>13.30399601330495</c:v>
                </c:pt>
                <c:pt idx="1043">
                  <c:v>13.32065929396034</c:v>
                </c:pt>
                <c:pt idx="1044">
                  <c:v>13.33736509714414</c:v>
                </c:pt>
                <c:pt idx="1045">
                  <c:v>13.35411359084355</c:v>
                </c:pt>
                <c:pt idx="1046">
                  <c:v>13.37090494394053</c:v>
                </c:pt>
                <c:pt idx="1047">
                  <c:v>13.3877393262179</c:v>
                </c:pt>
                <c:pt idx="1048">
                  <c:v>13.40461690836536</c:v>
                </c:pt>
                <c:pt idx="1049">
                  <c:v>13.42153786198559</c:v>
                </c:pt>
                <c:pt idx="1050">
                  <c:v>13.43850235960041</c:v>
                </c:pt>
                <c:pt idx="1051">
                  <c:v>13.455510574657</c:v>
                </c:pt>
                <c:pt idx="1052">
                  <c:v>13.47256268153409</c:v>
                </c:pt>
                <c:pt idx="1053">
                  <c:v>13.48965885554838</c:v>
                </c:pt>
                <c:pt idx="1054">
                  <c:v>13.50679927296078</c:v>
                </c:pt>
                <c:pt idx="1055">
                  <c:v>13.52398411098289</c:v>
                </c:pt>
                <c:pt idx="1056">
                  <c:v>13.54121354778344</c:v>
                </c:pt>
                <c:pt idx="1057">
                  <c:v>13.55848776249479</c:v>
                </c:pt>
                <c:pt idx="1058">
                  <c:v>13.57580693521954</c:v>
                </c:pt>
                <c:pt idx="1059">
                  <c:v>13.59317124703709</c:v>
                </c:pt>
                <c:pt idx="1060">
                  <c:v>13.6105808800104</c:v>
                </c:pt>
                <c:pt idx="1061">
                  <c:v>13.62803601719262</c:v>
                </c:pt>
                <c:pt idx="1062">
                  <c:v>13.64553684263397</c:v>
                </c:pt>
                <c:pt idx="1063">
                  <c:v>13.66308354138852</c:v>
                </c:pt>
                <c:pt idx="1064">
                  <c:v>13.68067629952114</c:v>
                </c:pt>
                <c:pt idx="1065">
                  <c:v>13.69831530411439</c:v>
                </c:pt>
                <c:pt idx="1066">
                  <c:v>13.71600074327561</c:v>
                </c:pt>
                <c:pt idx="1067">
                  <c:v>13.73373280614395</c:v>
                </c:pt>
                <c:pt idx="1068">
                  <c:v>13.75151168289752</c:v>
                </c:pt>
                <c:pt idx="1069">
                  <c:v>13.76933756476054</c:v>
                </c:pt>
                <c:pt idx="1070">
                  <c:v>13.78721064401067</c:v>
                </c:pt>
                <c:pt idx="1071">
                  <c:v>13.80513111398625</c:v>
                </c:pt>
                <c:pt idx="1072">
                  <c:v>13.82309916909371</c:v>
                </c:pt>
                <c:pt idx="1073">
                  <c:v>13.84111500481499</c:v>
                </c:pt>
                <c:pt idx="1074">
                  <c:v>13.85917881771506</c:v>
                </c:pt>
                <c:pt idx="1075">
                  <c:v>13.87729080544947</c:v>
                </c:pt>
                <c:pt idx="1076">
                  <c:v>13.89545116677194</c:v>
                </c:pt>
                <c:pt idx="1077">
                  <c:v>13.9136601015421</c:v>
                </c:pt>
                <c:pt idx="1078">
                  <c:v>13.93191781073324</c:v>
                </c:pt>
                <c:pt idx="1079">
                  <c:v>13.95022449644011</c:v>
                </c:pt>
                <c:pt idx="1080">
                  <c:v>13.96858036188678</c:v>
                </c:pt>
                <c:pt idx="1081">
                  <c:v>13.98698561143467</c:v>
                </c:pt>
                <c:pt idx="1082">
                  <c:v>14.00544045059048</c:v>
                </c:pt>
                <c:pt idx="1083">
                  <c:v>14.02394508601436</c:v>
                </c:pt>
                <c:pt idx="1084">
                  <c:v>14.04249972552804</c:v>
                </c:pt>
                <c:pt idx="1085">
                  <c:v>14.06110457812298</c:v>
                </c:pt>
                <c:pt idx="1086">
                  <c:v>14.07975985396883</c:v>
                </c:pt>
                <c:pt idx="1087">
                  <c:v>14.09846576442164</c:v>
                </c:pt>
                <c:pt idx="1088">
                  <c:v>14.1172225220324</c:v>
                </c:pt>
                <c:pt idx="1089">
                  <c:v>14.1360303405555</c:v>
                </c:pt>
                <c:pt idx="1090">
                  <c:v>14.15488943495733</c:v>
                </c:pt>
                <c:pt idx="1091">
                  <c:v>14.173800021425</c:v>
                </c:pt>
                <c:pt idx="1092">
                  <c:v>14.19276231737496</c:v>
                </c:pt>
                <c:pt idx="1093">
                  <c:v>14.21177654146189</c:v>
                </c:pt>
                <c:pt idx="1094">
                  <c:v>14.23084291358759</c:v>
                </c:pt>
                <c:pt idx="1095">
                  <c:v>14.24996165490988</c:v>
                </c:pt>
                <c:pt idx="1096">
                  <c:v>14.26913298785174</c:v>
                </c:pt>
                <c:pt idx="1097">
                  <c:v>14.2883571361103</c:v>
                </c:pt>
                <c:pt idx="1098">
                  <c:v>14.30763432466619</c:v>
                </c:pt>
                <c:pt idx="1099">
                  <c:v>14.3269647797927</c:v>
                </c:pt>
                <c:pt idx="1100">
                  <c:v>14.34634872906517</c:v>
                </c:pt>
                <c:pt idx="1101">
                  <c:v>14.36578640137047</c:v>
                </c:pt>
                <c:pt idx="1102">
                  <c:v>14.3852780269165</c:v>
                </c:pt>
                <c:pt idx="1103">
                  <c:v>14.40482383724176</c:v>
                </c:pt>
                <c:pt idx="1104">
                  <c:v>14.42442406522513</c:v>
                </c:pt>
                <c:pt idx="1105">
                  <c:v>14.44407894509557</c:v>
                </c:pt>
                <c:pt idx="1106">
                  <c:v>14.463788712442</c:v>
                </c:pt>
                <c:pt idx="1107">
                  <c:v>14.48355360422329</c:v>
                </c:pt>
                <c:pt idx="1108">
                  <c:v>14.50337385877825</c:v>
                </c:pt>
                <c:pt idx="1109">
                  <c:v>14.52324971583581</c:v>
                </c:pt>
                <c:pt idx="1110">
                  <c:v>14.54318141652515</c:v>
                </c:pt>
                <c:pt idx="1111">
                  <c:v>14.56316920338612</c:v>
                </c:pt>
                <c:pt idx="1112">
                  <c:v>14.58321332037954</c:v>
                </c:pt>
                <c:pt idx="1113">
                  <c:v>14.60331401289777</c:v>
                </c:pt>
                <c:pt idx="1114">
                  <c:v>14.62347152777523</c:v>
                </c:pt>
                <c:pt idx="1115">
                  <c:v>14.64368611329913</c:v>
                </c:pt>
                <c:pt idx="1116">
                  <c:v>14.66395801922022</c:v>
                </c:pt>
                <c:pt idx="1117">
                  <c:v>14.68428749676368</c:v>
                </c:pt>
                <c:pt idx="1118">
                  <c:v>14.70467479864006</c:v>
                </c:pt>
                <c:pt idx="1119">
                  <c:v>14.72512017905636</c:v>
                </c:pt>
                <c:pt idx="1120">
                  <c:v>14.74562389372723</c:v>
                </c:pt>
                <c:pt idx="1121">
                  <c:v>14.76618619988617</c:v>
                </c:pt>
                <c:pt idx="1122">
                  <c:v>14.78680735629699</c:v>
                </c:pt>
                <c:pt idx="1123">
                  <c:v>14.80748762326519</c:v>
                </c:pt>
                <c:pt idx="1124">
                  <c:v>14.82822726264959</c:v>
                </c:pt>
                <c:pt idx="1125">
                  <c:v>14.84902653787402</c:v>
                </c:pt>
                <c:pt idx="1126">
                  <c:v>14.86988571393908</c:v>
                </c:pt>
                <c:pt idx="1127">
                  <c:v>14.89080505743401</c:v>
                </c:pt>
                <c:pt idx="1128">
                  <c:v>14.91178483654876</c:v>
                </c:pt>
                <c:pt idx="1129">
                  <c:v>14.93282532108605</c:v>
                </c:pt>
                <c:pt idx="1130">
                  <c:v>14.95392678247361</c:v>
                </c:pt>
                <c:pt idx="1131">
                  <c:v>14.97508949377652</c:v>
                </c:pt>
                <c:pt idx="1132">
                  <c:v>14.99631372970963</c:v>
                </c:pt>
                <c:pt idx="1133">
                  <c:v>15.01759976665017</c:v>
                </c:pt>
                <c:pt idx="1134">
                  <c:v>15.03894788265039</c:v>
                </c:pt>
                <c:pt idx="1135">
                  <c:v>15.06035835745034</c:v>
                </c:pt>
                <c:pt idx="1136">
                  <c:v>15.08183147249082</c:v>
                </c:pt>
                <c:pt idx="1137">
                  <c:v>15.10336751092643</c:v>
                </c:pt>
                <c:pt idx="1138">
                  <c:v>15.12496675763863</c:v>
                </c:pt>
                <c:pt idx="1139">
                  <c:v>15.14662949924912</c:v>
                </c:pt>
                <c:pt idx="1140">
                  <c:v>15.16835602413312</c:v>
                </c:pt>
                <c:pt idx="1141">
                  <c:v>15.19014662243304</c:v>
                </c:pt>
                <c:pt idx="1142">
                  <c:v>15.21200158607199</c:v>
                </c:pt>
                <c:pt idx="1143">
                  <c:v>15.23392120876764</c:v>
                </c:pt>
                <c:pt idx="1144">
                  <c:v>15.25590578604606</c:v>
                </c:pt>
                <c:pt idx="1145">
                  <c:v>15.27795561525579</c:v>
                </c:pt>
                <c:pt idx="1146">
                  <c:v>15.30007099558203</c:v>
                </c:pt>
                <c:pt idx="1147">
                  <c:v>15.32225222806087</c:v>
                </c:pt>
                <c:pt idx="1148">
                  <c:v>15.34449961559378</c:v>
                </c:pt>
                <c:pt idx="1149">
                  <c:v>15.36681346296212</c:v>
                </c:pt>
                <c:pt idx="1150">
                  <c:v>15.38919407684191</c:v>
                </c:pt>
                <c:pt idx="1151">
                  <c:v>15.41164176581863</c:v>
                </c:pt>
                <c:pt idx="1152">
                  <c:v>15.4341568404022</c:v>
                </c:pt>
                <c:pt idx="1153">
                  <c:v>15.45673961304216</c:v>
                </c:pt>
                <c:pt idx="1154">
                  <c:v>15.47939039814284</c:v>
                </c:pt>
                <c:pt idx="1155">
                  <c:v>15.50210951207887</c:v>
                </c:pt>
                <c:pt idx="1156">
                  <c:v>15.52489727321072</c:v>
                </c:pt>
                <c:pt idx="1157">
                  <c:v>15.54775400190034</c:v>
                </c:pt>
                <c:pt idx="1158">
                  <c:v>15.57068002052712</c:v>
                </c:pt>
                <c:pt idx="1159">
                  <c:v>15.5936756535038</c:v>
                </c:pt>
                <c:pt idx="1160">
                  <c:v>15.61674122729276</c:v>
                </c:pt>
                <c:pt idx="1161">
                  <c:v>15.63987707042221</c:v>
                </c:pt>
                <c:pt idx="1162">
                  <c:v>15.66308351350273</c:v>
                </c:pt>
                <c:pt idx="1163">
                  <c:v>15.68636088924391</c:v>
                </c:pt>
                <c:pt idx="1164">
                  <c:v>15.70970953247114</c:v>
                </c:pt>
                <c:pt idx="1165">
                  <c:v>15.73312978014252</c:v>
                </c:pt>
                <c:pt idx="1166">
                  <c:v>15.75662197136606</c:v>
                </c:pt>
                <c:pt idx="1167">
                  <c:v>15.78018644741691</c:v>
                </c:pt>
                <c:pt idx="1168">
                  <c:v>15.80382355175484</c:v>
                </c:pt>
                <c:pt idx="1169">
                  <c:v>15.82753363004186</c:v>
                </c:pt>
                <c:pt idx="1170">
                  <c:v>15.85131703016001</c:v>
                </c:pt>
                <c:pt idx="1171">
                  <c:v>15.87517410222934</c:v>
                </c:pt>
                <c:pt idx="1172">
                  <c:v>15.89910519862602</c:v>
                </c:pt>
                <c:pt idx="1173">
                  <c:v>15.92311067400076</c:v>
                </c:pt>
                <c:pt idx="1174">
                  <c:v>15.94719088529717</c:v>
                </c:pt>
                <c:pt idx="1175">
                  <c:v>15.97134619177059</c:v>
                </c:pt>
                <c:pt idx="1176">
                  <c:v>15.99557695500684</c:v>
                </c:pt>
                <c:pt idx="1177">
                  <c:v>16.01988353894135</c:v>
                </c:pt>
                <c:pt idx="1178">
                  <c:v>16.04426630987836</c:v>
                </c:pt>
                <c:pt idx="1179">
                  <c:v>16.0687256365104</c:v>
                </c:pt>
                <c:pt idx="1180">
                  <c:v>16.09326188993785</c:v>
                </c:pt>
                <c:pt idx="1181">
                  <c:v>16.1178754436888</c:v>
                </c:pt>
                <c:pt idx="1182">
                  <c:v>16.14256667373909</c:v>
                </c:pt>
                <c:pt idx="1183">
                  <c:v>16.16733595853247</c:v>
                </c:pt>
                <c:pt idx="1184">
                  <c:v>16.19218367900105</c:v>
                </c:pt>
                <c:pt idx="1185">
                  <c:v>16.21711021858591</c:v>
                </c:pt>
                <c:pt idx="1186">
                  <c:v>16.24211596325795</c:v>
                </c:pt>
                <c:pt idx="1187">
                  <c:v>16.26720130153891</c:v>
                </c:pt>
                <c:pt idx="1188">
                  <c:v>16.29236662452258</c:v>
                </c:pt>
                <c:pt idx="1189">
                  <c:v>16.31761232589636</c:v>
                </c:pt>
                <c:pt idx="1190">
                  <c:v>16.34293880196283</c:v>
                </c:pt>
                <c:pt idx="1191">
                  <c:v>16.36834645166171</c:v>
                </c:pt>
                <c:pt idx="1192">
                  <c:v>16.39383567659196</c:v>
                </c:pt>
                <c:pt idx="1193">
                  <c:v>16.41940688103412</c:v>
                </c:pt>
                <c:pt idx="1194">
                  <c:v>16.44506047197287</c:v>
                </c:pt>
                <c:pt idx="1195">
                  <c:v>16.47079685911987</c:v>
                </c:pt>
                <c:pt idx="1196">
                  <c:v>16.49661645493671</c:v>
                </c:pt>
                <c:pt idx="1197">
                  <c:v>16.52251967465824</c:v>
                </c:pt>
                <c:pt idx="1198">
                  <c:v>16.54850693631608</c:v>
                </c:pt>
                <c:pt idx="1199">
                  <c:v>16.5745786607623</c:v>
                </c:pt>
                <c:pt idx="1200">
                  <c:v>16.60073527169343</c:v>
                </c:pt>
                <c:pt idx="1201">
                  <c:v>16.62697719567475</c:v>
                </c:pt>
                <c:pt idx="1202">
                  <c:v>16.65330486216467</c:v>
                </c:pt>
                <c:pt idx="1203">
                  <c:v>16.67971870353955</c:v>
                </c:pt>
                <c:pt idx="1204">
                  <c:v>16.70621915511865</c:v>
                </c:pt>
                <c:pt idx="1205">
                  <c:v>16.73280665518937</c:v>
                </c:pt>
                <c:pt idx="1206">
                  <c:v>16.75948164503276</c:v>
                </c:pt>
                <c:pt idx="1207">
                  <c:v>16.78624456894932</c:v>
                </c:pt>
                <c:pt idx="1208">
                  <c:v>16.81309587428503</c:v>
                </c:pt>
                <c:pt idx="1209">
                  <c:v>16.84003601145762</c:v>
                </c:pt>
                <c:pt idx="1210">
                  <c:v>16.86706543398323</c:v>
                </c:pt>
                <c:pt idx="1211">
                  <c:v>16.89418459850321</c:v>
                </c:pt>
                <c:pt idx="1212">
                  <c:v>16.92139396481131</c:v>
                </c:pt>
                <c:pt idx="1213">
                  <c:v>16.94869399588105</c:v>
                </c:pt>
                <c:pt idx="1214">
                  <c:v>16.97608515789352</c:v>
                </c:pt>
                <c:pt idx="1215">
                  <c:v>17.00356792026535</c:v>
                </c:pt>
                <c:pt idx="1216">
                  <c:v>17.03114275567697</c:v>
                </c:pt>
                <c:pt idx="1217">
                  <c:v>17.0588101401013</c:v>
                </c:pt>
                <c:pt idx="1218">
                  <c:v>17.0865705528326</c:v>
                </c:pt>
                <c:pt idx="1219">
                  <c:v>17.11442447651569</c:v>
                </c:pt>
                <c:pt idx="1220">
                  <c:v>17.14237239717549</c:v>
                </c:pt>
                <c:pt idx="1221">
                  <c:v>17.17041480424683</c:v>
                </c:pt>
                <c:pt idx="1222">
                  <c:v>17.19855219060466</c:v>
                </c:pt>
                <c:pt idx="1223">
                  <c:v>17.22678505259445</c:v>
                </c:pt>
                <c:pt idx="1224">
                  <c:v>17.25511389006307</c:v>
                </c:pt>
                <c:pt idx="1225">
                  <c:v>17.28353920638986</c:v>
                </c:pt>
                <c:pt idx="1226">
                  <c:v>17.31206150851815</c:v>
                </c:pt>
                <c:pt idx="1227">
                  <c:v>17.340681306987</c:v>
                </c:pt>
                <c:pt idx="1228">
                  <c:v>17.36939911596345</c:v>
                </c:pt>
                <c:pt idx="1229">
                  <c:v>17.39821545327491</c:v>
                </c:pt>
                <c:pt idx="1230">
                  <c:v>17.42713084044206</c:v>
                </c:pt>
                <c:pt idx="1231">
                  <c:v>17.45614580271208</c:v>
                </c:pt>
                <c:pt idx="1232">
                  <c:v>17.48526086909213</c:v>
                </c:pt>
                <c:pt idx="1233">
                  <c:v>17.51447657238337</c:v>
                </c:pt>
                <c:pt idx="1234">
                  <c:v>17.54379344921519</c:v>
                </c:pt>
                <c:pt idx="1235">
                  <c:v>17.57321204007994</c:v>
                </c:pt>
                <c:pt idx="1236">
                  <c:v>17.60273288936792</c:v>
                </c:pt>
                <c:pt idx="1237">
                  <c:v>17.63235654540287</c:v>
                </c:pt>
                <c:pt idx="1238">
                  <c:v>17.66208356047775</c:v>
                </c:pt>
                <c:pt idx="1239">
                  <c:v>17.691914490891</c:v>
                </c:pt>
                <c:pt idx="1240">
                  <c:v>17.72184989698314</c:v>
                </c:pt>
                <c:pt idx="1241">
                  <c:v>17.75189034317377</c:v>
                </c:pt>
                <c:pt idx="1242">
                  <c:v>17.78203639799905</c:v>
                </c:pt>
                <c:pt idx="1243">
                  <c:v>17.81228863414947</c:v>
                </c:pt>
                <c:pt idx="1244">
                  <c:v>17.84264762850824</c:v>
                </c:pt>
                <c:pt idx="1245">
                  <c:v>17.87311396218981</c:v>
                </c:pt>
                <c:pt idx="1246">
                  <c:v>17.90368822057917</c:v>
                </c:pt>
                <c:pt idx="1247">
                  <c:v>17.9343709933713</c:v>
                </c:pt>
                <c:pt idx="1248">
                  <c:v>17.96516287461117</c:v>
                </c:pt>
                <c:pt idx="1249">
                  <c:v>17.99606446273426</c:v>
                </c:pt>
                <c:pt idx="1250">
                  <c:v>18.02707636060742</c:v>
                </c:pt>
                <c:pt idx="1251">
                  <c:v>18.05819917557022</c:v>
                </c:pt>
                <c:pt idx="1252">
                  <c:v>18.08943351947681</c:v>
                </c:pt>
                <c:pt idx="1253">
                  <c:v>18.1207800087382</c:v>
                </c:pt>
                <c:pt idx="1254">
                  <c:v>18.1522392643651</c:v>
                </c:pt>
                <c:pt idx="1255">
                  <c:v>18.18381191201108</c:v>
                </c:pt>
                <c:pt idx="1256">
                  <c:v>18.21549858201645</c:v>
                </c:pt>
                <c:pt idx="1257">
                  <c:v>18.2472999094524</c:v>
                </c:pt>
                <c:pt idx="1258">
                  <c:v>18.27921653416586</c:v>
                </c:pt>
                <c:pt idx="1259">
                  <c:v>18.31124910082472</c:v>
                </c:pt>
                <c:pt idx="1260">
                  <c:v>18.34339825896361</c:v>
                </c:pt>
                <c:pt idx="1261">
                  <c:v>18.37566466303026</c:v>
                </c:pt>
                <c:pt idx="1262">
                  <c:v>18.40804897243232</c:v>
                </c:pt>
                <c:pt idx="1263">
                  <c:v>18.44055185158474</c:v>
                </c:pt>
                <c:pt idx="1264">
                  <c:v>18.47317396995771</c:v>
                </c:pt>
                <c:pt idx="1265">
                  <c:v>18.5059160021252</c:v>
                </c:pt>
                <c:pt idx="1266">
                  <c:v>18.5387786278139</c:v>
                </c:pt>
                <c:pt idx="1267">
                  <c:v>18.57176253195293</c:v>
                </c:pt>
                <c:pt idx="1268">
                  <c:v>18.60486840472399</c:v>
                </c:pt>
                <c:pt idx="1269">
                  <c:v>18.63809694161222</c:v>
                </c:pt>
                <c:pt idx="1270">
                  <c:v>18.67144884345744</c:v>
                </c:pt>
                <c:pt idx="1271">
                  <c:v>18.70492481650621</c:v>
                </c:pt>
                <c:pt idx="1272">
                  <c:v>18.73852557246442</c:v>
                </c:pt>
                <c:pt idx="1273">
                  <c:v>18.77225182855044</c:v>
                </c:pt>
                <c:pt idx="1274">
                  <c:v>18.80610430754903</c:v>
                </c:pt>
                <c:pt idx="1275">
                  <c:v>18.84008373786571</c:v>
                </c:pt>
                <c:pt idx="1276">
                  <c:v>18.87419085358189</c:v>
                </c:pt>
                <c:pt idx="1277">
                  <c:v>18.90842639451068</c:v>
                </c:pt>
                <c:pt idx="1278">
                  <c:v>18.94279110625324</c:v>
                </c:pt>
                <c:pt idx="1279">
                  <c:v>18.97728574025593</c:v>
                </c:pt>
                <c:pt idx="1280">
                  <c:v>19.01191105386802</c:v>
                </c:pt>
                <c:pt idx="1281">
                  <c:v>19.04666781040021</c:v>
                </c:pt>
                <c:pt idx="1282">
                  <c:v>19.08155677918372</c:v>
                </c:pt>
                <c:pt idx="1283">
                  <c:v>19.11657873563025</c:v>
                </c:pt>
                <c:pt idx="1284">
                  <c:v>19.15173446129246</c:v>
                </c:pt>
                <c:pt idx="1285">
                  <c:v>19.18702474392536</c:v>
                </c:pt>
                <c:pt idx="1286">
                  <c:v>19.22245037754832</c:v>
                </c:pt>
                <c:pt idx="1287">
                  <c:v>19.25801216250793</c:v>
                </c:pt>
                <c:pt idx="1288">
                  <c:v>19.2937109055415</c:v>
                </c:pt>
                <c:pt idx="1289">
                  <c:v>19.32954741984145</c:v>
                </c:pt>
                <c:pt idx="1290">
                  <c:v>19.36552252512037</c:v>
                </c:pt>
                <c:pt idx="1291">
                  <c:v>19.40163704767699</c:v>
                </c:pt>
                <c:pt idx="1292">
                  <c:v>19.43789182046287</c:v>
                </c:pt>
                <c:pt idx="1293">
                  <c:v>19.47428768314992</c:v>
                </c:pt>
                <c:pt idx="1294">
                  <c:v>19.51082548219877</c:v>
                </c:pt>
                <c:pt idx="1295">
                  <c:v>19.54750607092798</c:v>
                </c:pt>
                <c:pt idx="1296">
                  <c:v>19.5843303095841</c:v>
                </c:pt>
                <c:pt idx="1297">
                  <c:v>19.62129906541252</c:v>
                </c:pt>
                <c:pt idx="1298">
                  <c:v>19.65841321272934</c:v>
                </c:pt>
                <c:pt idx="1299">
                  <c:v>19.69567363299405</c:v>
                </c:pt>
                <c:pt idx="1300">
                  <c:v>19.73308121488301</c:v>
                </c:pt>
                <c:pt idx="1301">
                  <c:v>19.77063685436413</c:v>
                </c:pt>
                <c:pt idx="1302">
                  <c:v>19.80834145477209</c:v>
                </c:pt>
                <c:pt idx="1303">
                  <c:v>19.84619592688487</c:v>
                </c:pt>
                <c:pt idx="1304">
                  <c:v>19.88420118900099</c:v>
                </c:pt>
                <c:pt idx="1305">
                  <c:v>19.92235816701788</c:v>
                </c:pt>
                <c:pt idx="1306">
                  <c:v>19.96066779451107</c:v>
                </c:pt>
                <c:pt idx="1307">
                  <c:v>19.99913101281454</c:v>
                </c:pt>
                <c:pt idx="1308">
                  <c:v>20.03774877110199</c:v>
                </c:pt>
                <c:pt idx="1309">
                  <c:v>20.07652202646916</c:v>
                </c:pt>
                <c:pt idx="1310">
                  <c:v>20.1154517440172</c:v>
                </c:pt>
                <c:pt idx="1311">
                  <c:v>20.1545388969371</c:v>
                </c:pt>
                <c:pt idx="1312">
                  <c:v>20.19378446659519</c:v>
                </c:pt>
                <c:pt idx="1313">
                  <c:v>20.23318944261972</c:v>
                </c:pt>
                <c:pt idx="1314">
                  <c:v>20.27275482298858</c:v>
                </c:pt>
                <c:pt idx="1315">
                  <c:v>20.31248161411813</c:v>
                </c:pt>
                <c:pt idx="1316">
                  <c:v>20.3523708309531</c:v>
                </c:pt>
                <c:pt idx="1317">
                  <c:v>20.39242349705784</c:v>
                </c:pt>
                <c:pt idx="1318">
                  <c:v>20.4326406447085</c:v>
                </c:pt>
                <c:pt idx="1319">
                  <c:v>20.47302331498659</c:v>
                </c:pt>
                <c:pt idx="1320">
                  <c:v>20.51357255787364</c:v>
                </c:pt>
                <c:pt idx="1321">
                  <c:v>20.55428943234722</c:v>
                </c:pt>
                <c:pt idx="1322">
                  <c:v>20.59517500647802</c:v>
                </c:pt>
                <c:pt idx="1323">
                  <c:v>20.63623035752839</c:v>
                </c:pt>
                <c:pt idx="1324">
                  <c:v>20.67745657205202</c:v>
                </c:pt>
                <c:pt idx="1325">
                  <c:v>20.71885474599501</c:v>
                </c:pt>
                <c:pt idx="1326">
                  <c:v>20.76042598479829</c:v>
                </c:pt>
                <c:pt idx="1327">
                  <c:v>20.80217140350127</c:v>
                </c:pt>
                <c:pt idx="1328">
                  <c:v>20.84409212684697</c:v>
                </c:pt>
                <c:pt idx="1329">
                  <c:v>20.88618928938848</c:v>
                </c:pt>
                <c:pt idx="1330">
                  <c:v>20.92846403559692</c:v>
                </c:pt>
                <c:pt idx="1331">
                  <c:v>20.97091751997069</c:v>
                </c:pt>
                <c:pt idx="1332">
                  <c:v>21.01355090714627</c:v>
                </c:pt>
                <c:pt idx="1333">
                  <c:v>21.0563653720105</c:v>
                </c:pt>
                <c:pt idx="1334">
                  <c:v>21.09936209981431</c:v>
                </c:pt>
                <c:pt idx="1335">
                  <c:v>21.14254228628809</c:v>
                </c:pt>
                <c:pt idx="1336">
                  <c:v>21.18590713775841</c:v>
                </c:pt>
                <c:pt idx="1337">
                  <c:v>21.22945787126651</c:v>
                </c:pt>
                <c:pt idx="1338">
                  <c:v>21.27319571468826</c:v>
                </c:pt>
                <c:pt idx="1339">
                  <c:v>21.31712190685582</c:v>
                </c:pt>
                <c:pt idx="1340">
                  <c:v>21.36123769768093</c:v>
                </c:pt>
                <c:pt idx="1341">
                  <c:v>21.40554434827989</c:v>
                </c:pt>
                <c:pt idx="1342">
                  <c:v>21.45004313110007</c:v>
                </c:pt>
                <c:pt idx="1343">
                  <c:v>21.49473533004851</c:v>
                </c:pt>
                <c:pt idx="1344">
                  <c:v>21.53962224062192</c:v>
                </c:pt>
                <c:pt idx="1345">
                  <c:v>21.58470517003865</c:v>
                </c:pt>
                <c:pt idx="1346">
                  <c:v>21.62998543737245</c:v>
                </c:pt>
                <c:pt idx="1347">
                  <c:v>21.67546437368805</c:v>
                </c:pt>
                <c:pt idx="1348">
                  <c:v>21.72114332217861</c:v>
                </c:pt>
                <c:pt idx="1349">
                  <c:v>21.7670236383051</c:v>
                </c:pt>
                <c:pt idx="1350">
                  <c:v>21.81310668993761</c:v>
                </c:pt>
                <c:pt idx="1351">
                  <c:v>21.85939385749852</c:v>
                </c:pt>
                <c:pt idx="1352">
                  <c:v>21.90588653410792</c:v>
                </c:pt>
                <c:pt idx="1353">
                  <c:v>21.95258612573084</c:v>
                </c:pt>
                <c:pt idx="1354">
                  <c:v>21.99949405132652</c:v>
                </c:pt>
                <c:pt idx="1355">
                  <c:v>22.04661174299999</c:v>
                </c:pt>
                <c:pt idx="1356">
                  <c:v>22.09394064615556</c:v>
                </c:pt>
                <c:pt idx="1357">
                  <c:v>22.1414822196527</c:v>
                </c:pt>
                <c:pt idx="1358">
                  <c:v>22.18923793596386</c:v>
                </c:pt>
                <c:pt idx="1359">
                  <c:v>22.23720928133477</c:v>
                </c:pt>
                <c:pt idx="1360">
                  <c:v>22.28539775594685</c:v>
                </c:pt>
                <c:pt idx="1361">
                  <c:v>22.33380487408208</c:v>
                </c:pt>
                <c:pt idx="1362">
                  <c:v>22.38243216429007</c:v>
                </c:pt>
                <c:pt idx="1363">
                  <c:v>22.43128116955765</c:v>
                </c:pt>
                <c:pt idx="1364">
                  <c:v>22.48035344748079</c:v>
                </c:pt>
                <c:pt idx="1365">
                  <c:v>22.52965057043915</c:v>
                </c:pt>
                <c:pt idx="1366">
                  <c:v>22.57917412577295</c:v>
                </c:pt>
                <c:pt idx="1367">
                  <c:v>22.62892571596253</c:v>
                </c:pt>
                <c:pt idx="1368">
                  <c:v>22.67890695881048</c:v>
                </c:pt>
                <c:pt idx="1369">
                  <c:v>22.72911948762641</c:v>
                </c:pt>
                <c:pt idx="1370">
                  <c:v>22.77956495141444</c:v>
                </c:pt>
                <c:pt idx="1371">
                  <c:v>22.83024501506335</c:v>
                </c:pt>
                <c:pt idx="1372">
                  <c:v>22.88116135953965</c:v>
                </c:pt>
                <c:pt idx="1373">
                  <c:v>22.9323156820833</c:v>
                </c:pt>
                <c:pt idx="1374">
                  <c:v>22.9837096964065</c:v>
                </c:pt>
                <c:pt idx="1375">
                  <c:v>23.03534513289532</c:v>
                </c:pt>
                <c:pt idx="1376">
                  <c:v>23.08722373881425</c:v>
                </c:pt>
                <c:pt idx="1377">
                  <c:v>23.1393472785139</c:v>
                </c:pt>
                <c:pt idx="1378">
                  <c:v>23.19171753364176</c:v>
                </c:pt>
                <c:pt idx="1379">
                  <c:v>23.24433630335604</c:v>
                </c:pt>
                <c:pt idx="1380">
                  <c:v>23.29720540454271</c:v>
                </c:pt>
                <c:pt idx="1381">
                  <c:v>23.35032667203593</c:v>
                </c:pt>
                <c:pt idx="1382">
                  <c:v>23.40370195884157</c:v>
                </c:pt>
                <c:pt idx="1383">
                  <c:v>23.45733313636426</c:v>
                </c:pt>
                <c:pt idx="1384">
                  <c:v>23.51122209463788</c:v>
                </c:pt>
                <c:pt idx="1385">
                  <c:v>23.56537074255931</c:v>
                </c:pt>
                <c:pt idx="1386">
                  <c:v>23.61978100812602</c:v>
                </c:pt>
                <c:pt idx="1387">
                  <c:v>23.67445483867713</c:v>
                </c:pt>
                <c:pt idx="1388">
                  <c:v>23.72939420113814</c:v>
                </c:pt>
                <c:pt idx="1389">
                  <c:v>23.78460108226938</c:v>
                </c:pt>
                <c:pt idx="1390">
                  <c:v>23.84007748891835</c:v>
                </c:pt>
                <c:pt idx="1391">
                  <c:v>23.89582544827594</c:v>
                </c:pt>
                <c:pt idx="1392">
                  <c:v>23.95184700813646</c:v>
                </c:pt>
                <c:pt idx="1393">
                  <c:v>24.00814423716188</c:v>
                </c:pt>
                <c:pt idx="1394">
                  <c:v>24.06471922514998</c:v>
                </c:pt>
                <c:pt idx="1395">
                  <c:v>24.12157408330679</c:v>
                </c:pt>
                <c:pt idx="1396">
                  <c:v>24.17871094452328</c:v>
                </c:pt>
                <c:pt idx="1397">
                  <c:v>24.23613196365625</c:v>
                </c:pt>
                <c:pt idx="1398">
                  <c:v>24.29383931781373</c:v>
                </c:pt>
                <c:pt idx="1399">
                  <c:v>24.35183520664483</c:v>
                </c:pt>
                <c:pt idx="1400">
                  <c:v>24.41012185263409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349528"/>
        <c:axId val="2140355208"/>
      </c:scatterChart>
      <c:valAx>
        <c:axId val="2140366440"/>
        <c:scaling>
          <c:orientation val="minMax"/>
          <c:max val="310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(sec)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361112"/>
        <c:crosses val="autoZero"/>
        <c:crossBetween val="midCat"/>
      </c:valAx>
      <c:valAx>
        <c:axId val="2140361112"/>
        <c:scaling>
          <c:orientation val="minMax"/>
          <c:max val="3500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Altitude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366440"/>
        <c:crosses val="autoZero"/>
        <c:crossBetween val="midCat"/>
      </c:valAx>
      <c:valAx>
        <c:axId val="2140355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Ascent</a:t>
                </a:r>
                <a:r>
                  <a:rPr lang="en-US" baseline="0"/>
                  <a:t> Rate (m/s)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40349528"/>
        <c:crosses val="max"/>
        <c:crossBetween val="midCat"/>
      </c:valAx>
      <c:valAx>
        <c:axId val="2140349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40355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45935624659029"/>
          <c:y val="0.209102619841231"/>
          <c:w val="0.245608292416803"/>
          <c:h val="0.193918642207258"/>
        </c:manualLayout>
      </c:layout>
      <c:overlay val="0"/>
    </c:legend>
    <c:plotVisOnly val="1"/>
    <c:dispBlanksAs val="gap"/>
    <c:showDLblsOverMax val="0"/>
  </c:chart>
  <c:spPr>
    <a:ln w="9525"/>
  </c:spPr>
  <c:printSettings>
    <c:headerFooter/>
    <c:pageMargins b="0.750000000000001" l="0.700000000000001" r="0.700000000000001" t="0.750000000000001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Heat Loss over Ascent [F]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6937495644903"/>
          <c:y val="0.121054978747126"/>
          <c:w val="0.551670092676468"/>
          <c:h val="0.783527280328897"/>
        </c:manualLayout>
      </c:layout>
      <c:scatterChart>
        <c:scatterStyle val="lineMarker"/>
        <c:varyColors val="0"/>
        <c:ser>
          <c:idx val="0"/>
          <c:order val="0"/>
          <c:tx>
            <c:v>Temperature</c:v>
          </c:tx>
          <c:marker>
            <c:symbol val="none"/>
          </c:marker>
          <c:xVal>
            <c:numRef>
              <c:f>'Thermodynamics Model'!$Z$3:$Z$1101</c:f>
              <c:numCache>
                <c:formatCode>0.0</c:formatCode>
                <c:ptCount val="1099"/>
                <c:pt idx="0">
                  <c:v>0.0</c:v>
                </c:pt>
                <c:pt idx="1">
                  <c:v>0.064190562284022</c:v>
                </c:pt>
                <c:pt idx="2">
                  <c:v>0.128355801528961</c:v>
                </c:pt>
                <c:pt idx="3">
                  <c:v>0.192495713357542</c:v>
                </c:pt>
                <c:pt idx="4">
                  <c:v>0.256610293389413</c:v>
                </c:pt>
                <c:pt idx="5">
                  <c:v>0.320699537241139</c:v>
                </c:pt>
                <c:pt idx="6">
                  <c:v>0.3847634405262</c:v>
                </c:pt>
                <c:pt idx="7">
                  <c:v>0.448801998854986</c:v>
                </c:pt>
                <c:pt idx="8">
                  <c:v>0.512815207834791</c:v>
                </c:pt>
                <c:pt idx="9">
                  <c:v>0.576803063069815</c:v>
                </c:pt>
                <c:pt idx="10">
                  <c:v>0.640765560161152</c:v>
                </c:pt>
                <c:pt idx="11">
                  <c:v>0.704702694706793</c:v>
                </c:pt>
                <c:pt idx="12">
                  <c:v>0.768614462301619</c:v>
                </c:pt>
                <c:pt idx="13">
                  <c:v>0.832500858537395</c:v>
                </c:pt>
                <c:pt idx="14">
                  <c:v>0.89636187900277</c:v>
                </c:pt>
                <c:pt idx="15">
                  <c:v>0.960197519283272</c:v>
                </c:pt>
                <c:pt idx="16">
                  <c:v>1.0240077749613</c:v>
                </c:pt>
                <c:pt idx="17">
                  <c:v>1.087792641616124</c:v>
                </c:pt>
                <c:pt idx="18">
                  <c:v>1.151552114823883</c:v>
                </c:pt>
                <c:pt idx="19">
                  <c:v>1.215286190157574</c:v>
                </c:pt>
                <c:pt idx="20">
                  <c:v>1.278994863187055</c:v>
                </c:pt>
                <c:pt idx="21">
                  <c:v>1.342678129479036</c:v>
                </c:pt>
                <c:pt idx="22">
                  <c:v>1.406335984597076</c:v>
                </c:pt>
                <c:pt idx="23">
                  <c:v>1.469968424101583</c:v>
                </c:pt>
                <c:pt idx="24">
                  <c:v>1.533575443549803</c:v>
                </c:pt>
                <c:pt idx="25">
                  <c:v>1.597157038495822</c:v>
                </c:pt>
                <c:pt idx="26">
                  <c:v>1.660713204490557</c:v>
                </c:pt>
                <c:pt idx="27">
                  <c:v>1.724243937081757</c:v>
                </c:pt>
                <c:pt idx="28">
                  <c:v>1.787749231813994</c:v>
                </c:pt>
                <c:pt idx="29">
                  <c:v>1.851229084228663</c:v>
                </c:pt>
                <c:pt idx="30">
                  <c:v>1.914683489863973</c:v>
                </c:pt>
                <c:pt idx="31">
                  <c:v>1.978112444254948</c:v>
                </c:pt>
                <c:pt idx="32">
                  <c:v>2.041515942933422</c:v>
                </c:pt>
                <c:pt idx="33">
                  <c:v>2.10489398142803</c:v>
                </c:pt>
                <c:pt idx="34">
                  <c:v>2.168246555264208</c:v>
                </c:pt>
                <c:pt idx="35">
                  <c:v>2.231573659964191</c:v>
                </c:pt>
                <c:pt idx="36">
                  <c:v>2.294875291047002</c:v>
                </c:pt>
                <c:pt idx="37">
                  <c:v>2.358151444028456</c:v>
                </c:pt>
                <c:pt idx="38">
                  <c:v>2.421402114421147</c:v>
                </c:pt>
                <c:pt idx="39">
                  <c:v>2.484627297734451</c:v>
                </c:pt>
                <c:pt idx="40">
                  <c:v>2.547826989474521</c:v>
                </c:pt>
                <c:pt idx="41">
                  <c:v>2.611001185144275</c:v>
                </c:pt>
                <c:pt idx="42">
                  <c:v>2.674149880243404</c:v>
                </c:pt>
                <c:pt idx="43">
                  <c:v>2.737273070268357</c:v>
                </c:pt>
                <c:pt idx="44">
                  <c:v>2.800370750712344</c:v>
                </c:pt>
                <c:pt idx="45">
                  <c:v>2.863442917065329</c:v>
                </c:pt>
                <c:pt idx="46">
                  <c:v>2.926489564814021</c:v>
                </c:pt>
                <c:pt idx="47">
                  <c:v>2.989510689441881</c:v>
                </c:pt>
                <c:pt idx="48">
                  <c:v>3.052506286429108</c:v>
                </c:pt>
                <c:pt idx="49">
                  <c:v>3.115476351252637</c:v>
                </c:pt>
                <c:pt idx="50">
                  <c:v>3.178420879386137</c:v>
                </c:pt>
                <c:pt idx="51">
                  <c:v>3.241339866300004</c:v>
                </c:pt>
                <c:pt idx="52">
                  <c:v>3.304233307461361</c:v>
                </c:pt>
                <c:pt idx="53">
                  <c:v>3.367101198334046</c:v>
                </c:pt>
                <c:pt idx="54">
                  <c:v>3.429943534378617</c:v>
                </c:pt>
                <c:pt idx="55">
                  <c:v>3.492760311052339</c:v>
                </c:pt>
                <c:pt idx="56">
                  <c:v>3.555551523809186</c:v>
                </c:pt>
                <c:pt idx="57">
                  <c:v>3.618317168099833</c:v>
                </c:pt>
                <c:pt idx="58">
                  <c:v>3.681057239371655</c:v>
                </c:pt>
                <c:pt idx="59">
                  <c:v>3.743771733068718</c:v>
                </c:pt>
                <c:pt idx="60">
                  <c:v>3.806460644631779</c:v>
                </c:pt>
                <c:pt idx="61">
                  <c:v>3.869123969498279</c:v>
                </c:pt>
                <c:pt idx="62">
                  <c:v>3.93176170310234</c:v>
                </c:pt>
                <c:pt idx="63">
                  <c:v>3.994373840874758</c:v>
                </c:pt>
                <c:pt idx="64">
                  <c:v>4.056960378243003</c:v>
                </c:pt>
                <c:pt idx="65">
                  <c:v>4.119521310631213</c:v>
                </c:pt>
                <c:pt idx="66">
                  <c:v>4.182056633460186</c:v>
                </c:pt>
                <c:pt idx="67">
                  <c:v>4.244566342147379</c:v>
                </c:pt>
                <c:pt idx="68">
                  <c:v>4.307050432106904</c:v>
                </c:pt>
                <c:pt idx="69">
                  <c:v>4.369508898749522</c:v>
                </c:pt>
                <c:pt idx="70">
                  <c:v>4.431941737482637</c:v>
                </c:pt>
                <c:pt idx="71">
                  <c:v>4.494348943710299</c:v>
                </c:pt>
                <c:pt idx="72">
                  <c:v>4.556730512833187</c:v>
                </c:pt>
                <c:pt idx="73">
                  <c:v>4.619086440248617</c:v>
                </c:pt>
                <c:pt idx="74">
                  <c:v>4.681416721350528</c:v>
                </c:pt>
                <c:pt idx="75">
                  <c:v>4.743721351529485</c:v>
                </c:pt>
                <c:pt idx="76">
                  <c:v>4.80600032617267</c:v>
                </c:pt>
                <c:pt idx="77">
                  <c:v>4.868253640663876</c:v>
                </c:pt>
                <c:pt idx="78">
                  <c:v>4.93048129038351</c:v>
                </c:pt>
                <c:pt idx="79">
                  <c:v>4.992683270708578</c:v>
                </c:pt>
                <c:pt idx="80">
                  <c:v>5.054859577012689</c:v>
                </c:pt>
                <c:pt idx="81">
                  <c:v>5.117010204666046</c:v>
                </c:pt>
                <c:pt idx="82">
                  <c:v>5.179135149035447</c:v>
                </c:pt>
                <c:pt idx="83">
                  <c:v>5.24123440548427</c:v>
                </c:pt>
                <c:pt idx="84">
                  <c:v>5.303307969372478</c:v>
                </c:pt>
                <c:pt idx="85">
                  <c:v>5.365355836056611</c:v>
                </c:pt>
                <c:pt idx="86">
                  <c:v>5.427378000889781</c:v>
                </c:pt>
                <c:pt idx="87">
                  <c:v>5.489374459221667</c:v>
                </c:pt>
                <c:pt idx="88">
                  <c:v>5.551345206398514</c:v>
                </c:pt>
                <c:pt idx="89">
                  <c:v>5.613290237763122</c:v>
                </c:pt>
                <c:pt idx="90">
                  <c:v>5.675209548654846</c:v>
                </c:pt>
                <c:pt idx="91">
                  <c:v>5.737103134409593</c:v>
                </c:pt>
                <c:pt idx="92">
                  <c:v>5.798970990359812</c:v>
                </c:pt>
                <c:pt idx="93">
                  <c:v>5.860813111834492</c:v>
                </c:pt>
                <c:pt idx="94">
                  <c:v>5.922629494159158</c:v>
                </c:pt>
                <c:pt idx="95">
                  <c:v>5.984420132655867</c:v>
                </c:pt>
                <c:pt idx="96">
                  <c:v>6.046185022643201</c:v>
                </c:pt>
                <c:pt idx="97">
                  <c:v>6.10792415943626</c:v>
                </c:pt>
                <c:pt idx="98">
                  <c:v>6.169637538346666</c:v>
                </c:pt>
                <c:pt idx="99">
                  <c:v>6.23132515468255</c:v>
                </c:pt>
                <c:pt idx="100">
                  <c:v>6.292987003748551</c:v>
                </c:pt>
                <c:pt idx="101">
                  <c:v>6.354623080845808</c:v>
                </c:pt>
                <c:pt idx="102">
                  <c:v>6.41623338127196</c:v>
                </c:pt>
                <c:pt idx="103">
                  <c:v>6.477817900321142</c:v>
                </c:pt>
                <c:pt idx="104">
                  <c:v>6.53937663328397</c:v>
                </c:pt>
                <c:pt idx="105">
                  <c:v>6.600909575447547</c:v>
                </c:pt>
                <c:pt idx="106">
                  <c:v>6.662416722095457</c:v>
                </c:pt>
                <c:pt idx="107">
                  <c:v>6.723898068507752</c:v>
                </c:pt>
                <c:pt idx="108">
                  <c:v>6.78535360996096</c:v>
                </c:pt>
                <c:pt idx="109">
                  <c:v>6.846783341728068</c:v>
                </c:pt>
                <c:pt idx="110">
                  <c:v>6.908187259078523</c:v>
                </c:pt>
                <c:pt idx="111">
                  <c:v>6.969565357278229</c:v>
                </c:pt>
                <c:pt idx="112">
                  <c:v>7.030917631589537</c:v>
                </c:pt>
                <c:pt idx="113">
                  <c:v>7.092244077271244</c:v>
                </c:pt>
                <c:pt idx="114">
                  <c:v>7.153544689578589</c:v>
                </c:pt>
                <c:pt idx="115">
                  <c:v>7.214819463763242</c:v>
                </c:pt>
                <c:pt idx="116">
                  <c:v>7.276068395073306</c:v>
                </c:pt>
                <c:pt idx="117">
                  <c:v>7.33729147875331</c:v>
                </c:pt>
                <c:pt idx="118">
                  <c:v>7.3984887100442</c:v>
                </c:pt>
                <c:pt idx="119">
                  <c:v>7.45966008418334</c:v>
                </c:pt>
                <c:pt idx="120">
                  <c:v>7.520805596404508</c:v>
                </c:pt>
                <c:pt idx="121">
                  <c:v>7.581925241937881</c:v>
                </c:pt>
                <c:pt idx="122">
                  <c:v>7.643019016010042</c:v>
                </c:pt>
                <c:pt idx="123">
                  <c:v>7.704086913843966</c:v>
                </c:pt>
                <c:pt idx="124">
                  <c:v>7.765128930659022</c:v>
                </c:pt>
                <c:pt idx="125">
                  <c:v>7.826145061670965</c:v>
                </c:pt>
                <c:pt idx="126">
                  <c:v>7.887135302091926</c:v>
                </c:pt>
                <c:pt idx="127">
                  <c:v>7.94809964713042</c:v>
                </c:pt>
                <c:pt idx="128">
                  <c:v>8.009038091991327</c:v>
                </c:pt>
                <c:pt idx="129">
                  <c:v>8.069950631875894</c:v>
                </c:pt>
                <c:pt idx="130">
                  <c:v>8.13083726198173</c:v>
                </c:pt>
                <c:pt idx="131">
                  <c:v>8.191697977502801</c:v>
                </c:pt>
                <c:pt idx="132">
                  <c:v>8.25253277362942</c:v>
                </c:pt>
                <c:pt idx="133">
                  <c:v>8.313341645548256</c:v>
                </c:pt>
                <c:pt idx="134">
                  <c:v>8.3741245884423</c:v>
                </c:pt>
                <c:pt idx="135">
                  <c:v>8.434881597490898</c:v>
                </c:pt>
                <c:pt idx="136">
                  <c:v>8.495612667869718</c:v>
                </c:pt>
                <c:pt idx="137">
                  <c:v>8.556317794750752</c:v>
                </c:pt>
                <c:pt idx="138">
                  <c:v>8.616996973302317</c:v>
                </c:pt>
                <c:pt idx="139">
                  <c:v>8.67765019868904</c:v>
                </c:pt>
                <c:pt idx="140">
                  <c:v>8.738277466071869</c:v>
                </c:pt>
                <c:pt idx="141">
                  <c:v>8.798878770608041</c:v>
                </c:pt>
                <c:pt idx="142">
                  <c:v>8.859454107451108</c:v>
                </c:pt>
                <c:pt idx="143">
                  <c:v>8.920003471750908</c:v>
                </c:pt>
                <c:pt idx="144">
                  <c:v>8.980526858653574</c:v>
                </c:pt>
                <c:pt idx="145">
                  <c:v>9.041024263301519</c:v>
                </c:pt>
                <c:pt idx="146">
                  <c:v>9.101495680833439</c:v>
                </c:pt>
                <c:pt idx="147">
                  <c:v>9.161941106384303</c:v>
                </c:pt>
                <c:pt idx="148">
                  <c:v>9.222360535085348</c:v>
                </c:pt>
                <c:pt idx="149">
                  <c:v>9.282753962064076</c:v>
                </c:pt>
                <c:pt idx="150">
                  <c:v>9.343121382444247</c:v>
                </c:pt>
                <c:pt idx="151">
                  <c:v>9.403462791345875</c:v>
                </c:pt>
                <c:pt idx="152">
                  <c:v>9.463778183885223</c:v>
                </c:pt>
                <c:pt idx="153">
                  <c:v>9.524067555174797</c:v>
                </c:pt>
                <c:pt idx="154">
                  <c:v>9.584330900323333</c:v>
                </c:pt>
                <c:pt idx="155">
                  <c:v>9.644568214435814</c:v>
                </c:pt>
                <c:pt idx="156">
                  <c:v>9.704779492613436</c:v>
                </c:pt>
                <c:pt idx="157">
                  <c:v>9.764964729953627</c:v>
                </c:pt>
                <c:pt idx="158">
                  <c:v>9.825123921550025</c:v>
                </c:pt>
                <c:pt idx="159">
                  <c:v>9.885257062492481</c:v>
                </c:pt>
                <c:pt idx="160">
                  <c:v>9.945364147867053</c:v>
                </c:pt>
                <c:pt idx="161">
                  <c:v>10.005445172756</c:v>
                </c:pt>
                <c:pt idx="162">
                  <c:v>10.06550013223777</c:v>
                </c:pt>
                <c:pt idx="163">
                  <c:v>10.12552902138702</c:v>
                </c:pt>
                <c:pt idx="164">
                  <c:v>10.18553183527455</c:v>
                </c:pt>
                <c:pt idx="165">
                  <c:v>10.2455085689674</c:v>
                </c:pt>
                <c:pt idx="166">
                  <c:v>10.30545921752872</c:v>
                </c:pt>
                <c:pt idx="167">
                  <c:v>10.36538377601789</c:v>
                </c:pt>
                <c:pt idx="168">
                  <c:v>10.42528223949039</c:v>
                </c:pt>
                <c:pt idx="169">
                  <c:v>10.48515460299791</c:v>
                </c:pt>
                <c:pt idx="170">
                  <c:v>10.54500086158825</c:v>
                </c:pt>
                <c:pt idx="171">
                  <c:v>10.60482101030541</c:v>
                </c:pt>
                <c:pt idx="172">
                  <c:v>10.66461504418947</c:v>
                </c:pt>
                <c:pt idx="173">
                  <c:v>10.72438295827668</c:v>
                </c:pt>
                <c:pt idx="174">
                  <c:v>10.78412474759943</c:v>
                </c:pt>
                <c:pt idx="175">
                  <c:v>10.8438404071862</c:v>
                </c:pt>
                <c:pt idx="176">
                  <c:v>10.90352993206162</c:v>
                </c:pt>
                <c:pt idx="177">
                  <c:v>10.96319331724642</c:v>
                </c:pt>
                <c:pt idx="178">
                  <c:v>11.02283055775744</c:v>
                </c:pt>
                <c:pt idx="179">
                  <c:v>11.08244164860762</c:v>
                </c:pt>
                <c:pt idx="180">
                  <c:v>11.14202658480601</c:v>
                </c:pt>
                <c:pt idx="181">
                  <c:v>11.20158536135773</c:v>
                </c:pt>
                <c:pt idx="182">
                  <c:v>11.261117973264</c:v>
                </c:pt>
                <c:pt idx="183">
                  <c:v>11.32062441552212</c:v>
                </c:pt>
                <c:pt idx="184">
                  <c:v>11.38010468312547</c:v>
                </c:pt>
                <c:pt idx="185">
                  <c:v>11.43955877106349</c:v>
                </c:pt>
                <c:pt idx="186">
                  <c:v>11.49898667432168</c:v>
                </c:pt>
                <c:pt idx="187">
                  <c:v>11.5583883878816</c:v>
                </c:pt>
                <c:pt idx="188">
                  <c:v>11.61776390672088</c:v>
                </c:pt>
                <c:pt idx="189">
                  <c:v>11.67711322581317</c:v>
                </c:pt>
                <c:pt idx="190">
                  <c:v>11.73643634012819</c:v>
                </c:pt>
                <c:pt idx="191">
                  <c:v>11.79573324463166</c:v>
                </c:pt>
                <c:pt idx="192">
                  <c:v>11.85500393428537</c:v>
                </c:pt>
                <c:pt idx="193">
                  <c:v>11.9142484040471</c:v>
                </c:pt>
                <c:pt idx="194">
                  <c:v>11.97346664887066</c:v>
                </c:pt>
                <c:pt idx="195">
                  <c:v>12.03265866370588</c:v>
                </c:pt>
                <c:pt idx="196">
                  <c:v>12.09182444349859</c:v>
                </c:pt>
                <c:pt idx="197">
                  <c:v>12.15096398319062</c:v>
                </c:pt>
                <c:pt idx="198">
                  <c:v>12.2100772777198</c:v>
                </c:pt>
                <c:pt idx="199">
                  <c:v>12.26916432201995</c:v>
                </c:pt>
                <c:pt idx="200">
                  <c:v>12.32822511102087</c:v>
                </c:pt>
                <c:pt idx="201">
                  <c:v>12.38725963964833</c:v>
                </c:pt>
                <c:pt idx="202">
                  <c:v>12.44626790282409</c:v>
                </c:pt>
                <c:pt idx="203">
                  <c:v>12.50524989546587</c:v>
                </c:pt>
                <c:pt idx="204">
                  <c:v>12.56420561248734</c:v>
                </c:pt>
                <c:pt idx="205">
                  <c:v>12.62313504879814</c:v>
                </c:pt>
                <c:pt idx="206">
                  <c:v>12.68203819930386</c:v>
                </c:pt>
                <c:pt idx="207">
                  <c:v>12.740915058906</c:v>
                </c:pt>
                <c:pt idx="208">
                  <c:v>12.79976562250205</c:v>
                </c:pt>
                <c:pt idx="209">
                  <c:v>12.85858988498538</c:v>
                </c:pt>
                <c:pt idx="210">
                  <c:v>12.91738784124533</c:v>
                </c:pt>
                <c:pt idx="211">
                  <c:v>12.97615948616712</c:v>
                </c:pt>
                <c:pt idx="212">
                  <c:v>13.03490481463192</c:v>
                </c:pt>
                <c:pt idx="213">
                  <c:v>13.09362382151678</c:v>
                </c:pt>
                <c:pt idx="214">
                  <c:v>13.15231650169466</c:v>
                </c:pt>
                <c:pt idx="215">
                  <c:v>13.21098285003442</c:v>
                </c:pt>
                <c:pt idx="216">
                  <c:v>13.26962286140081</c:v>
                </c:pt>
                <c:pt idx="217">
                  <c:v>13.32823653065446</c:v>
                </c:pt>
                <c:pt idx="218">
                  <c:v>13.38682385265187</c:v>
                </c:pt>
                <c:pt idx="219">
                  <c:v>13.44538482224544</c:v>
                </c:pt>
                <c:pt idx="220">
                  <c:v>13.50391943428339</c:v>
                </c:pt>
                <c:pt idx="221">
                  <c:v>13.56242768360985</c:v>
                </c:pt>
                <c:pt idx="222">
                  <c:v>13.62090956506476</c:v>
                </c:pt>
                <c:pt idx="223">
                  <c:v>13.67936507348394</c:v>
                </c:pt>
                <c:pt idx="224">
                  <c:v>13.73779420369904</c:v>
                </c:pt>
                <c:pt idx="225">
                  <c:v>13.79619695053753</c:v>
                </c:pt>
                <c:pt idx="226">
                  <c:v>13.85457330882275</c:v>
                </c:pt>
                <c:pt idx="227">
                  <c:v>13.9129232733738</c:v>
                </c:pt>
                <c:pt idx="228">
                  <c:v>13.97124683900567</c:v>
                </c:pt>
                <c:pt idx="229">
                  <c:v>14.0295440005291</c:v>
                </c:pt>
                <c:pt idx="230">
                  <c:v>14.08781475275067</c:v>
                </c:pt>
                <c:pt idx="231">
                  <c:v>14.14605909047275</c:v>
                </c:pt>
                <c:pt idx="232">
                  <c:v>14.2042770084935</c:v>
                </c:pt>
                <c:pt idx="233">
                  <c:v>14.26246850160686</c:v>
                </c:pt>
                <c:pt idx="234">
                  <c:v>14.32063356460256</c:v>
                </c:pt>
                <c:pt idx="235">
                  <c:v>14.37877219226611</c:v>
                </c:pt>
                <c:pt idx="236">
                  <c:v>14.43688437937877</c:v>
                </c:pt>
                <c:pt idx="237">
                  <c:v>14.49497012071758</c:v>
                </c:pt>
                <c:pt idx="238">
                  <c:v>14.55302941105532</c:v>
                </c:pt>
                <c:pt idx="239">
                  <c:v>14.61106224516052</c:v>
                </c:pt>
                <c:pt idx="240">
                  <c:v>14.66906861779746</c:v>
                </c:pt>
                <c:pt idx="241">
                  <c:v>14.72704852372615</c:v>
                </c:pt>
                <c:pt idx="242">
                  <c:v>14.78500195770234</c:v>
                </c:pt>
                <c:pt idx="243">
                  <c:v>14.8429289144775</c:v>
                </c:pt>
                <c:pt idx="244">
                  <c:v>14.90082938879881</c:v>
                </c:pt>
                <c:pt idx="245">
                  <c:v>14.95870337540916</c:v>
                </c:pt>
                <c:pt idx="246">
                  <c:v>15.01655086904715</c:v>
                </c:pt>
                <c:pt idx="247">
                  <c:v>15.07437186444709</c:v>
                </c:pt>
                <c:pt idx="248">
                  <c:v>15.13216635633897</c:v>
                </c:pt>
                <c:pt idx="249">
                  <c:v>15.18993433944845</c:v>
                </c:pt>
                <c:pt idx="250">
                  <c:v>15.2476758084969</c:v>
                </c:pt>
                <c:pt idx="251">
                  <c:v>15.30539075820134</c:v>
                </c:pt>
                <c:pt idx="252">
                  <c:v>15.36307918327446</c:v>
                </c:pt>
                <c:pt idx="253">
                  <c:v>15.42074107842462</c:v>
                </c:pt>
                <c:pt idx="254">
                  <c:v>15.47837643835584</c:v>
                </c:pt>
                <c:pt idx="255">
                  <c:v>15.53598525776775</c:v>
                </c:pt>
                <c:pt idx="256">
                  <c:v>15.59356753135565</c:v>
                </c:pt>
                <c:pt idx="257">
                  <c:v>15.65112325381047</c:v>
                </c:pt>
                <c:pt idx="258">
                  <c:v>15.70865241981877</c:v>
                </c:pt>
                <c:pt idx="259">
                  <c:v>15.76615502406271</c:v>
                </c:pt>
                <c:pt idx="260">
                  <c:v>15.8236310612201</c:v>
                </c:pt>
                <c:pt idx="261">
                  <c:v>15.88108052596433</c:v>
                </c:pt>
                <c:pt idx="262">
                  <c:v>15.93850341296439</c:v>
                </c:pt>
                <c:pt idx="263">
                  <c:v>15.99589971688487</c:v>
                </c:pt>
                <c:pt idx="264">
                  <c:v>16.05326943238597</c:v>
                </c:pt>
                <c:pt idx="265">
                  <c:v>16.11061255412343</c:v>
                </c:pt>
                <c:pt idx="266">
                  <c:v>16.1679290767486</c:v>
                </c:pt>
                <c:pt idx="267">
                  <c:v>16.22521899490838</c:v>
                </c:pt>
                <c:pt idx="268">
                  <c:v>16.28248230324523</c:v>
                </c:pt>
                <c:pt idx="269">
                  <c:v>16.33971899639717</c:v>
                </c:pt>
                <c:pt idx="270">
                  <c:v>16.39692906899777</c:v>
                </c:pt>
                <c:pt idx="271">
                  <c:v>16.45411251567615</c:v>
                </c:pt>
                <c:pt idx="272">
                  <c:v>16.51126933105693</c:v>
                </c:pt>
                <c:pt idx="273">
                  <c:v>16.56839950976029</c:v>
                </c:pt>
                <c:pt idx="274">
                  <c:v>16.62550304640193</c:v>
                </c:pt>
                <c:pt idx="275">
                  <c:v>16.68257993559305</c:v>
                </c:pt>
                <c:pt idx="276">
                  <c:v>16.73963017194035</c:v>
                </c:pt>
                <c:pt idx="277">
                  <c:v>16.79665375004605</c:v>
                </c:pt>
                <c:pt idx="278">
                  <c:v>16.85365066450787</c:v>
                </c:pt>
                <c:pt idx="279">
                  <c:v>16.91062090991899</c:v>
                </c:pt>
                <c:pt idx="280">
                  <c:v>16.96756448086808</c:v>
                </c:pt>
                <c:pt idx="281">
                  <c:v>17.0244813719393</c:v>
                </c:pt>
                <c:pt idx="282">
                  <c:v>17.08137157771225</c:v>
                </c:pt>
                <c:pt idx="283">
                  <c:v>17.13823509276201</c:v>
                </c:pt>
                <c:pt idx="284">
                  <c:v>17.1950719116591</c:v>
                </c:pt>
                <c:pt idx="285">
                  <c:v>17.25188202896949</c:v>
                </c:pt>
                <c:pt idx="286">
                  <c:v>17.3086654392546</c:v>
                </c:pt>
                <c:pt idx="287">
                  <c:v>17.36542213707126</c:v>
                </c:pt>
                <c:pt idx="288">
                  <c:v>17.42215211697173</c:v>
                </c:pt>
                <c:pt idx="289">
                  <c:v>17.47885537350369</c:v>
                </c:pt>
                <c:pt idx="290">
                  <c:v>17.53553190121026</c:v>
                </c:pt>
                <c:pt idx="291">
                  <c:v>17.59218169462991</c:v>
                </c:pt>
                <c:pt idx="292">
                  <c:v>17.64880474829655</c:v>
                </c:pt>
                <c:pt idx="293">
                  <c:v>17.70540105673946</c:v>
                </c:pt>
                <c:pt idx="294">
                  <c:v>17.7619706144833</c:v>
                </c:pt>
                <c:pt idx="295">
                  <c:v>17.81851341604811</c:v>
                </c:pt>
                <c:pt idx="296">
                  <c:v>17.87502945594931</c:v>
                </c:pt>
                <c:pt idx="297">
                  <c:v>17.93151872869766</c:v>
                </c:pt>
                <c:pt idx="298">
                  <c:v>17.9879812287993</c:v>
                </c:pt>
                <c:pt idx="299">
                  <c:v>18.04441695075569</c:v>
                </c:pt>
                <c:pt idx="300">
                  <c:v>18.10082588906364</c:v>
                </c:pt>
                <c:pt idx="301">
                  <c:v>18.1572080382153</c:v>
                </c:pt>
                <c:pt idx="302">
                  <c:v>18.21356339269814</c:v>
                </c:pt>
                <c:pt idx="303">
                  <c:v>18.26989194699496</c:v>
                </c:pt>
                <c:pt idx="304">
                  <c:v>18.32619369558385</c:v>
                </c:pt>
                <c:pt idx="305">
                  <c:v>18.3824686329382</c:v>
                </c:pt>
                <c:pt idx="306">
                  <c:v>18.43871675352674</c:v>
                </c:pt>
                <c:pt idx="307">
                  <c:v>18.49493805181343</c:v>
                </c:pt>
                <c:pt idx="308">
                  <c:v>18.55113252225756</c:v>
                </c:pt>
                <c:pt idx="309">
                  <c:v>18.60730015931368</c:v>
                </c:pt>
                <c:pt idx="310">
                  <c:v>18.66344095743159</c:v>
                </c:pt>
                <c:pt idx="311">
                  <c:v>18.71955491105637</c:v>
                </c:pt>
                <c:pt idx="312">
                  <c:v>18.77564201462834</c:v>
                </c:pt>
                <c:pt idx="313">
                  <c:v>18.83170226258309</c:v>
                </c:pt>
                <c:pt idx="314">
                  <c:v>18.88773564935142</c:v>
                </c:pt>
                <c:pt idx="315">
                  <c:v>18.94374216935937</c:v>
                </c:pt>
                <c:pt idx="316">
                  <c:v>18.9997218170282</c:v>
                </c:pt>
                <c:pt idx="317">
                  <c:v>19.05567458677439</c:v>
                </c:pt>
                <c:pt idx="318">
                  <c:v>19.11160047300965</c:v>
                </c:pt>
                <c:pt idx="319">
                  <c:v>19.16749947014084</c:v>
                </c:pt>
                <c:pt idx="320">
                  <c:v>19.22337157257006</c:v>
                </c:pt>
                <c:pt idx="321">
                  <c:v>19.27921677469458</c:v>
                </c:pt>
                <c:pt idx="322">
                  <c:v>19.33503507090683</c:v>
                </c:pt>
                <c:pt idx="323">
                  <c:v>19.39082645559444</c:v>
                </c:pt>
                <c:pt idx="324">
                  <c:v>19.4465909231402</c:v>
                </c:pt>
                <c:pt idx="325">
                  <c:v>19.50232846792203</c:v>
                </c:pt>
                <c:pt idx="326">
                  <c:v>19.55803908431303</c:v>
                </c:pt>
                <c:pt idx="327">
                  <c:v>19.61372276668141</c:v>
                </c:pt>
                <c:pt idx="328">
                  <c:v>19.66937950939054</c:v>
                </c:pt>
                <c:pt idx="329">
                  <c:v>19.72500930679891</c:v>
                </c:pt>
                <c:pt idx="330">
                  <c:v>19.78061215326011</c:v>
                </c:pt>
                <c:pt idx="331">
                  <c:v>19.83618804312285</c:v>
                </c:pt>
                <c:pt idx="332">
                  <c:v>19.89173697073095</c:v>
                </c:pt>
                <c:pt idx="333">
                  <c:v>19.94725893042332</c:v>
                </c:pt>
                <c:pt idx="334">
                  <c:v>20.00275391653396</c:v>
                </c:pt>
                <c:pt idx="335">
                  <c:v>20.05822192339194</c:v>
                </c:pt>
                <c:pt idx="336">
                  <c:v>20.11366294532139</c:v>
                </c:pt>
                <c:pt idx="337">
                  <c:v>20.16907697664155</c:v>
                </c:pt>
                <c:pt idx="338">
                  <c:v>20.22446401166667</c:v>
                </c:pt>
                <c:pt idx="339">
                  <c:v>20.27982404470606</c:v>
                </c:pt>
                <c:pt idx="340">
                  <c:v>20.33515707006409</c:v>
                </c:pt>
                <c:pt idx="341">
                  <c:v>20.39046308204013</c:v>
                </c:pt>
                <c:pt idx="342">
                  <c:v>20.4457420749286</c:v>
                </c:pt>
                <c:pt idx="343">
                  <c:v>20.50099404301892</c:v>
                </c:pt>
                <c:pt idx="344">
                  <c:v>20.55621898059554</c:v>
                </c:pt>
                <c:pt idx="345">
                  <c:v>20.61141688193789</c:v>
                </c:pt>
                <c:pt idx="346">
                  <c:v>20.66658774132041</c:v>
                </c:pt>
                <c:pt idx="347">
                  <c:v>20.72173155301249</c:v>
                </c:pt>
                <c:pt idx="348">
                  <c:v>20.77684831127855</c:v>
                </c:pt>
                <c:pt idx="349">
                  <c:v>20.83193801037793</c:v>
                </c:pt>
                <c:pt idx="350">
                  <c:v>20.88700064456497</c:v>
                </c:pt>
                <c:pt idx="351">
                  <c:v>20.94203620808893</c:v>
                </c:pt>
                <c:pt idx="352">
                  <c:v>20.99704469519405</c:v>
                </c:pt>
                <c:pt idx="353">
                  <c:v>21.05202610011947</c:v>
                </c:pt>
                <c:pt idx="354">
                  <c:v>21.10698041709928</c:v>
                </c:pt>
                <c:pt idx="355">
                  <c:v>21.16190764036249</c:v>
                </c:pt>
                <c:pt idx="356">
                  <c:v>21.21680776413303</c:v>
                </c:pt>
                <c:pt idx="357">
                  <c:v>21.2716807826297</c:v>
                </c:pt>
                <c:pt idx="358">
                  <c:v>21.32652669006624</c:v>
                </c:pt>
                <c:pt idx="359">
                  <c:v>21.38134548065125</c:v>
                </c:pt>
                <c:pt idx="360">
                  <c:v>21.43613714858822</c:v>
                </c:pt>
                <c:pt idx="361">
                  <c:v>21.4909016880755</c:v>
                </c:pt>
                <c:pt idx="362">
                  <c:v>21.54563909330634</c:v>
                </c:pt>
                <c:pt idx="363">
                  <c:v>21.60034935846879</c:v>
                </c:pt>
                <c:pt idx="364">
                  <c:v>21.65503247774579</c:v>
                </c:pt>
                <c:pt idx="365">
                  <c:v>21.70968844531511</c:v>
                </c:pt>
                <c:pt idx="366">
                  <c:v>21.76431725534933</c:v>
                </c:pt>
                <c:pt idx="367">
                  <c:v>21.81891890201588</c:v>
                </c:pt>
                <c:pt idx="368">
                  <c:v>21.87349337947699</c:v>
                </c:pt>
                <c:pt idx="369">
                  <c:v>21.92804068188969</c:v>
                </c:pt>
                <c:pt idx="370">
                  <c:v>21.98256080340581</c:v>
                </c:pt>
                <c:pt idx="371">
                  <c:v>22.03705373817199</c:v>
                </c:pt>
                <c:pt idx="372">
                  <c:v>22.09151948032961</c:v>
                </c:pt>
                <c:pt idx="373">
                  <c:v>22.14595802401486</c:v>
                </c:pt>
                <c:pt idx="374">
                  <c:v>22.20036936335867</c:v>
                </c:pt>
                <c:pt idx="375">
                  <c:v>22.25475349248673</c:v>
                </c:pt>
                <c:pt idx="376">
                  <c:v>22.30911040551949</c:v>
                </c:pt>
                <c:pt idx="377">
                  <c:v>22.36344009657211</c:v>
                </c:pt>
                <c:pt idx="378">
                  <c:v>22.4177425597545</c:v>
                </c:pt>
                <c:pt idx="379">
                  <c:v>22.4720177891713</c:v>
                </c:pt>
                <c:pt idx="380">
                  <c:v>22.52626577892183</c:v>
                </c:pt>
                <c:pt idx="381">
                  <c:v>22.58048652310014</c:v>
                </c:pt>
                <c:pt idx="382">
                  <c:v>22.63468001579497</c:v>
                </c:pt>
                <c:pt idx="383">
                  <c:v>22.68884625108974</c:v>
                </c:pt>
                <c:pt idx="384">
                  <c:v>22.74298522306254</c:v>
                </c:pt>
                <c:pt idx="385">
                  <c:v>22.79709692578615</c:v>
                </c:pt>
                <c:pt idx="386">
                  <c:v>22.85118135332801</c:v>
                </c:pt>
                <c:pt idx="387">
                  <c:v>22.90523849975018</c:v>
                </c:pt>
                <c:pt idx="388">
                  <c:v>22.95926835910939</c:v>
                </c:pt>
                <c:pt idx="389">
                  <c:v>23.013270925457</c:v>
                </c:pt>
                <c:pt idx="390">
                  <c:v>23.067246192839</c:v>
                </c:pt>
                <c:pt idx="391">
                  <c:v>23.12119415529598</c:v>
                </c:pt>
                <c:pt idx="392">
                  <c:v>23.17511480686314</c:v>
                </c:pt>
                <c:pt idx="393">
                  <c:v>23.22900814157031</c:v>
                </c:pt>
                <c:pt idx="394">
                  <c:v>23.28287415344186</c:v>
                </c:pt>
                <c:pt idx="395">
                  <c:v>23.33671283649678</c:v>
                </c:pt>
                <c:pt idx="396">
                  <c:v>23.39052418474862</c:v>
                </c:pt>
                <c:pt idx="397">
                  <c:v>23.4443081922055</c:v>
                </c:pt>
                <c:pt idx="398">
                  <c:v>23.49806485287005</c:v>
                </c:pt>
                <c:pt idx="399">
                  <c:v>23.55179416073952</c:v>
                </c:pt>
                <c:pt idx="400">
                  <c:v>23.60549610980564</c:v>
                </c:pt>
                <c:pt idx="401">
                  <c:v>23.65917069405468</c:v>
                </c:pt>
                <c:pt idx="402">
                  <c:v>23.71281790746745</c:v>
                </c:pt>
                <c:pt idx="403">
                  <c:v>23.76643774401924</c:v>
                </c:pt>
                <c:pt idx="404">
                  <c:v>23.82003019767985</c:v>
                </c:pt>
                <c:pt idx="405">
                  <c:v>23.87359526241358</c:v>
                </c:pt>
                <c:pt idx="406">
                  <c:v>23.92713293217921</c:v>
                </c:pt>
                <c:pt idx="407">
                  <c:v>23.98064320092998</c:v>
                </c:pt>
                <c:pt idx="408">
                  <c:v>24.0341260626136</c:v>
                </c:pt>
                <c:pt idx="409">
                  <c:v>24.08758151117222</c:v>
                </c:pt>
                <c:pt idx="410">
                  <c:v>24.14100954054248</c:v>
                </c:pt>
                <c:pt idx="411">
                  <c:v>24.19441014465542</c:v>
                </c:pt>
                <c:pt idx="412">
                  <c:v>24.2477833174365</c:v>
                </c:pt>
                <c:pt idx="413">
                  <c:v>24.30112905280562</c:v>
                </c:pt>
                <c:pt idx="414">
                  <c:v>24.35444734467707</c:v>
                </c:pt>
                <c:pt idx="415">
                  <c:v>24.40773818695956</c:v>
                </c:pt>
                <c:pt idx="416">
                  <c:v>24.46100157355617</c:v>
                </c:pt>
                <c:pt idx="417">
                  <c:v>24.51423749836436</c:v>
                </c:pt>
                <c:pt idx="418">
                  <c:v>24.56744595527597</c:v>
                </c:pt>
                <c:pt idx="419">
                  <c:v>24.62062693817722</c:v>
                </c:pt>
                <c:pt idx="420">
                  <c:v>24.67378044094863</c:v>
                </c:pt>
                <c:pt idx="421">
                  <c:v>24.72690645746512</c:v>
                </c:pt>
                <c:pt idx="422">
                  <c:v>24.78000498159589</c:v>
                </c:pt>
                <c:pt idx="423">
                  <c:v>24.8330760072045</c:v>
                </c:pt>
                <c:pt idx="424">
                  <c:v>24.88611952814882</c:v>
                </c:pt>
                <c:pt idx="425">
                  <c:v>24.93913553828101</c:v>
                </c:pt>
                <c:pt idx="426">
                  <c:v>24.99212403144754</c:v>
                </c:pt>
                <c:pt idx="427">
                  <c:v>25.04508500148915</c:v>
                </c:pt>
                <c:pt idx="428">
                  <c:v>25.09801844224086</c:v>
                </c:pt>
                <c:pt idx="429">
                  <c:v>25.15092434753197</c:v>
                </c:pt>
                <c:pt idx="430">
                  <c:v>25.20380271118602</c:v>
                </c:pt>
                <c:pt idx="431">
                  <c:v>25.25665352702079</c:v>
                </c:pt>
                <c:pt idx="432">
                  <c:v>25.30947678884833</c:v>
                </c:pt>
                <c:pt idx="433">
                  <c:v>25.36227249047488</c:v>
                </c:pt>
                <c:pt idx="434">
                  <c:v>25.41504062570091</c:v>
                </c:pt>
                <c:pt idx="435">
                  <c:v>25.46778118832112</c:v>
                </c:pt>
                <c:pt idx="436">
                  <c:v>25.52049417212437</c:v>
                </c:pt>
                <c:pt idx="437">
                  <c:v>25.57317957089373</c:v>
                </c:pt>
                <c:pt idx="438">
                  <c:v>25.62583737840645</c:v>
                </c:pt>
                <c:pt idx="439">
                  <c:v>25.67846758843394</c:v>
                </c:pt>
                <c:pt idx="440">
                  <c:v>25.73107019474176</c:v>
                </c:pt>
                <c:pt idx="441">
                  <c:v>25.78364519108965</c:v>
                </c:pt>
                <c:pt idx="442">
                  <c:v>25.83619257123146</c:v>
                </c:pt>
                <c:pt idx="443">
                  <c:v>25.88871232891517</c:v>
                </c:pt>
                <c:pt idx="444">
                  <c:v>25.94120445788289</c:v>
                </c:pt>
                <c:pt idx="445">
                  <c:v>25.99366895187083</c:v>
                </c:pt>
                <c:pt idx="446">
                  <c:v>26.0461058046093</c:v>
                </c:pt>
                <c:pt idx="447">
                  <c:v>26.0982483204011</c:v>
                </c:pt>
                <c:pt idx="448">
                  <c:v>26.15035659837727</c:v>
                </c:pt>
                <c:pt idx="449">
                  <c:v>26.2024306350446</c:v>
                </c:pt>
                <c:pt idx="450">
                  <c:v>26.25447042690712</c:v>
                </c:pt>
                <c:pt idx="451">
                  <c:v>26.30647597046604</c:v>
                </c:pt>
                <c:pt idx="452">
                  <c:v>26.35844726221984</c:v>
                </c:pt>
                <c:pt idx="453">
                  <c:v>26.41038429866417</c:v>
                </c:pt>
                <c:pt idx="454">
                  <c:v>26.46228707629192</c:v>
                </c:pt>
                <c:pt idx="455">
                  <c:v>26.51415559159316</c:v>
                </c:pt>
                <c:pt idx="456">
                  <c:v>26.56598984105517</c:v>
                </c:pt>
                <c:pt idx="457">
                  <c:v>26.61778982116243</c:v>
                </c:pt>
                <c:pt idx="458">
                  <c:v>26.6695555283966</c:v>
                </c:pt>
                <c:pt idx="459">
                  <c:v>26.72128695923652</c:v>
                </c:pt>
                <c:pt idx="460">
                  <c:v>26.77298411015823</c:v>
                </c:pt>
                <c:pt idx="461">
                  <c:v>26.82464697763493</c:v>
                </c:pt>
                <c:pt idx="462">
                  <c:v>26.876275558137</c:v>
                </c:pt>
                <c:pt idx="463">
                  <c:v>26.92786984813199</c:v>
                </c:pt>
                <c:pt idx="464">
                  <c:v>26.9794298440846</c:v>
                </c:pt>
                <c:pt idx="465">
                  <c:v>27.03095554245671</c:v>
                </c:pt>
                <c:pt idx="466">
                  <c:v>27.08244693970733</c:v>
                </c:pt>
                <c:pt idx="467">
                  <c:v>27.13390403229264</c:v>
                </c:pt>
                <c:pt idx="468">
                  <c:v>27.18532681666595</c:v>
                </c:pt>
                <c:pt idx="469">
                  <c:v>27.2367152892777</c:v>
                </c:pt>
                <c:pt idx="470">
                  <c:v>27.28806944657551</c:v>
                </c:pt>
                <c:pt idx="471">
                  <c:v>27.33938928500407</c:v>
                </c:pt>
                <c:pt idx="472">
                  <c:v>27.39067480100524</c:v>
                </c:pt>
                <c:pt idx="473">
                  <c:v>27.44192599101799</c:v>
                </c:pt>
                <c:pt idx="474">
                  <c:v>27.49314285147841</c:v>
                </c:pt>
                <c:pt idx="475">
                  <c:v>27.54432537881967</c:v>
                </c:pt>
                <c:pt idx="476">
                  <c:v>27.5954735694721</c:v>
                </c:pt>
                <c:pt idx="477">
                  <c:v>27.64658741986309</c:v>
                </c:pt>
                <c:pt idx="478">
                  <c:v>27.69766692641715</c:v>
                </c:pt>
                <c:pt idx="479">
                  <c:v>27.74871208555586</c:v>
                </c:pt>
                <c:pt idx="480">
                  <c:v>27.79972289369793</c:v>
                </c:pt>
                <c:pt idx="481">
                  <c:v>27.85069934725911</c:v>
                </c:pt>
                <c:pt idx="482">
                  <c:v>27.90164144265225</c:v>
                </c:pt>
                <c:pt idx="483">
                  <c:v>27.95254917628727</c:v>
                </c:pt>
                <c:pt idx="484">
                  <c:v>28.00342254457116</c:v>
                </c:pt>
                <c:pt idx="485">
                  <c:v>28.05426154390798</c:v>
                </c:pt>
                <c:pt idx="486">
                  <c:v>28.10506617069883</c:v>
                </c:pt>
                <c:pt idx="487">
                  <c:v>28.15583642134188</c:v>
                </c:pt>
                <c:pt idx="488">
                  <c:v>28.20657229223236</c:v>
                </c:pt>
                <c:pt idx="489">
                  <c:v>28.25727377976252</c:v>
                </c:pt>
                <c:pt idx="490">
                  <c:v>28.30794088032166</c:v>
                </c:pt>
                <c:pt idx="491">
                  <c:v>28.35857359029613</c:v>
                </c:pt>
                <c:pt idx="492">
                  <c:v>28.40917190606928</c:v>
                </c:pt>
                <c:pt idx="493">
                  <c:v>28.45973582402152</c:v>
                </c:pt>
                <c:pt idx="494">
                  <c:v>28.51026534053026</c:v>
                </c:pt>
                <c:pt idx="495">
                  <c:v>28.56076045196992</c:v>
                </c:pt>
                <c:pt idx="496">
                  <c:v>28.61122115471194</c:v>
                </c:pt>
                <c:pt idx="497">
                  <c:v>28.66164744512478</c:v>
                </c:pt>
                <c:pt idx="498">
                  <c:v>28.71203931957387</c:v>
                </c:pt>
                <c:pt idx="499">
                  <c:v>28.76239677442166</c:v>
                </c:pt>
                <c:pt idx="500">
                  <c:v>28.81271980602758</c:v>
                </c:pt>
                <c:pt idx="501">
                  <c:v>28.86300841074804</c:v>
                </c:pt>
                <c:pt idx="502">
                  <c:v>28.91326258493645</c:v>
                </c:pt>
                <c:pt idx="503">
                  <c:v>28.96348232494319</c:v>
                </c:pt>
                <c:pt idx="504">
                  <c:v>29.01366762711559</c:v>
                </c:pt>
                <c:pt idx="505">
                  <c:v>29.06381848779796</c:v>
                </c:pt>
                <c:pt idx="506">
                  <c:v>29.11393490333159</c:v>
                </c:pt>
                <c:pt idx="507">
                  <c:v>29.16401687005468</c:v>
                </c:pt>
                <c:pt idx="508">
                  <c:v>29.21406438430242</c:v>
                </c:pt>
                <c:pt idx="509">
                  <c:v>29.26407744240694</c:v>
                </c:pt>
                <c:pt idx="510">
                  <c:v>29.31405604069728</c:v>
                </c:pt>
                <c:pt idx="511">
                  <c:v>29.36400017549947</c:v>
                </c:pt>
                <c:pt idx="512">
                  <c:v>29.41390984313641</c:v>
                </c:pt>
                <c:pt idx="513">
                  <c:v>29.46378503992795</c:v>
                </c:pt>
                <c:pt idx="514">
                  <c:v>29.51362576219088</c:v>
                </c:pt>
                <c:pt idx="515">
                  <c:v>29.56343200623888</c:v>
                </c:pt>
                <c:pt idx="516">
                  <c:v>29.61320376838253</c:v>
                </c:pt>
                <c:pt idx="517">
                  <c:v>29.66294104492935</c:v>
                </c:pt>
                <c:pt idx="518">
                  <c:v>29.71264383218372</c:v>
                </c:pt>
                <c:pt idx="519">
                  <c:v>29.76231212644694</c:v>
                </c:pt>
                <c:pt idx="520">
                  <c:v>29.8119459240172</c:v>
                </c:pt>
                <c:pt idx="521">
                  <c:v>29.86154522118953</c:v>
                </c:pt>
                <c:pt idx="522">
                  <c:v>29.9111100142559</c:v>
                </c:pt>
                <c:pt idx="523">
                  <c:v>29.96064029950512</c:v>
                </c:pt>
                <c:pt idx="524">
                  <c:v>30.01013607322286</c:v>
                </c:pt>
                <c:pt idx="525">
                  <c:v>30.05959733169167</c:v>
                </c:pt>
                <c:pt idx="526">
                  <c:v>30.10902407119093</c:v>
                </c:pt>
                <c:pt idx="527">
                  <c:v>30.15841628799691</c:v>
                </c:pt>
                <c:pt idx="528">
                  <c:v>30.2077739783827</c:v>
                </c:pt>
                <c:pt idx="529">
                  <c:v>30.25709713861823</c:v>
                </c:pt>
                <c:pt idx="530">
                  <c:v>30.30638576497029</c:v>
                </c:pt>
                <c:pt idx="531">
                  <c:v>30.35563985370245</c:v>
                </c:pt>
                <c:pt idx="532">
                  <c:v>30.40485940107516</c:v>
                </c:pt>
                <c:pt idx="533">
                  <c:v>30.45404440334567</c:v>
                </c:pt>
                <c:pt idx="534">
                  <c:v>30.50319485676801</c:v>
                </c:pt>
                <c:pt idx="535">
                  <c:v>30.55231075759307</c:v>
                </c:pt>
                <c:pt idx="536">
                  <c:v>30.6013921020685</c:v>
                </c:pt>
                <c:pt idx="537">
                  <c:v>30.65043888643878</c:v>
                </c:pt>
                <c:pt idx="538">
                  <c:v>30.69945110694517</c:v>
                </c:pt>
                <c:pt idx="539">
                  <c:v>30.7484287598257</c:v>
                </c:pt>
                <c:pt idx="540">
                  <c:v>30.7973718413152</c:v>
                </c:pt>
                <c:pt idx="541">
                  <c:v>30.84628034764528</c:v>
                </c:pt>
                <c:pt idx="542">
                  <c:v>30.89515427504429</c:v>
                </c:pt>
                <c:pt idx="543">
                  <c:v>30.94399361973738</c:v>
                </c:pt>
                <c:pt idx="544">
                  <c:v>30.99279837794643</c:v>
                </c:pt>
                <c:pt idx="545">
                  <c:v>31.04156854589009</c:v>
                </c:pt>
                <c:pt idx="546">
                  <c:v>31.09030411978376</c:v>
                </c:pt>
                <c:pt idx="547">
                  <c:v>31.13900509583957</c:v>
                </c:pt>
                <c:pt idx="548">
                  <c:v>31.18767147026638</c:v>
                </c:pt>
                <c:pt idx="549">
                  <c:v>31.23630323926979</c:v>
                </c:pt>
                <c:pt idx="550">
                  <c:v>31.28490039905214</c:v>
                </c:pt>
                <c:pt idx="551">
                  <c:v>31.33346294581246</c:v>
                </c:pt>
                <c:pt idx="552">
                  <c:v>31.38199087574652</c:v>
                </c:pt>
                <c:pt idx="553">
                  <c:v>31.43048418504678</c:v>
                </c:pt>
                <c:pt idx="554">
                  <c:v>31.4789428699024</c:v>
                </c:pt>
                <c:pt idx="555">
                  <c:v>31.52736692649926</c:v>
                </c:pt>
                <c:pt idx="556">
                  <c:v>31.57575635101989</c:v>
                </c:pt>
                <c:pt idx="557">
                  <c:v>31.62411113964356</c:v>
                </c:pt>
                <c:pt idx="558">
                  <c:v>31.67243128854616</c:v>
                </c:pt>
                <c:pt idx="559">
                  <c:v>31.7207167939003</c:v>
                </c:pt>
                <c:pt idx="560">
                  <c:v>31.76896765187524</c:v>
                </c:pt>
                <c:pt idx="561">
                  <c:v>31.81718385863688</c:v>
                </c:pt>
                <c:pt idx="562">
                  <c:v>31.86536541034782</c:v>
                </c:pt>
                <c:pt idx="563">
                  <c:v>31.91351230316728</c:v>
                </c:pt>
                <c:pt idx="564">
                  <c:v>31.96162453325113</c:v>
                </c:pt>
                <c:pt idx="565">
                  <c:v>32.00970209675187</c:v>
                </c:pt>
                <c:pt idx="566">
                  <c:v>32.05774498981866</c:v>
                </c:pt>
                <c:pt idx="567">
                  <c:v>32.10575320859725</c:v>
                </c:pt>
                <c:pt idx="568">
                  <c:v>32.15372674923005</c:v>
                </c:pt>
                <c:pt idx="569">
                  <c:v>32.20166560785604</c:v>
                </c:pt>
                <c:pt idx="570">
                  <c:v>32.24956978061083</c:v>
                </c:pt>
                <c:pt idx="571">
                  <c:v>32.29743926362666</c:v>
                </c:pt>
                <c:pt idx="572">
                  <c:v>32.34527405303233</c:v>
                </c:pt>
                <c:pt idx="573">
                  <c:v>32.39307414495323</c:v>
                </c:pt>
                <c:pt idx="574">
                  <c:v>32.44083953551136</c:v>
                </c:pt>
                <c:pt idx="575">
                  <c:v>32.48857022082528</c:v>
                </c:pt>
                <c:pt idx="576">
                  <c:v>32.53626619701014</c:v>
                </c:pt>
                <c:pt idx="577">
                  <c:v>32.58392746017763</c:v>
                </c:pt>
                <c:pt idx="578">
                  <c:v>32.63155400643601</c:v>
                </c:pt>
                <c:pt idx="579">
                  <c:v>32.67914583189012</c:v>
                </c:pt>
                <c:pt idx="580">
                  <c:v>32.7267029326413</c:v>
                </c:pt>
                <c:pt idx="581">
                  <c:v>32.77422530478751</c:v>
                </c:pt>
                <c:pt idx="582">
                  <c:v>32.82171294442314</c:v>
                </c:pt>
                <c:pt idx="583">
                  <c:v>32.8691658476392</c:v>
                </c:pt>
                <c:pt idx="584">
                  <c:v>32.91658401052318</c:v>
                </c:pt>
                <c:pt idx="585">
                  <c:v>32.9639674291591</c:v>
                </c:pt>
                <c:pt idx="586">
                  <c:v>33.01131609962749</c:v>
                </c:pt>
                <c:pt idx="587">
                  <c:v>33.05863001800537</c:v>
                </c:pt>
                <c:pt idx="588">
                  <c:v>33.1059091803663</c:v>
                </c:pt>
                <c:pt idx="589">
                  <c:v>33.15315358278028</c:v>
                </c:pt>
                <c:pt idx="590">
                  <c:v>33.20036322131383</c:v>
                </c:pt>
                <c:pt idx="591">
                  <c:v>33.24753809202994</c:v>
                </c:pt>
                <c:pt idx="592">
                  <c:v>33.29467819098808</c:v>
                </c:pt>
                <c:pt idx="593">
                  <c:v>33.3417835142442</c:v>
                </c:pt>
                <c:pt idx="594">
                  <c:v>33.38885405785066</c:v>
                </c:pt>
                <c:pt idx="595">
                  <c:v>33.43588981785634</c:v>
                </c:pt>
                <c:pt idx="596">
                  <c:v>33.48289079030651</c:v>
                </c:pt>
                <c:pt idx="597">
                  <c:v>33.52985697124294</c:v>
                </c:pt>
                <c:pt idx="598">
                  <c:v>33.57678835670378</c:v>
                </c:pt>
                <c:pt idx="599">
                  <c:v>33.62368494272365</c:v>
                </c:pt>
                <c:pt idx="600">
                  <c:v>33.67054672533357</c:v>
                </c:pt>
                <c:pt idx="601">
                  <c:v>33.71737370056097</c:v>
                </c:pt>
                <c:pt idx="602">
                  <c:v>33.76416586442973</c:v>
                </c:pt>
                <c:pt idx="603">
                  <c:v>33.81092321296011</c:v>
                </c:pt>
                <c:pt idx="604">
                  <c:v>33.85764574216873</c:v>
                </c:pt>
                <c:pt idx="605">
                  <c:v>33.90433344806866</c:v>
                </c:pt>
                <c:pt idx="606">
                  <c:v>33.95098632666932</c:v>
                </c:pt>
                <c:pt idx="607">
                  <c:v>33.99760437397651</c:v>
                </c:pt>
                <c:pt idx="608">
                  <c:v>34.04418758599243</c:v>
                </c:pt>
                <c:pt idx="609">
                  <c:v>34.09073595871557</c:v>
                </c:pt>
                <c:pt idx="610">
                  <c:v>34.13724948814089</c:v>
                </c:pt>
                <c:pt idx="611">
                  <c:v>34.18372817025958</c:v>
                </c:pt>
                <c:pt idx="612">
                  <c:v>34.23017200105928</c:v>
                </c:pt>
                <c:pt idx="613">
                  <c:v>34.2765809765239</c:v>
                </c:pt>
                <c:pt idx="614">
                  <c:v>34.3229550926337</c:v>
                </c:pt>
                <c:pt idx="615">
                  <c:v>34.36929434536525</c:v>
                </c:pt>
                <c:pt idx="616">
                  <c:v>34.41559873069148</c:v>
                </c:pt>
                <c:pt idx="617">
                  <c:v>34.46186824458159</c:v>
                </c:pt>
                <c:pt idx="618">
                  <c:v>34.50810288300108</c:v>
                </c:pt>
                <c:pt idx="619">
                  <c:v>34.5543026419118</c:v>
                </c:pt>
                <c:pt idx="620">
                  <c:v>34.60046751727182</c:v>
                </c:pt>
                <c:pt idx="621">
                  <c:v>34.64659750503556</c:v>
                </c:pt>
                <c:pt idx="622">
                  <c:v>34.69269260115366</c:v>
                </c:pt>
                <c:pt idx="623">
                  <c:v>34.73875280157305</c:v>
                </c:pt>
                <c:pt idx="624">
                  <c:v>34.78477810223696</c:v>
                </c:pt>
                <c:pt idx="625">
                  <c:v>34.83076849908482</c:v>
                </c:pt>
                <c:pt idx="626">
                  <c:v>34.87672398805234</c:v>
                </c:pt>
                <c:pt idx="627">
                  <c:v>34.92264456507145</c:v>
                </c:pt>
                <c:pt idx="628">
                  <c:v>34.96853022607034</c:v>
                </c:pt>
                <c:pt idx="629">
                  <c:v>35.01438096697344</c:v>
                </c:pt>
                <c:pt idx="630">
                  <c:v>35.06019678370136</c:v>
                </c:pt>
                <c:pt idx="631">
                  <c:v>35.10597767217094</c:v>
                </c:pt>
                <c:pt idx="632">
                  <c:v>35.15172362829524</c:v>
                </c:pt>
                <c:pt idx="633">
                  <c:v>35.19743464798352</c:v>
                </c:pt>
                <c:pt idx="634">
                  <c:v>35.24311072714121</c:v>
                </c:pt>
                <c:pt idx="635">
                  <c:v>35.28875186166997</c:v>
                </c:pt>
                <c:pt idx="636">
                  <c:v>35.33435804746757</c:v>
                </c:pt>
                <c:pt idx="637">
                  <c:v>35.37992928042804</c:v>
                </c:pt>
                <c:pt idx="638">
                  <c:v>35.42546555644149</c:v>
                </c:pt>
                <c:pt idx="639">
                  <c:v>35.47096687139425</c:v>
                </c:pt>
                <c:pt idx="640">
                  <c:v>35.51643322116877</c:v>
                </c:pt>
                <c:pt idx="641">
                  <c:v>35.56186460164364</c:v>
                </c:pt>
                <c:pt idx="642">
                  <c:v>35.60726100869362</c:v>
                </c:pt>
                <c:pt idx="643">
                  <c:v>35.65262243818956</c:v>
                </c:pt>
                <c:pt idx="644">
                  <c:v>35.69794888599845</c:v>
                </c:pt>
                <c:pt idx="645">
                  <c:v>35.74324034798339</c:v>
                </c:pt>
                <c:pt idx="646">
                  <c:v>35.7884968200036</c:v>
                </c:pt>
                <c:pt idx="647">
                  <c:v>35.83371829791437</c:v>
                </c:pt>
                <c:pt idx="648">
                  <c:v>35.87890477756711</c:v>
                </c:pt>
                <c:pt idx="649">
                  <c:v>35.92405625480932</c:v>
                </c:pt>
                <c:pt idx="650">
                  <c:v>35.96917272548454</c:v>
                </c:pt>
                <c:pt idx="651">
                  <c:v>36.01425418543242</c:v>
                </c:pt>
                <c:pt idx="652">
                  <c:v>36.05930063048866</c:v>
                </c:pt>
                <c:pt idx="653">
                  <c:v>36.10431205648501</c:v>
                </c:pt>
                <c:pt idx="654">
                  <c:v>36.14928845924928</c:v>
                </c:pt>
                <c:pt idx="655">
                  <c:v>36.19422983460529</c:v>
                </c:pt>
                <c:pt idx="656">
                  <c:v>36.23913617837293</c:v>
                </c:pt>
                <c:pt idx="657">
                  <c:v>36.28400748636811</c:v>
                </c:pt>
                <c:pt idx="658">
                  <c:v>36.32884375440274</c:v>
                </c:pt>
                <c:pt idx="659">
                  <c:v>36.37364497828474</c:v>
                </c:pt>
                <c:pt idx="660">
                  <c:v>36.41841115381806</c:v>
                </c:pt>
                <c:pt idx="661">
                  <c:v>36.46314227680261</c:v>
                </c:pt>
                <c:pt idx="662">
                  <c:v>36.50783834303432</c:v>
                </c:pt>
                <c:pt idx="663">
                  <c:v>36.55249934830508</c:v>
                </c:pt>
                <c:pt idx="664">
                  <c:v>36.59712528840275</c:v>
                </c:pt>
                <c:pt idx="665">
                  <c:v>36.6417161591112</c:v>
                </c:pt>
                <c:pt idx="666">
                  <c:v>36.68627195621018</c:v>
                </c:pt>
                <c:pt idx="667">
                  <c:v>36.73079267547544</c:v>
                </c:pt>
                <c:pt idx="668">
                  <c:v>36.77527831267866</c:v>
                </c:pt>
                <c:pt idx="669">
                  <c:v>36.81972886358746</c:v>
                </c:pt>
                <c:pt idx="670">
                  <c:v>36.8641443239654</c:v>
                </c:pt>
                <c:pt idx="671">
                  <c:v>36.90852468957188</c:v>
                </c:pt>
                <c:pt idx="672">
                  <c:v>36.95286995616233</c:v>
                </c:pt>
                <c:pt idx="673">
                  <c:v>36.997180119488</c:v>
                </c:pt>
                <c:pt idx="674">
                  <c:v>37.04145517529605</c:v>
                </c:pt>
                <c:pt idx="675">
                  <c:v>37.08569511932954</c:v>
                </c:pt>
                <c:pt idx="676">
                  <c:v>37.1298999473274</c:v>
                </c:pt>
                <c:pt idx="677">
                  <c:v>37.17406965502442</c:v>
                </c:pt>
                <c:pt idx="678">
                  <c:v>37.21820423815128</c:v>
                </c:pt>
                <c:pt idx="679">
                  <c:v>37.26230369243451</c:v>
                </c:pt>
                <c:pt idx="680">
                  <c:v>37.30636801359646</c:v>
                </c:pt>
                <c:pt idx="681">
                  <c:v>37.35039719735534</c:v>
                </c:pt>
                <c:pt idx="682">
                  <c:v>37.39439123942518</c:v>
                </c:pt>
                <c:pt idx="683">
                  <c:v>37.43835013551584</c:v>
                </c:pt>
                <c:pt idx="684">
                  <c:v>37.48227388133301</c:v>
                </c:pt>
                <c:pt idx="685">
                  <c:v>37.52616247257815</c:v>
                </c:pt>
                <c:pt idx="686">
                  <c:v>37.57001590494855</c:v>
                </c:pt>
                <c:pt idx="687">
                  <c:v>37.61383417413728</c:v>
                </c:pt>
                <c:pt idx="688">
                  <c:v>37.65761727583318</c:v>
                </c:pt>
                <c:pt idx="689">
                  <c:v>37.70136520572087</c:v>
                </c:pt>
                <c:pt idx="690">
                  <c:v>37.74507795948076</c:v>
                </c:pt>
                <c:pt idx="691">
                  <c:v>37.78875553278897</c:v>
                </c:pt>
                <c:pt idx="692">
                  <c:v>37.83239792131742</c:v>
                </c:pt>
                <c:pt idx="693">
                  <c:v>37.87600512073372</c:v>
                </c:pt>
                <c:pt idx="694">
                  <c:v>37.91957712670126</c:v>
                </c:pt>
                <c:pt idx="695">
                  <c:v>37.9631139348791</c:v>
                </c:pt>
                <c:pt idx="696">
                  <c:v>38.00661554092208</c:v>
                </c:pt>
                <c:pt idx="697">
                  <c:v>38.0500819404807</c:v>
                </c:pt>
                <c:pt idx="698">
                  <c:v>38.09351312920116</c:v>
                </c:pt>
                <c:pt idx="699">
                  <c:v>38.13690910272537</c:v>
                </c:pt>
                <c:pt idx="700">
                  <c:v>38.18026985669093</c:v>
                </c:pt>
                <c:pt idx="701">
                  <c:v>38.22359538673106</c:v>
                </c:pt>
                <c:pt idx="702">
                  <c:v>38.26688568847472</c:v>
                </c:pt>
                <c:pt idx="703">
                  <c:v>38.31014075754646</c:v>
                </c:pt>
                <c:pt idx="704">
                  <c:v>38.3533605895665</c:v>
                </c:pt>
                <c:pt idx="705">
                  <c:v>38.39654518015071</c:v>
                </c:pt>
                <c:pt idx="706">
                  <c:v>38.4396945249106</c:v>
                </c:pt>
                <c:pt idx="707">
                  <c:v>38.48280861945326</c:v>
                </c:pt>
                <c:pt idx="708">
                  <c:v>38.52588745938142</c:v>
                </c:pt>
                <c:pt idx="709">
                  <c:v>38.56893104029341</c:v>
                </c:pt>
                <c:pt idx="710">
                  <c:v>38.61193935778316</c:v>
                </c:pt>
                <c:pt idx="711">
                  <c:v>38.65491240744017</c:v>
                </c:pt>
                <c:pt idx="712">
                  <c:v>38.69785018484955</c:v>
                </c:pt>
                <c:pt idx="713">
                  <c:v>38.74075268559193</c:v>
                </c:pt>
                <c:pt idx="714">
                  <c:v>38.78361990524355</c:v>
                </c:pt>
                <c:pt idx="715">
                  <c:v>38.82645183937618</c:v>
                </c:pt>
                <c:pt idx="716">
                  <c:v>38.86924848355712</c:v>
                </c:pt>
                <c:pt idx="717">
                  <c:v>38.91200983334921</c:v>
                </c:pt>
                <c:pt idx="718">
                  <c:v>38.95473588431083</c:v>
                </c:pt>
                <c:pt idx="719">
                  <c:v>38.99742663199585</c:v>
                </c:pt>
                <c:pt idx="720">
                  <c:v>39.04008207195367</c:v>
                </c:pt>
                <c:pt idx="721">
                  <c:v>39.08270219972917</c:v>
                </c:pt>
                <c:pt idx="722">
                  <c:v>39.12528701086274</c:v>
                </c:pt>
                <c:pt idx="723">
                  <c:v>39.16783650089022</c:v>
                </c:pt>
                <c:pt idx="724">
                  <c:v>39.21035066534294</c:v>
                </c:pt>
                <c:pt idx="725">
                  <c:v>39.25282949974768</c:v>
                </c:pt>
                <c:pt idx="726">
                  <c:v>39.29527299962668</c:v>
                </c:pt>
                <c:pt idx="727">
                  <c:v>39.33768116049762</c:v>
                </c:pt>
                <c:pt idx="728">
                  <c:v>39.38005397787361</c:v>
                </c:pt>
                <c:pt idx="729">
                  <c:v>39.42239144726319</c:v>
                </c:pt>
                <c:pt idx="730">
                  <c:v>39.46469356417031</c:v>
                </c:pt>
                <c:pt idx="731">
                  <c:v>39.50696032409433</c:v>
                </c:pt>
                <c:pt idx="732">
                  <c:v>39.54919172253</c:v>
                </c:pt>
                <c:pt idx="733">
                  <c:v>39.59138775496745</c:v>
                </c:pt>
                <c:pt idx="734">
                  <c:v>39.63354841689222</c:v>
                </c:pt>
                <c:pt idx="735">
                  <c:v>39.67567370378516</c:v>
                </c:pt>
                <c:pt idx="736">
                  <c:v>39.71776361112255</c:v>
                </c:pt>
                <c:pt idx="737">
                  <c:v>39.75981813437595</c:v>
                </c:pt>
                <c:pt idx="738">
                  <c:v>39.80183726901232</c:v>
                </c:pt>
                <c:pt idx="739">
                  <c:v>39.8438210104939</c:v>
                </c:pt>
                <c:pt idx="740">
                  <c:v>39.88576935427829</c:v>
                </c:pt>
                <c:pt idx="741">
                  <c:v>39.92768229581836</c:v>
                </c:pt>
                <c:pt idx="742">
                  <c:v>39.96955983056232</c:v>
                </c:pt>
                <c:pt idx="743">
                  <c:v>40.01140195395365</c:v>
                </c:pt>
                <c:pt idx="744">
                  <c:v>40.05320866143112</c:v>
                </c:pt>
                <c:pt idx="745">
                  <c:v>40.09497994842877</c:v>
                </c:pt>
                <c:pt idx="746">
                  <c:v>40.1367158103759</c:v>
                </c:pt>
                <c:pt idx="747">
                  <c:v>40.17841624269705</c:v>
                </c:pt>
                <c:pt idx="748">
                  <c:v>40.22008124081205</c:v>
                </c:pt>
                <c:pt idx="749">
                  <c:v>40.2617108001359</c:v>
                </c:pt>
                <c:pt idx="750">
                  <c:v>40.30330491607887</c:v>
                </c:pt>
                <c:pt idx="751">
                  <c:v>40.34486358404641</c:v>
                </c:pt>
                <c:pt idx="752">
                  <c:v>40.38638679943922</c:v>
                </c:pt>
                <c:pt idx="753">
                  <c:v>40.42787455765313</c:v>
                </c:pt>
                <c:pt idx="754">
                  <c:v>40.46932685407921</c:v>
                </c:pt>
                <c:pt idx="755">
                  <c:v>40.51074368410367</c:v>
                </c:pt>
                <c:pt idx="756">
                  <c:v>40.5521250431079</c:v>
                </c:pt>
                <c:pt idx="757">
                  <c:v>40.59347092646842</c:v>
                </c:pt>
                <c:pt idx="758">
                  <c:v>40.63478132955693</c:v>
                </c:pt>
                <c:pt idx="759">
                  <c:v>40.67605624774023</c:v>
                </c:pt>
                <c:pt idx="760">
                  <c:v>40.71729567638027</c:v>
                </c:pt>
                <c:pt idx="761">
                  <c:v>40.75849961083409</c:v>
                </c:pt>
                <c:pt idx="762">
                  <c:v>40.79966804645383</c:v>
                </c:pt>
                <c:pt idx="763">
                  <c:v>40.84080097858677</c:v>
                </c:pt>
                <c:pt idx="764">
                  <c:v>40.8818984025752</c:v>
                </c:pt>
                <c:pt idx="765">
                  <c:v>40.92296031375653</c:v>
                </c:pt>
                <c:pt idx="766">
                  <c:v>40.96398670746321</c:v>
                </c:pt>
                <c:pt idx="767">
                  <c:v>41.00497757902277</c:v>
                </c:pt>
                <c:pt idx="768">
                  <c:v>41.04593292375774</c:v>
                </c:pt>
                <c:pt idx="769">
                  <c:v>41.08685273698571</c:v>
                </c:pt>
                <c:pt idx="770">
                  <c:v>41.12773701401929</c:v>
                </c:pt>
                <c:pt idx="771">
                  <c:v>41.16858575016606</c:v>
                </c:pt>
                <c:pt idx="772">
                  <c:v>41.20939894072865</c:v>
                </c:pt>
                <c:pt idx="773">
                  <c:v>41.25017658100466</c:v>
                </c:pt>
                <c:pt idx="774">
                  <c:v>41.29091866628664</c:v>
                </c:pt>
                <c:pt idx="775">
                  <c:v>41.33162519186215</c:v>
                </c:pt>
                <c:pt idx="776">
                  <c:v>41.37229615301367</c:v>
                </c:pt>
                <c:pt idx="777">
                  <c:v>41.41293154501865</c:v>
                </c:pt>
                <c:pt idx="778">
                  <c:v>41.45353136314946</c:v>
                </c:pt>
                <c:pt idx="779">
                  <c:v>41.4940956026734</c:v>
                </c:pt>
                <c:pt idx="780">
                  <c:v>41.53462425885269</c:v>
                </c:pt>
                <c:pt idx="781">
                  <c:v>41.57511732694443</c:v>
                </c:pt>
                <c:pt idx="782">
                  <c:v>41.61557480220064</c:v>
                </c:pt>
                <c:pt idx="783">
                  <c:v>41.6559966798682</c:v>
                </c:pt>
                <c:pt idx="784">
                  <c:v>41.69638295518885</c:v>
                </c:pt>
                <c:pt idx="785">
                  <c:v>41.73673362339923</c:v>
                </c:pt>
                <c:pt idx="786">
                  <c:v>41.77704867973078</c:v>
                </c:pt>
                <c:pt idx="787">
                  <c:v>41.81732811940981</c:v>
                </c:pt>
                <c:pt idx="788">
                  <c:v>41.85757193765743</c:v>
                </c:pt>
                <c:pt idx="789">
                  <c:v>41.89778012968959</c:v>
                </c:pt>
                <c:pt idx="790">
                  <c:v>41.937952690717</c:v>
                </c:pt>
                <c:pt idx="791">
                  <c:v>41.97808961594523</c:v>
                </c:pt>
                <c:pt idx="792">
                  <c:v>42.01819090057457</c:v>
                </c:pt>
                <c:pt idx="793">
                  <c:v>42.05825653980011</c:v>
                </c:pt>
                <c:pt idx="794">
                  <c:v>42.09828652881168</c:v>
                </c:pt>
                <c:pt idx="795">
                  <c:v>42.13828086279387</c:v>
                </c:pt>
                <c:pt idx="796">
                  <c:v>42.178239536926</c:v>
                </c:pt>
                <c:pt idx="797">
                  <c:v>42.21816254638211</c:v>
                </c:pt>
                <c:pt idx="798">
                  <c:v>42.25804988633096</c:v>
                </c:pt>
                <c:pt idx="799">
                  <c:v>42.29790155193601</c:v>
                </c:pt>
                <c:pt idx="800">
                  <c:v>42.3377175383554</c:v>
                </c:pt>
                <c:pt idx="801">
                  <c:v>42.37749784074197</c:v>
                </c:pt>
                <c:pt idx="802">
                  <c:v>42.41724245424319</c:v>
                </c:pt>
                <c:pt idx="803">
                  <c:v>42.45695137400123</c:v>
                </c:pt>
                <c:pt idx="804">
                  <c:v>42.49662459515285</c:v>
                </c:pt>
                <c:pt idx="805">
                  <c:v>42.5362621128295</c:v>
                </c:pt>
                <c:pt idx="806">
                  <c:v>42.57586392215719</c:v>
                </c:pt>
                <c:pt idx="807">
                  <c:v>42.61543001825659</c:v>
                </c:pt>
                <c:pt idx="808">
                  <c:v>42.65496039624293</c:v>
                </c:pt>
                <c:pt idx="809">
                  <c:v>42.69445505122605</c:v>
                </c:pt>
                <c:pt idx="810">
                  <c:v>42.73391397831033</c:v>
                </c:pt>
                <c:pt idx="811">
                  <c:v>42.77333717259475</c:v>
                </c:pt>
                <c:pt idx="812">
                  <c:v>42.81272462917281</c:v>
                </c:pt>
                <c:pt idx="813">
                  <c:v>42.85207634313254</c:v>
                </c:pt>
                <c:pt idx="814">
                  <c:v>42.89139230955653</c:v>
                </c:pt>
                <c:pt idx="815">
                  <c:v>42.93067252352184</c:v>
                </c:pt>
                <c:pt idx="816">
                  <c:v>42.96991698010006</c:v>
                </c:pt>
                <c:pt idx="817">
                  <c:v>43.00912567435727</c:v>
                </c:pt>
                <c:pt idx="818">
                  <c:v>43.048298601354</c:v>
                </c:pt>
                <c:pt idx="819">
                  <c:v>43.08743575614525</c:v>
                </c:pt>
                <c:pt idx="820">
                  <c:v>43.12653713378048</c:v>
                </c:pt>
                <c:pt idx="821">
                  <c:v>43.1656027293036</c:v>
                </c:pt>
                <c:pt idx="822">
                  <c:v>43.20463253775291</c:v>
                </c:pt>
                <c:pt idx="823">
                  <c:v>43.24362655416117</c:v>
                </c:pt>
                <c:pt idx="824">
                  <c:v>43.2825847735555</c:v>
                </c:pt>
                <c:pt idx="825">
                  <c:v>43.32150719095743</c:v>
                </c:pt>
                <c:pt idx="826">
                  <c:v>43.36039380138288</c:v>
                </c:pt>
                <c:pt idx="827">
                  <c:v>43.3992445998421</c:v>
                </c:pt>
                <c:pt idx="828">
                  <c:v>43.43805958133971</c:v>
                </c:pt>
                <c:pt idx="829">
                  <c:v>43.47683874087467</c:v>
                </c:pt>
                <c:pt idx="830">
                  <c:v>43.51558207344028</c:v>
                </c:pt>
                <c:pt idx="831">
                  <c:v>43.5542895740241</c:v>
                </c:pt>
                <c:pt idx="832">
                  <c:v>43.59296123760806</c:v>
                </c:pt>
                <c:pt idx="833">
                  <c:v>43.63159705916833</c:v>
                </c:pt>
                <c:pt idx="834">
                  <c:v>43.67019703367536</c:v>
                </c:pt>
                <c:pt idx="835">
                  <c:v>43.70876115609388</c:v>
                </c:pt>
                <c:pt idx="836">
                  <c:v>43.74728942138287</c:v>
                </c:pt>
                <c:pt idx="837">
                  <c:v>43.78578182449551</c:v>
                </c:pt>
                <c:pt idx="838">
                  <c:v>43.82423836037924</c:v>
                </c:pt>
                <c:pt idx="839">
                  <c:v>43.86265902397571</c:v>
                </c:pt>
                <c:pt idx="840">
                  <c:v>43.90104381022074</c:v>
                </c:pt>
                <c:pt idx="841">
                  <c:v>43.93939271404436</c:v>
                </c:pt>
                <c:pt idx="842">
                  <c:v>43.97770573037073</c:v>
                </c:pt>
                <c:pt idx="843">
                  <c:v>44.01598285411823</c:v>
                </c:pt>
                <c:pt idx="844">
                  <c:v>44.05422408019933</c:v>
                </c:pt>
                <c:pt idx="845">
                  <c:v>44.09242940352064</c:v>
                </c:pt>
                <c:pt idx="846">
                  <c:v>44.1305988189829</c:v>
                </c:pt>
                <c:pt idx="847">
                  <c:v>44.16873232148096</c:v>
                </c:pt>
                <c:pt idx="848">
                  <c:v>44.20682990590374</c:v>
                </c:pt>
                <c:pt idx="849">
                  <c:v>44.24489156713425</c:v>
                </c:pt>
                <c:pt idx="850">
                  <c:v>44.28291730004956</c:v>
                </c:pt>
                <c:pt idx="851">
                  <c:v>44.32090709952077</c:v>
                </c:pt>
                <c:pt idx="852">
                  <c:v>44.35886096041305</c:v>
                </c:pt>
                <c:pt idx="853">
                  <c:v>44.39677887758557</c:v>
                </c:pt>
                <c:pt idx="854">
                  <c:v>44.4346608458915</c:v>
                </c:pt>
                <c:pt idx="855">
                  <c:v>44.47250686017803</c:v>
                </c:pt>
                <c:pt idx="856">
                  <c:v>44.51031691528633</c:v>
                </c:pt>
                <c:pt idx="857">
                  <c:v>44.5480910060515</c:v>
                </c:pt>
                <c:pt idx="858">
                  <c:v>44.58582912730262</c:v>
                </c:pt>
                <c:pt idx="859">
                  <c:v>44.62353127386271</c:v>
                </c:pt>
                <c:pt idx="860">
                  <c:v>44.66119744054871</c:v>
                </c:pt>
                <c:pt idx="861">
                  <c:v>44.69882762217147</c:v>
                </c:pt>
                <c:pt idx="862">
                  <c:v>44.73642181353573</c:v>
                </c:pt>
                <c:pt idx="863">
                  <c:v>44.77398000944014</c:v>
                </c:pt>
                <c:pt idx="864">
                  <c:v>44.81150220467716</c:v>
                </c:pt>
                <c:pt idx="865">
                  <c:v>44.84898839403316</c:v>
                </c:pt>
                <c:pt idx="866">
                  <c:v>44.88643857228833</c:v>
                </c:pt>
                <c:pt idx="867">
                  <c:v>44.92385273421667</c:v>
                </c:pt>
                <c:pt idx="868">
                  <c:v>44.96123087458602</c:v>
                </c:pt>
                <c:pt idx="869">
                  <c:v>44.998572988158</c:v>
                </c:pt>
                <c:pt idx="870">
                  <c:v>45.03587906968799</c:v>
                </c:pt>
                <c:pt idx="871">
                  <c:v>45.07314911392518</c:v>
                </c:pt>
                <c:pt idx="872">
                  <c:v>45.11038311561249</c:v>
                </c:pt>
                <c:pt idx="873">
                  <c:v>45.14758106948656</c:v>
                </c:pt>
                <c:pt idx="874">
                  <c:v>45.18474297027778</c:v>
                </c:pt>
                <c:pt idx="875">
                  <c:v>45.22186881271025</c:v>
                </c:pt>
                <c:pt idx="876">
                  <c:v>45.25895859150173</c:v>
                </c:pt>
                <c:pt idx="877">
                  <c:v>45.2960123013637</c:v>
                </c:pt>
                <c:pt idx="878">
                  <c:v>45.33302993700126</c:v>
                </c:pt>
                <c:pt idx="879">
                  <c:v>45.37001149311321</c:v>
                </c:pt>
                <c:pt idx="880">
                  <c:v>45.40695696439194</c:v>
                </c:pt>
                <c:pt idx="881">
                  <c:v>45.44386634552347</c:v>
                </c:pt>
                <c:pt idx="882">
                  <c:v>45.48073963118743</c:v>
                </c:pt>
                <c:pt idx="883">
                  <c:v>45.51757681605702</c:v>
                </c:pt>
                <c:pt idx="884">
                  <c:v>45.55437789479905</c:v>
                </c:pt>
                <c:pt idx="885">
                  <c:v>45.59114286207385</c:v>
                </c:pt>
                <c:pt idx="886">
                  <c:v>45.62787171253531</c:v>
                </c:pt>
                <c:pt idx="887">
                  <c:v>45.66456444083084</c:v>
                </c:pt>
                <c:pt idx="888">
                  <c:v>45.70122104160135</c:v>
                </c:pt>
                <c:pt idx="889">
                  <c:v>45.73784150948128</c:v>
                </c:pt>
                <c:pt idx="890">
                  <c:v>45.77442583909851</c:v>
                </c:pt>
                <c:pt idx="891">
                  <c:v>45.81097402507442</c:v>
                </c:pt>
                <c:pt idx="892">
                  <c:v>45.8474860620238</c:v>
                </c:pt>
                <c:pt idx="893">
                  <c:v>45.8839619445549</c:v>
                </c:pt>
                <c:pt idx="894">
                  <c:v>45.9204016672694</c:v>
                </c:pt>
                <c:pt idx="895">
                  <c:v>45.95680522476233</c:v>
                </c:pt>
                <c:pt idx="896">
                  <c:v>45.99317261162216</c:v>
                </c:pt>
                <c:pt idx="897">
                  <c:v>46.0295038224307</c:v>
                </c:pt>
                <c:pt idx="898">
                  <c:v>46.06579885176311</c:v>
                </c:pt>
                <c:pt idx="899">
                  <c:v>46.1020576941879</c:v>
                </c:pt>
                <c:pt idx="900">
                  <c:v>46.1382803442669</c:v>
                </c:pt>
                <c:pt idx="901">
                  <c:v>46.17446679655525</c:v>
                </c:pt>
                <c:pt idx="902">
                  <c:v>46.21061704560136</c:v>
                </c:pt>
                <c:pt idx="903">
                  <c:v>46.24673108594693</c:v>
                </c:pt>
                <c:pt idx="904">
                  <c:v>46.2828089121269</c:v>
                </c:pt>
                <c:pt idx="905">
                  <c:v>46.31885051866945</c:v>
                </c:pt>
                <c:pt idx="906">
                  <c:v>46.35485590009601</c:v>
                </c:pt>
                <c:pt idx="907">
                  <c:v>46.39082505092118</c:v>
                </c:pt>
                <c:pt idx="908">
                  <c:v>46.42675796565278</c:v>
                </c:pt>
                <c:pt idx="909">
                  <c:v>46.46265463879179</c:v>
                </c:pt>
                <c:pt idx="910">
                  <c:v>46.49851506483233</c:v>
                </c:pt>
                <c:pt idx="911">
                  <c:v>46.5343392382617</c:v>
                </c:pt>
                <c:pt idx="912">
                  <c:v>46.57012715356026</c:v>
                </c:pt>
                <c:pt idx="913">
                  <c:v>46.60587880520155</c:v>
                </c:pt>
                <c:pt idx="914">
                  <c:v>46.64159418765215</c:v>
                </c:pt>
                <c:pt idx="915">
                  <c:v>46.67727329537171</c:v>
                </c:pt>
                <c:pt idx="916">
                  <c:v>46.71291612281297</c:v>
                </c:pt>
                <c:pt idx="917">
                  <c:v>46.74852266442167</c:v>
                </c:pt>
                <c:pt idx="918">
                  <c:v>46.7840929146366</c:v>
                </c:pt>
                <c:pt idx="919">
                  <c:v>46.81962686788952</c:v>
                </c:pt>
                <c:pt idx="920">
                  <c:v>46.85512451860521</c:v>
                </c:pt>
                <c:pt idx="921">
                  <c:v>46.8905858612014</c:v>
                </c:pt>
                <c:pt idx="922">
                  <c:v>46.92601089008876</c:v>
                </c:pt>
                <c:pt idx="923">
                  <c:v>46.96139959967094</c:v>
                </c:pt>
                <c:pt idx="924">
                  <c:v>46.99675198434443</c:v>
                </c:pt>
                <c:pt idx="925">
                  <c:v>47.03206803849869</c:v>
                </c:pt>
                <c:pt idx="926">
                  <c:v>47.06734775651601</c:v>
                </c:pt>
                <c:pt idx="927">
                  <c:v>47.10259113277157</c:v>
                </c:pt>
                <c:pt idx="928">
                  <c:v>47.1377981616334</c:v>
                </c:pt>
                <c:pt idx="929">
                  <c:v>47.17296883746231</c:v>
                </c:pt>
                <c:pt idx="930">
                  <c:v>47.20810315461197</c:v>
                </c:pt>
                <c:pt idx="931">
                  <c:v>47.24320110742883</c:v>
                </c:pt>
                <c:pt idx="932">
                  <c:v>47.2782626902521</c:v>
                </c:pt>
                <c:pt idx="933">
                  <c:v>47.31328789741373</c:v>
                </c:pt>
                <c:pt idx="934">
                  <c:v>47.34827672323844</c:v>
                </c:pt>
                <c:pt idx="935">
                  <c:v>47.38322916204365</c:v>
                </c:pt>
                <c:pt idx="936">
                  <c:v>47.41814520813947</c:v>
                </c:pt>
                <c:pt idx="937">
                  <c:v>47.45302485582873</c:v>
                </c:pt>
                <c:pt idx="938">
                  <c:v>47.48786809940686</c:v>
                </c:pt>
                <c:pt idx="939">
                  <c:v>47.52267493316196</c:v>
                </c:pt>
                <c:pt idx="940">
                  <c:v>47.5574453513748</c:v>
                </c:pt>
                <c:pt idx="941">
                  <c:v>47.59217934831868</c:v>
                </c:pt>
                <c:pt idx="942">
                  <c:v>47.62687691825953</c:v>
                </c:pt>
                <c:pt idx="943">
                  <c:v>47.66153805545585</c:v>
                </c:pt>
                <c:pt idx="944">
                  <c:v>47.6961627541587</c:v>
                </c:pt>
                <c:pt idx="945">
                  <c:v>47.73075100861161</c:v>
                </c:pt>
                <c:pt idx="946">
                  <c:v>47.7653028130507</c:v>
                </c:pt>
                <c:pt idx="947">
                  <c:v>47.79981816170451</c:v>
                </c:pt>
                <c:pt idx="948">
                  <c:v>47.83429704879413</c:v>
                </c:pt>
                <c:pt idx="949">
                  <c:v>47.86873946853301</c:v>
                </c:pt>
                <c:pt idx="950">
                  <c:v>47.90314541512713</c:v>
                </c:pt>
                <c:pt idx="951">
                  <c:v>47.93751488277481</c:v>
                </c:pt>
                <c:pt idx="952">
                  <c:v>47.97184786566681</c:v>
                </c:pt>
                <c:pt idx="953">
                  <c:v>48.00614435798624</c:v>
                </c:pt>
                <c:pt idx="954">
                  <c:v>48.04040435390857</c:v>
                </c:pt>
                <c:pt idx="955">
                  <c:v>48.07462784760162</c:v>
                </c:pt>
                <c:pt idx="956">
                  <c:v>48.10881483322552</c:v>
                </c:pt>
                <c:pt idx="957">
                  <c:v>48.14296530493267</c:v>
                </c:pt>
                <c:pt idx="958">
                  <c:v>48.17707925686781</c:v>
                </c:pt>
                <c:pt idx="959">
                  <c:v>48.21115668316785</c:v>
                </c:pt>
                <c:pt idx="960">
                  <c:v>48.24519757796201</c:v>
                </c:pt>
                <c:pt idx="961">
                  <c:v>48.27920193537168</c:v>
                </c:pt>
                <c:pt idx="962">
                  <c:v>48.31316974951047</c:v>
                </c:pt>
                <c:pt idx="963">
                  <c:v>48.34710101448415</c:v>
                </c:pt>
                <c:pt idx="964">
                  <c:v>48.38099572439067</c:v>
                </c:pt>
                <c:pt idx="965">
                  <c:v>48.41485387332007</c:v>
                </c:pt>
                <c:pt idx="966">
                  <c:v>48.44867545535453</c:v>
                </c:pt>
                <c:pt idx="967">
                  <c:v>48.48246046456834</c:v>
                </c:pt>
                <c:pt idx="968">
                  <c:v>48.51620889502782</c:v>
                </c:pt>
                <c:pt idx="969">
                  <c:v>48.54992074079139</c:v>
                </c:pt>
                <c:pt idx="970">
                  <c:v>48.58359599590944</c:v>
                </c:pt>
                <c:pt idx="971">
                  <c:v>48.61723465442443</c:v>
                </c:pt>
                <c:pt idx="972">
                  <c:v>48.65083671037076</c:v>
                </c:pt>
                <c:pt idx="973">
                  <c:v>48.68440215777483</c:v>
                </c:pt>
                <c:pt idx="974">
                  <c:v>48.71793099065497</c:v>
                </c:pt>
                <c:pt idx="975">
                  <c:v>48.75142320302145</c:v>
                </c:pt>
                <c:pt idx="976">
                  <c:v>48.7848787888764</c:v>
                </c:pt>
                <c:pt idx="977">
                  <c:v>48.81829774221386</c:v>
                </c:pt>
                <c:pt idx="978">
                  <c:v>48.85168005701976</c:v>
                </c:pt>
                <c:pt idx="979">
                  <c:v>48.88502572727181</c:v>
                </c:pt>
                <c:pt idx="980">
                  <c:v>48.91833474693957</c:v>
                </c:pt>
                <c:pt idx="981">
                  <c:v>48.95160710998441</c:v>
                </c:pt>
                <c:pt idx="982">
                  <c:v>48.98484281035942</c:v>
                </c:pt>
                <c:pt idx="983">
                  <c:v>49.01804184200947</c:v>
                </c:pt>
                <c:pt idx="984">
                  <c:v>49.05120419887119</c:v>
                </c:pt>
                <c:pt idx="985">
                  <c:v>49.08432987487285</c:v>
                </c:pt>
                <c:pt idx="986">
                  <c:v>49.11741886393445</c:v>
                </c:pt>
                <c:pt idx="987">
                  <c:v>49.15047115996764</c:v>
                </c:pt>
                <c:pt idx="988">
                  <c:v>49.18348675687569</c:v>
                </c:pt>
                <c:pt idx="989">
                  <c:v>49.21646564855352</c:v>
                </c:pt>
                <c:pt idx="990">
                  <c:v>49.24940782888764</c:v>
                </c:pt>
                <c:pt idx="991">
                  <c:v>49.28231329175608</c:v>
                </c:pt>
                <c:pt idx="992">
                  <c:v>49.3151820310285</c:v>
                </c:pt>
                <c:pt idx="993">
                  <c:v>49.348014040566</c:v>
                </c:pt>
                <c:pt idx="994">
                  <c:v>49.38080931422123</c:v>
                </c:pt>
                <c:pt idx="995">
                  <c:v>49.41356784583833</c:v>
                </c:pt>
                <c:pt idx="996">
                  <c:v>49.44628962925286</c:v>
                </c:pt>
                <c:pt idx="997">
                  <c:v>49.47897465829183</c:v>
                </c:pt>
                <c:pt idx="998">
                  <c:v>49.51162292677368</c:v>
                </c:pt>
                <c:pt idx="999">
                  <c:v>49.54423442850817</c:v>
                </c:pt>
                <c:pt idx="1000">
                  <c:v>49.57680915729649</c:v>
                </c:pt>
                <c:pt idx="1001">
                  <c:v>49.60934710693116</c:v>
                </c:pt>
                <c:pt idx="1002">
                  <c:v>49.64184827119597</c:v>
                </c:pt>
                <c:pt idx="1003">
                  <c:v>49.67431264386604</c:v>
                </c:pt>
                <c:pt idx="1004">
                  <c:v>49.70674021870773</c:v>
                </c:pt>
                <c:pt idx="1005">
                  <c:v>49.73913098947868</c:v>
                </c:pt>
                <c:pt idx="1006">
                  <c:v>49.77148494992772</c:v>
                </c:pt>
                <c:pt idx="1007">
                  <c:v>49.80380209379486</c:v>
                </c:pt>
                <c:pt idx="1008">
                  <c:v>49.83608241481133</c:v>
                </c:pt>
                <c:pt idx="1009">
                  <c:v>49.86832590669944</c:v>
                </c:pt>
                <c:pt idx="1010">
                  <c:v>49.90053256317269</c:v>
                </c:pt>
                <c:pt idx="1011">
                  <c:v>49.93270237793562</c:v>
                </c:pt>
                <c:pt idx="1012">
                  <c:v>49.96483534468387</c:v>
                </c:pt>
                <c:pt idx="1013">
                  <c:v>49.99693145710412</c:v>
                </c:pt>
                <c:pt idx="1014">
                  <c:v>50.02903181528477</c:v>
                </c:pt>
                <c:pt idx="1015">
                  <c:v>50.06109341878607</c:v>
                </c:pt>
                <c:pt idx="1016">
                  <c:v>50.09311626623638</c:v>
                </c:pt>
                <c:pt idx="1017">
                  <c:v>50.12510035625298</c:v>
                </c:pt>
                <c:pt idx="1018">
                  <c:v>50.15704568744207</c:v>
                </c:pt>
                <c:pt idx="1019">
                  <c:v>50.18895225839872</c:v>
                </c:pt>
                <c:pt idx="1020">
                  <c:v>50.22082006770687</c:v>
                </c:pt>
                <c:pt idx="1021">
                  <c:v>50.2526491139393</c:v>
                </c:pt>
                <c:pt idx="1022">
                  <c:v>50.28443939565759</c:v>
                </c:pt>
                <c:pt idx="1023">
                  <c:v>50.31619091141213</c:v>
                </c:pt>
                <c:pt idx="1024">
                  <c:v>50.34790365974209</c:v>
                </c:pt>
                <c:pt idx="1025">
                  <c:v>50.37957763917541</c:v>
                </c:pt>
                <c:pt idx="1026">
                  <c:v>50.41121284822872</c:v>
                </c:pt>
                <c:pt idx="1027">
                  <c:v>50.44280928540741</c:v>
                </c:pt>
                <c:pt idx="1028">
                  <c:v>50.47436694920551</c:v>
                </c:pt>
                <c:pt idx="1029">
                  <c:v>50.50588583810573</c:v>
                </c:pt>
                <c:pt idx="1030">
                  <c:v>50.53736595057944</c:v>
                </c:pt>
                <c:pt idx="1031">
                  <c:v>50.56880728508663</c:v>
                </c:pt>
                <c:pt idx="1032">
                  <c:v>50.60020984007586</c:v>
                </c:pt>
                <c:pt idx="1033">
                  <c:v>50.63157361398431</c:v>
                </c:pt>
                <c:pt idx="1034">
                  <c:v>50.66289860523765</c:v>
                </c:pt>
                <c:pt idx="1035">
                  <c:v>50.69418481225014</c:v>
                </c:pt>
                <c:pt idx="1036">
                  <c:v>50.72543223342452</c:v>
                </c:pt>
                <c:pt idx="1037">
                  <c:v>50.75664086715201</c:v>
                </c:pt>
                <c:pt idx="1038">
                  <c:v>50.78781071181231</c:v>
                </c:pt>
                <c:pt idx="1039">
                  <c:v>50.81894176577354</c:v>
                </c:pt>
                <c:pt idx="1040">
                  <c:v>50.85003402739223</c:v>
                </c:pt>
                <c:pt idx="1041">
                  <c:v>50.88108749501331</c:v>
                </c:pt>
                <c:pt idx="1042">
                  <c:v>50.91210216697008</c:v>
                </c:pt>
                <c:pt idx="1043">
                  <c:v>50.94307804158419</c:v>
                </c:pt>
                <c:pt idx="1044">
                  <c:v>50.97401511716557</c:v>
                </c:pt>
                <c:pt idx="1045">
                  <c:v>51.0049133920125</c:v>
                </c:pt>
                <c:pt idx="1046">
                  <c:v>51.03577286441147</c:v>
                </c:pt>
                <c:pt idx="1047">
                  <c:v>51.06659353263728</c:v>
                </c:pt>
                <c:pt idx="1048">
                  <c:v>51.0973753949529</c:v>
                </c:pt>
                <c:pt idx="1049">
                  <c:v>51.12811844960951</c:v>
                </c:pt>
                <c:pt idx="1050">
                  <c:v>51.1588226948465</c:v>
                </c:pt>
                <c:pt idx="1051">
                  <c:v>51.18948812889134</c:v>
                </c:pt>
                <c:pt idx="1052">
                  <c:v>51.22011474995968</c:v>
                </c:pt>
                <c:pt idx="1053">
                  <c:v>51.25070255625526</c:v>
                </c:pt>
                <c:pt idx="1054">
                  <c:v>51.28125154596987</c:v>
                </c:pt>
                <c:pt idx="1055">
                  <c:v>51.31176171728335</c:v>
                </c:pt>
                <c:pt idx="1056">
                  <c:v>51.34223306836358</c:v>
                </c:pt>
                <c:pt idx="1057">
                  <c:v>51.37266559736643</c:v>
                </c:pt>
                <c:pt idx="1058">
                  <c:v>51.40305930243573</c:v>
                </c:pt>
                <c:pt idx="1059">
                  <c:v>51.43341418170328</c:v>
                </c:pt>
                <c:pt idx="1060">
                  <c:v>51.46373023328877</c:v>
                </c:pt>
                <c:pt idx="1061">
                  <c:v>51.49400745529981</c:v>
                </c:pt>
                <c:pt idx="1062">
                  <c:v>51.52424584583184</c:v>
                </c:pt>
                <c:pt idx="1063">
                  <c:v>51.5544454029682</c:v>
                </c:pt>
                <c:pt idx="1064">
                  <c:v>51.58460612477998</c:v>
                </c:pt>
                <c:pt idx="1065">
                  <c:v>51.6147280093261</c:v>
                </c:pt>
                <c:pt idx="1066">
                  <c:v>51.64481105465323</c:v>
                </c:pt>
                <c:pt idx="1067">
                  <c:v>51.67485525879577</c:v>
                </c:pt>
                <c:pt idx="1068">
                  <c:v>51.70486061977584</c:v>
                </c:pt>
                <c:pt idx="1069">
                  <c:v>51.73482713560322</c:v>
                </c:pt>
                <c:pt idx="1070">
                  <c:v>51.76475480427534</c:v>
                </c:pt>
                <c:pt idx="1071">
                  <c:v>51.79464362377732</c:v>
                </c:pt>
                <c:pt idx="1072">
                  <c:v>51.82449359208178</c:v>
                </c:pt>
                <c:pt idx="1073">
                  <c:v>51.85430470714898</c:v>
                </c:pt>
                <c:pt idx="1074">
                  <c:v>51.88407696692671</c:v>
                </c:pt>
                <c:pt idx="1075">
                  <c:v>51.91381036935024</c:v>
                </c:pt>
                <c:pt idx="1076">
                  <c:v>51.94350491234238</c:v>
                </c:pt>
                <c:pt idx="1077">
                  <c:v>51.97316059381337</c:v>
                </c:pt>
                <c:pt idx="1078">
                  <c:v>52.00277741166087</c:v>
                </c:pt>
                <c:pt idx="1079">
                  <c:v>52.03235536376997</c:v>
                </c:pt>
                <c:pt idx="1080">
                  <c:v>52.06189444801312</c:v>
                </c:pt>
                <c:pt idx="1081">
                  <c:v>52.0913946622501</c:v>
                </c:pt>
                <c:pt idx="1082">
                  <c:v>52.12085600432802</c:v>
                </c:pt>
                <c:pt idx="1083">
                  <c:v>52.15027847208129</c:v>
                </c:pt>
                <c:pt idx="1084">
                  <c:v>52.17966206333156</c:v>
                </c:pt>
                <c:pt idx="1085">
                  <c:v>52.2090067758877</c:v>
                </c:pt>
                <c:pt idx="1086">
                  <c:v>52.2383126075458</c:v>
                </c:pt>
                <c:pt idx="1087">
                  <c:v>52.2675795560891</c:v>
                </c:pt>
                <c:pt idx="1088">
                  <c:v>52.296807619288</c:v>
                </c:pt>
                <c:pt idx="1089">
                  <c:v>52.32599679489998</c:v>
                </c:pt>
                <c:pt idx="1090">
                  <c:v>52.35514708066965</c:v>
                </c:pt>
                <c:pt idx="1091">
                  <c:v>52.38425847432859</c:v>
                </c:pt>
                <c:pt idx="1092">
                  <c:v>52.41333097359547</c:v>
                </c:pt>
                <c:pt idx="1093">
                  <c:v>52.44236457617591</c:v>
                </c:pt>
                <c:pt idx="1094">
                  <c:v>52.47135927976251</c:v>
                </c:pt>
                <c:pt idx="1095">
                  <c:v>52.50031508203476</c:v>
                </c:pt>
                <c:pt idx="1096">
                  <c:v>52.5292319806591</c:v>
                </c:pt>
                <c:pt idx="1097">
                  <c:v>52.55810997328879</c:v>
                </c:pt>
                <c:pt idx="1098">
                  <c:v>52.58694905756393</c:v>
                </c:pt>
              </c:numCache>
            </c:numRef>
          </c:xVal>
          <c:yVal>
            <c:numRef>
              <c:f>'Thermodynamics Model'!$X$3:$X$1102</c:f>
              <c:numCache>
                <c:formatCode>0.0</c:formatCode>
                <c:ptCount val="1100"/>
                <c:pt idx="0">
                  <c:v>70.26999999999992</c:v>
                </c:pt>
                <c:pt idx="1">
                  <c:v>70.31241689984838</c:v>
                </c:pt>
                <c:pt idx="2">
                  <c:v>70.35440996164972</c:v>
                </c:pt>
                <c:pt idx="3">
                  <c:v>70.39598001888608</c:v>
                </c:pt>
                <c:pt idx="4">
                  <c:v>70.43712790349837</c:v>
                </c:pt>
                <c:pt idx="5">
                  <c:v>70.47785444588971</c:v>
                </c:pt>
                <c:pt idx="6">
                  <c:v>70.51816047492872</c:v>
                </c:pt>
                <c:pt idx="7">
                  <c:v>70.55804681795289</c:v>
                </c:pt>
                <c:pt idx="8">
                  <c:v>70.59751430077187</c:v>
                </c:pt>
                <c:pt idx="9">
                  <c:v>70.63656374767055</c:v>
                </c:pt>
                <c:pt idx="10">
                  <c:v>70.67519598141268</c:v>
                </c:pt>
                <c:pt idx="11">
                  <c:v>70.71341182324414</c:v>
                </c:pt>
                <c:pt idx="12">
                  <c:v>70.75121209289598</c:v>
                </c:pt>
                <c:pt idx="13">
                  <c:v>70.78859760858788</c:v>
                </c:pt>
                <c:pt idx="14">
                  <c:v>70.82556918703153</c:v>
                </c:pt>
                <c:pt idx="15">
                  <c:v>70.86212764343352</c:v>
                </c:pt>
                <c:pt idx="16">
                  <c:v>70.89827379149912</c:v>
                </c:pt>
                <c:pt idx="17">
                  <c:v>70.93400844343485</c:v>
                </c:pt>
                <c:pt idx="18">
                  <c:v>70.96933240995235</c:v>
                </c:pt>
                <c:pt idx="19">
                  <c:v>71.00424650027161</c:v>
                </c:pt>
                <c:pt idx="20">
                  <c:v>71.03875152212352</c:v>
                </c:pt>
                <c:pt idx="21">
                  <c:v>71.07284828175386</c:v>
                </c:pt>
                <c:pt idx="22">
                  <c:v>71.10653758392601</c:v>
                </c:pt>
                <c:pt idx="23">
                  <c:v>71.13982023192455</c:v>
                </c:pt>
                <c:pt idx="24">
                  <c:v>71.17269702755803</c:v>
                </c:pt>
                <c:pt idx="25">
                  <c:v>71.20516877116261</c:v>
                </c:pt>
                <c:pt idx="26">
                  <c:v>71.237236261605</c:v>
                </c:pt>
                <c:pt idx="27">
                  <c:v>71.26890029628549</c:v>
                </c:pt>
                <c:pt idx="28">
                  <c:v>71.30016167114155</c:v>
                </c:pt>
                <c:pt idx="29">
                  <c:v>71.33102118065054</c:v>
                </c:pt>
                <c:pt idx="30">
                  <c:v>71.3614796178334</c:v>
                </c:pt>
                <c:pt idx="31">
                  <c:v>71.39153777425715</c:v>
                </c:pt>
                <c:pt idx="32">
                  <c:v>71.42119644003864</c:v>
                </c:pt>
                <c:pt idx="33">
                  <c:v>71.4504564038472</c:v>
                </c:pt>
                <c:pt idx="34">
                  <c:v>71.4793184529083</c:v>
                </c:pt>
                <c:pt idx="35">
                  <c:v>71.50778337300621</c:v>
                </c:pt>
                <c:pt idx="36">
                  <c:v>71.53585194848714</c:v>
                </c:pt>
                <c:pt idx="37">
                  <c:v>71.56352496226298</c:v>
                </c:pt>
                <c:pt idx="38">
                  <c:v>71.59080319581343</c:v>
                </c:pt>
                <c:pt idx="39">
                  <c:v>71.61768742919</c:v>
                </c:pt>
                <c:pt idx="40">
                  <c:v>71.64417844101834</c:v>
                </c:pt>
                <c:pt idx="41">
                  <c:v>71.67027700850208</c:v>
                </c:pt>
                <c:pt idx="42">
                  <c:v>71.69598390742541</c:v>
                </c:pt>
                <c:pt idx="43">
                  <c:v>71.7212999121561</c:v>
                </c:pt>
                <c:pt idx="44">
                  <c:v>71.74622579564893</c:v>
                </c:pt>
                <c:pt idx="45">
                  <c:v>71.7707623294485</c:v>
                </c:pt>
                <c:pt idx="46">
                  <c:v>71.79491028369238</c:v>
                </c:pt>
                <c:pt idx="47">
                  <c:v>71.81867042711417</c:v>
                </c:pt>
                <c:pt idx="48">
                  <c:v>71.84204352704638</c:v>
                </c:pt>
                <c:pt idx="49">
                  <c:v>71.86503034942372</c:v>
                </c:pt>
                <c:pt idx="50">
                  <c:v>71.88763165878603</c:v>
                </c:pt>
                <c:pt idx="51">
                  <c:v>71.90984821828096</c:v>
                </c:pt>
                <c:pt idx="52">
                  <c:v>71.93168078966773</c:v>
                </c:pt>
                <c:pt idx="53">
                  <c:v>71.95313013331936</c:v>
                </c:pt>
                <c:pt idx="54">
                  <c:v>71.97419700822615</c:v>
                </c:pt>
                <c:pt idx="55">
                  <c:v>71.99488217199871</c:v>
                </c:pt>
                <c:pt idx="56">
                  <c:v>72.01518638087046</c:v>
                </c:pt>
                <c:pt idx="57">
                  <c:v>72.0351103897012</c:v>
                </c:pt>
                <c:pt idx="58">
                  <c:v>72.05465495197972</c:v>
                </c:pt>
                <c:pt idx="59">
                  <c:v>72.07382081982689</c:v>
                </c:pt>
                <c:pt idx="60">
                  <c:v>72.09260874399861</c:v>
                </c:pt>
                <c:pt idx="61">
                  <c:v>72.11101947388877</c:v>
                </c:pt>
                <c:pt idx="62">
                  <c:v>72.12905375753223</c:v>
                </c:pt>
                <c:pt idx="63">
                  <c:v>72.14671234160778</c:v>
                </c:pt>
                <c:pt idx="64">
                  <c:v>72.16399597144104</c:v>
                </c:pt>
                <c:pt idx="65">
                  <c:v>72.18090539100717</c:v>
                </c:pt>
                <c:pt idx="66">
                  <c:v>72.19744134293441</c:v>
                </c:pt>
                <c:pt idx="67">
                  <c:v>72.21360456850632</c:v>
                </c:pt>
                <c:pt idx="68">
                  <c:v>72.2293958076651</c:v>
                </c:pt>
                <c:pt idx="69">
                  <c:v>72.24481579901444</c:v>
                </c:pt>
                <c:pt idx="70">
                  <c:v>72.2598652798222</c:v>
                </c:pt>
                <c:pt idx="71">
                  <c:v>72.2745449860237</c:v>
                </c:pt>
                <c:pt idx="72">
                  <c:v>72.28885565222426</c:v>
                </c:pt>
                <c:pt idx="73">
                  <c:v>72.30279801170214</c:v>
                </c:pt>
                <c:pt idx="74">
                  <c:v>72.31637279641174</c:v>
                </c:pt>
                <c:pt idx="75">
                  <c:v>72.32958073698606</c:v>
                </c:pt>
                <c:pt idx="76">
                  <c:v>72.34242256273964</c:v>
                </c:pt>
                <c:pt idx="77">
                  <c:v>72.35489900167173</c:v>
                </c:pt>
                <c:pt idx="78">
                  <c:v>72.36701078046871</c:v>
                </c:pt>
                <c:pt idx="79">
                  <c:v>72.37875862450741</c:v>
                </c:pt>
                <c:pt idx="80">
                  <c:v>72.39014325785737</c:v>
                </c:pt>
                <c:pt idx="81">
                  <c:v>72.40116540328443</c:v>
                </c:pt>
                <c:pt idx="82">
                  <c:v>72.4118257822527</c:v>
                </c:pt>
                <c:pt idx="83">
                  <c:v>72.42212511492808</c:v>
                </c:pt>
                <c:pt idx="84">
                  <c:v>72.43206412018077</c:v>
                </c:pt>
                <c:pt idx="85">
                  <c:v>72.4416435155879</c:v>
                </c:pt>
                <c:pt idx="86">
                  <c:v>72.45086401743704</c:v>
                </c:pt>
                <c:pt idx="87">
                  <c:v>72.45972634072805</c:v>
                </c:pt>
                <c:pt idx="88">
                  <c:v>72.46823119917674</c:v>
                </c:pt>
                <c:pt idx="89">
                  <c:v>72.47637930521682</c:v>
                </c:pt>
                <c:pt idx="90">
                  <c:v>72.48417137000365</c:v>
                </c:pt>
                <c:pt idx="91">
                  <c:v>72.49160810341601</c:v>
                </c:pt>
                <c:pt idx="92">
                  <c:v>72.49869021405968</c:v>
                </c:pt>
                <c:pt idx="93">
                  <c:v>72.50541840926979</c:v>
                </c:pt>
                <c:pt idx="94">
                  <c:v>72.51179339511362</c:v>
                </c:pt>
                <c:pt idx="95">
                  <c:v>72.51781587639343</c:v>
                </c:pt>
                <c:pt idx="96">
                  <c:v>72.52348655664935</c:v>
                </c:pt>
                <c:pt idx="97">
                  <c:v>72.52880613816166</c:v>
                </c:pt>
                <c:pt idx="98">
                  <c:v>72.5337753219541</c:v>
                </c:pt>
                <c:pt idx="99">
                  <c:v>72.53839480779607</c:v>
                </c:pt>
                <c:pt idx="100">
                  <c:v>72.5426652942058</c:v>
                </c:pt>
                <c:pt idx="101">
                  <c:v>72.54658747845284</c:v>
                </c:pt>
                <c:pt idx="102">
                  <c:v>72.55016205656065</c:v>
                </c:pt>
                <c:pt idx="103">
                  <c:v>72.55338972330983</c:v>
                </c:pt>
                <c:pt idx="104">
                  <c:v>72.55627117224009</c:v>
                </c:pt>
                <c:pt idx="105">
                  <c:v>72.55880709565338</c:v>
                </c:pt>
                <c:pt idx="106">
                  <c:v>72.56099818461679</c:v>
                </c:pt>
                <c:pt idx="107">
                  <c:v>72.56284512896463</c:v>
                </c:pt>
                <c:pt idx="108">
                  <c:v>72.56434861730153</c:v>
                </c:pt>
                <c:pt idx="109">
                  <c:v>72.5655093370053</c:v>
                </c:pt>
                <c:pt idx="110">
                  <c:v>72.56632797422878</c:v>
                </c:pt>
                <c:pt idx="111">
                  <c:v>72.56680521390366</c:v>
                </c:pt>
                <c:pt idx="112">
                  <c:v>72.56694173974202</c:v>
                </c:pt>
                <c:pt idx="113">
                  <c:v>72.56673823423984</c:v>
                </c:pt>
                <c:pt idx="114">
                  <c:v>72.56619537867904</c:v>
                </c:pt>
                <c:pt idx="115">
                  <c:v>72.56531385313045</c:v>
                </c:pt>
                <c:pt idx="116">
                  <c:v>72.56409433645649</c:v>
                </c:pt>
                <c:pt idx="117">
                  <c:v>72.56253750631346</c:v>
                </c:pt>
                <c:pt idx="118">
                  <c:v>72.56064403915462</c:v>
                </c:pt>
                <c:pt idx="119">
                  <c:v>72.55841461023243</c:v>
                </c:pt>
                <c:pt idx="120">
                  <c:v>72.55584989360115</c:v>
                </c:pt>
                <c:pt idx="121">
                  <c:v>72.55295056211992</c:v>
                </c:pt>
                <c:pt idx="122">
                  <c:v>72.54971728745483</c:v>
                </c:pt>
                <c:pt idx="123">
                  <c:v>72.54615074008168</c:v>
                </c:pt>
                <c:pt idx="124">
                  <c:v>72.54225158928893</c:v>
                </c:pt>
                <c:pt idx="125">
                  <c:v>72.53802050317962</c:v>
                </c:pt>
                <c:pt idx="126">
                  <c:v>72.53345814867443</c:v>
                </c:pt>
                <c:pt idx="127">
                  <c:v>72.52856519151419</c:v>
                </c:pt>
                <c:pt idx="128">
                  <c:v>72.5233422962624</c:v>
                </c:pt>
                <c:pt idx="129">
                  <c:v>72.51779012630767</c:v>
                </c:pt>
                <c:pt idx="130">
                  <c:v>72.51190934386643</c:v>
                </c:pt>
                <c:pt idx="131">
                  <c:v>72.50570060998547</c:v>
                </c:pt>
                <c:pt idx="132">
                  <c:v>72.49916458454453</c:v>
                </c:pt>
                <c:pt idx="133">
                  <c:v>72.49230192625859</c:v>
                </c:pt>
                <c:pt idx="134">
                  <c:v>72.48511329268088</c:v>
                </c:pt>
                <c:pt idx="135">
                  <c:v>72.47759934020487</c:v>
                </c:pt>
                <c:pt idx="136">
                  <c:v>72.46976072406722</c:v>
                </c:pt>
                <c:pt idx="137">
                  <c:v>72.46159809835003</c:v>
                </c:pt>
                <c:pt idx="138">
                  <c:v>72.45311211598353</c:v>
                </c:pt>
                <c:pt idx="139">
                  <c:v>72.44430342874844</c:v>
                </c:pt>
                <c:pt idx="140">
                  <c:v>72.43517268727875</c:v>
                </c:pt>
                <c:pt idx="141">
                  <c:v>72.42572054106381</c:v>
                </c:pt>
                <c:pt idx="142">
                  <c:v>72.4159476384512</c:v>
                </c:pt>
                <c:pt idx="143">
                  <c:v>72.40585462664907</c:v>
                </c:pt>
                <c:pt idx="144">
                  <c:v>72.39544215172856</c:v>
                </c:pt>
                <c:pt idx="145">
                  <c:v>72.38471085862631</c:v>
                </c:pt>
                <c:pt idx="146">
                  <c:v>72.3736613911471</c:v>
                </c:pt>
                <c:pt idx="147">
                  <c:v>72.36229439196611</c:v>
                </c:pt>
                <c:pt idx="148">
                  <c:v>72.35061050263155</c:v>
                </c:pt>
                <c:pt idx="149">
                  <c:v>72.33861036356697</c:v>
                </c:pt>
                <c:pt idx="150">
                  <c:v>72.32629461407378</c:v>
                </c:pt>
                <c:pt idx="151">
                  <c:v>72.31366389233377</c:v>
                </c:pt>
                <c:pt idx="152">
                  <c:v>72.30071883541126</c:v>
                </c:pt>
                <c:pt idx="153">
                  <c:v>72.28746007925613</c:v>
                </c:pt>
                <c:pt idx="154">
                  <c:v>72.27388825870571</c:v>
                </c:pt>
                <c:pt idx="155">
                  <c:v>72.26000400748737</c:v>
                </c:pt>
                <c:pt idx="156">
                  <c:v>72.24580795822101</c:v>
                </c:pt>
                <c:pt idx="157">
                  <c:v>72.23130074242141</c:v>
                </c:pt>
                <c:pt idx="158">
                  <c:v>72.21648299050071</c:v>
                </c:pt>
                <c:pt idx="159">
                  <c:v>72.2013553317707</c:v>
                </c:pt>
                <c:pt idx="160">
                  <c:v>72.18591839444551</c:v>
                </c:pt>
                <c:pt idx="161">
                  <c:v>72.17017280564363</c:v>
                </c:pt>
                <c:pt idx="162">
                  <c:v>72.15411919139042</c:v>
                </c:pt>
                <c:pt idx="163">
                  <c:v>72.13775817662091</c:v>
                </c:pt>
                <c:pt idx="164">
                  <c:v>72.12109038518135</c:v>
                </c:pt>
                <c:pt idx="165">
                  <c:v>72.10411643983252</c:v>
                </c:pt>
                <c:pt idx="166">
                  <c:v>72.08683696225137</c:v>
                </c:pt>
                <c:pt idx="167">
                  <c:v>72.06925257303388</c:v>
                </c:pt>
                <c:pt idx="168">
                  <c:v>72.05136389169706</c:v>
                </c:pt>
                <c:pt idx="169">
                  <c:v>72.03317153668169</c:v>
                </c:pt>
                <c:pt idx="170">
                  <c:v>72.01467612535427</c:v>
                </c:pt>
                <c:pt idx="171">
                  <c:v>71.99587827400964</c:v>
                </c:pt>
                <c:pt idx="172">
                  <c:v>71.97677859787336</c:v>
                </c:pt>
                <c:pt idx="173">
                  <c:v>71.95737771110382</c:v>
                </c:pt>
                <c:pt idx="174">
                  <c:v>71.93767622679468</c:v>
                </c:pt>
                <c:pt idx="175">
                  <c:v>71.91767475697727</c:v>
                </c:pt>
                <c:pt idx="176">
                  <c:v>71.89737391262304</c:v>
                </c:pt>
                <c:pt idx="177">
                  <c:v>71.87677430364545</c:v>
                </c:pt>
                <c:pt idx="178">
                  <c:v>71.85587653890266</c:v>
                </c:pt>
                <c:pt idx="179">
                  <c:v>71.83468122619976</c:v>
                </c:pt>
                <c:pt idx="180">
                  <c:v>71.81318897229116</c:v>
                </c:pt>
                <c:pt idx="181">
                  <c:v>71.79140038288253</c:v>
                </c:pt>
                <c:pt idx="182">
                  <c:v>71.76931606263362</c:v>
                </c:pt>
                <c:pt idx="183">
                  <c:v>71.74693661516006</c:v>
                </c:pt>
                <c:pt idx="184">
                  <c:v>71.72426264303608</c:v>
                </c:pt>
                <c:pt idx="185">
                  <c:v>71.70129474779645</c:v>
                </c:pt>
                <c:pt idx="186">
                  <c:v>71.67803352993903</c:v>
                </c:pt>
                <c:pt idx="187">
                  <c:v>71.65447958892686</c:v>
                </c:pt>
                <c:pt idx="188">
                  <c:v>71.63063352319048</c:v>
                </c:pt>
                <c:pt idx="189">
                  <c:v>71.60649593013022</c:v>
                </c:pt>
                <c:pt idx="190">
                  <c:v>71.58206740611844</c:v>
                </c:pt>
                <c:pt idx="191">
                  <c:v>71.55734854650184</c:v>
                </c:pt>
                <c:pt idx="192">
                  <c:v>71.53233994560361</c:v>
                </c:pt>
                <c:pt idx="193">
                  <c:v>71.50704219672588</c:v>
                </c:pt>
                <c:pt idx="194">
                  <c:v>71.4814558921516</c:v>
                </c:pt>
                <c:pt idx="195">
                  <c:v>71.45558162314712</c:v>
                </c:pt>
                <c:pt idx="196">
                  <c:v>71.42941997996427</c:v>
                </c:pt>
                <c:pt idx="197">
                  <c:v>71.40297155184288</c:v>
                </c:pt>
                <c:pt idx="198">
                  <c:v>71.37623692701225</c:v>
                </c:pt>
                <c:pt idx="199">
                  <c:v>71.34921669269437</c:v>
                </c:pt>
                <c:pt idx="200">
                  <c:v>71.32191143510524</c:v>
                </c:pt>
                <c:pt idx="201">
                  <c:v>71.29432173945767</c:v>
                </c:pt>
                <c:pt idx="202">
                  <c:v>71.26644818996343</c:v>
                </c:pt>
                <c:pt idx="203">
                  <c:v>71.23829136983508</c:v>
                </c:pt>
                <c:pt idx="204">
                  <c:v>71.20985186128848</c:v>
                </c:pt>
                <c:pt idx="205">
                  <c:v>71.18113024554489</c:v>
                </c:pt>
                <c:pt idx="206">
                  <c:v>71.15212710283328</c:v>
                </c:pt>
                <c:pt idx="207">
                  <c:v>71.12284301239234</c:v>
                </c:pt>
                <c:pt idx="208">
                  <c:v>71.09327855247274</c:v>
                </c:pt>
                <c:pt idx="209">
                  <c:v>71.06343430033925</c:v>
                </c:pt>
                <c:pt idx="210">
                  <c:v>71.03331083227313</c:v>
                </c:pt>
                <c:pt idx="211">
                  <c:v>71.00290872357402</c:v>
                </c:pt>
                <c:pt idx="212">
                  <c:v>70.97222854856213</c:v>
                </c:pt>
                <c:pt idx="213">
                  <c:v>70.94127088058061</c:v>
                </c:pt>
                <c:pt idx="214">
                  <c:v>70.91003629199752</c:v>
                </c:pt>
                <c:pt idx="215">
                  <c:v>70.87852535420816</c:v>
                </c:pt>
                <c:pt idx="216">
                  <c:v>70.84673863763689</c:v>
                </c:pt>
                <c:pt idx="217">
                  <c:v>70.81467671173957</c:v>
                </c:pt>
                <c:pt idx="218">
                  <c:v>70.78234014500569</c:v>
                </c:pt>
                <c:pt idx="219">
                  <c:v>70.74972950496027</c:v>
                </c:pt>
                <c:pt idx="220">
                  <c:v>70.71684535816627</c:v>
                </c:pt>
                <c:pt idx="221">
                  <c:v>70.68368827022636</c:v>
                </c:pt>
                <c:pt idx="222">
                  <c:v>70.65025880578551</c:v>
                </c:pt>
                <c:pt idx="223">
                  <c:v>70.61655752853278</c:v>
                </c:pt>
                <c:pt idx="224">
                  <c:v>70.58258500120337</c:v>
                </c:pt>
                <c:pt idx="225">
                  <c:v>70.54834178558102</c:v>
                </c:pt>
                <c:pt idx="226">
                  <c:v>70.51382844249977</c:v>
                </c:pt>
                <c:pt idx="227">
                  <c:v>70.47904553184654</c:v>
                </c:pt>
                <c:pt idx="228">
                  <c:v>70.44399361256267</c:v>
                </c:pt>
                <c:pt idx="229">
                  <c:v>70.40867324264644</c:v>
                </c:pt>
                <c:pt idx="230">
                  <c:v>70.37308497915484</c:v>
                </c:pt>
                <c:pt idx="231">
                  <c:v>70.33722937820584</c:v>
                </c:pt>
                <c:pt idx="232">
                  <c:v>70.30110699498044</c:v>
                </c:pt>
                <c:pt idx="233">
                  <c:v>70.26471838372478</c:v>
                </c:pt>
                <c:pt idx="234">
                  <c:v>70.22806409775202</c:v>
                </c:pt>
                <c:pt idx="235">
                  <c:v>70.19114468944475</c:v>
                </c:pt>
                <c:pt idx="236">
                  <c:v>70.15396071025665</c:v>
                </c:pt>
                <c:pt idx="237">
                  <c:v>70.11651271071499</c:v>
                </c:pt>
                <c:pt idx="238">
                  <c:v>70.078801240422</c:v>
                </c:pt>
                <c:pt idx="239">
                  <c:v>70.04082684805786</c:v>
                </c:pt>
                <c:pt idx="240">
                  <c:v>70.00259008138192</c:v>
                </c:pt>
                <c:pt idx="241">
                  <c:v>69.96409148723506</c:v>
                </c:pt>
                <c:pt idx="242">
                  <c:v>69.92533161154194</c:v>
                </c:pt>
                <c:pt idx="243">
                  <c:v>69.88631099931268</c:v>
                </c:pt>
                <c:pt idx="244">
                  <c:v>69.84703019464496</c:v>
                </c:pt>
                <c:pt idx="245">
                  <c:v>69.8074897407263</c:v>
                </c:pt>
                <c:pt idx="246">
                  <c:v>69.76769017983573</c:v>
                </c:pt>
                <c:pt idx="247">
                  <c:v>69.72763205334613</c:v>
                </c:pt>
                <c:pt idx="248">
                  <c:v>69.68731590172599</c:v>
                </c:pt>
                <c:pt idx="249">
                  <c:v>69.64674226454142</c:v>
                </c:pt>
                <c:pt idx="250">
                  <c:v>69.60591168045829</c:v>
                </c:pt>
                <c:pt idx="251">
                  <c:v>69.56482468724445</c:v>
                </c:pt>
                <c:pt idx="252">
                  <c:v>69.52348182177124</c:v>
                </c:pt>
                <c:pt idx="253">
                  <c:v>69.48188362001555</c:v>
                </c:pt>
                <c:pt idx="254">
                  <c:v>69.44003061706231</c:v>
                </c:pt>
                <c:pt idx="255">
                  <c:v>69.39792334710593</c:v>
                </c:pt>
                <c:pt idx="256">
                  <c:v>69.35556234345256</c:v>
                </c:pt>
                <c:pt idx="257">
                  <c:v>69.31294813852196</c:v>
                </c:pt>
                <c:pt idx="258">
                  <c:v>69.27008126384951</c:v>
                </c:pt>
                <c:pt idx="259">
                  <c:v>69.22696225008812</c:v>
                </c:pt>
                <c:pt idx="260">
                  <c:v>69.18359162701031</c:v>
                </c:pt>
                <c:pt idx="261">
                  <c:v>69.1399699235102</c:v>
                </c:pt>
                <c:pt idx="262">
                  <c:v>69.09609766760527</c:v>
                </c:pt>
                <c:pt idx="263">
                  <c:v>69.0519753864383</c:v>
                </c:pt>
                <c:pt idx="264">
                  <c:v>69.00760360627982</c:v>
                </c:pt>
                <c:pt idx="265">
                  <c:v>68.96298285252928</c:v>
                </c:pt>
                <c:pt idx="266">
                  <c:v>68.91811364971758</c:v>
                </c:pt>
                <c:pt idx="267">
                  <c:v>68.87299652150898</c:v>
                </c:pt>
                <c:pt idx="268">
                  <c:v>68.82763199070245</c:v>
                </c:pt>
                <c:pt idx="269">
                  <c:v>68.78202057923438</c:v>
                </c:pt>
                <c:pt idx="270">
                  <c:v>68.73616280818021</c:v>
                </c:pt>
                <c:pt idx="271">
                  <c:v>68.69005919775594</c:v>
                </c:pt>
                <c:pt idx="272">
                  <c:v>68.64371026732061</c:v>
                </c:pt>
                <c:pt idx="273">
                  <c:v>68.59711653537826</c:v>
                </c:pt>
                <c:pt idx="274">
                  <c:v>68.55027851957911</c:v>
                </c:pt>
                <c:pt idx="275">
                  <c:v>68.50319673672237</c:v>
                </c:pt>
                <c:pt idx="276">
                  <c:v>68.45587170275742</c:v>
                </c:pt>
                <c:pt idx="277">
                  <c:v>68.40830393278631</c:v>
                </c:pt>
                <c:pt idx="278">
                  <c:v>68.36049394106518</c:v>
                </c:pt>
                <c:pt idx="279">
                  <c:v>68.31244224100649</c:v>
                </c:pt>
                <c:pt idx="280">
                  <c:v>68.2641493451805</c:v>
                </c:pt>
                <c:pt idx="281">
                  <c:v>68.2156157653176</c:v>
                </c:pt>
                <c:pt idx="282">
                  <c:v>68.16684201231011</c:v>
                </c:pt>
                <c:pt idx="283">
                  <c:v>68.11782859621388</c:v>
                </c:pt>
                <c:pt idx="284">
                  <c:v>68.0685760262505</c:v>
                </c:pt>
                <c:pt idx="285">
                  <c:v>68.01908481080889</c:v>
                </c:pt>
                <c:pt idx="286">
                  <c:v>67.9693554574473</c:v>
                </c:pt>
                <c:pt idx="287">
                  <c:v>67.91938847289532</c:v>
                </c:pt>
                <c:pt idx="288">
                  <c:v>67.86918436305537</c:v>
                </c:pt>
                <c:pt idx="289">
                  <c:v>67.81874363300503</c:v>
                </c:pt>
                <c:pt idx="290">
                  <c:v>67.76806678699847</c:v>
                </c:pt>
                <c:pt idx="291">
                  <c:v>67.71715432846843</c:v>
                </c:pt>
                <c:pt idx="292">
                  <c:v>67.66600676002827</c:v>
                </c:pt>
                <c:pt idx="293">
                  <c:v>67.61462458347364</c:v>
                </c:pt>
                <c:pt idx="294">
                  <c:v>67.56300829978422</c:v>
                </c:pt>
                <c:pt idx="295">
                  <c:v>67.5111584091257</c:v>
                </c:pt>
                <c:pt idx="296">
                  <c:v>67.45907541085163</c:v>
                </c:pt>
                <c:pt idx="297">
                  <c:v>67.40675980350514</c:v>
                </c:pt>
                <c:pt idx="298">
                  <c:v>67.35421208482098</c:v>
                </c:pt>
                <c:pt idx="299">
                  <c:v>67.30143275172694</c:v>
                </c:pt>
                <c:pt idx="300">
                  <c:v>67.248422300346</c:v>
                </c:pt>
                <c:pt idx="301">
                  <c:v>67.19518122599823</c:v>
                </c:pt>
                <c:pt idx="302">
                  <c:v>67.1417100232022</c:v>
                </c:pt>
                <c:pt idx="303">
                  <c:v>67.08800918567726</c:v>
                </c:pt>
                <c:pt idx="304">
                  <c:v>67.03407920634481</c:v>
                </c:pt>
                <c:pt idx="305">
                  <c:v>66.97992057733053</c:v>
                </c:pt>
                <c:pt idx="306">
                  <c:v>66.92553378996618</c:v>
                </c:pt>
                <c:pt idx="307">
                  <c:v>66.87091933479107</c:v>
                </c:pt>
                <c:pt idx="308">
                  <c:v>66.81607770155415</c:v>
                </c:pt>
                <c:pt idx="309">
                  <c:v>66.7610093792155</c:v>
                </c:pt>
                <c:pt idx="310">
                  <c:v>66.70571485594851</c:v>
                </c:pt>
                <c:pt idx="311">
                  <c:v>66.65019461914135</c:v>
                </c:pt>
                <c:pt idx="312">
                  <c:v>66.59444915539884</c:v>
                </c:pt>
                <c:pt idx="313">
                  <c:v>66.53847895054423</c:v>
                </c:pt>
                <c:pt idx="314">
                  <c:v>66.48228448962113</c:v>
                </c:pt>
                <c:pt idx="315">
                  <c:v>66.42586625689472</c:v>
                </c:pt>
                <c:pt idx="316">
                  <c:v>66.36922473585428</c:v>
                </c:pt>
                <c:pt idx="317">
                  <c:v>66.31236040921437</c:v>
                </c:pt>
                <c:pt idx="318">
                  <c:v>66.25527375891693</c:v>
                </c:pt>
                <c:pt idx="319">
                  <c:v>66.19796526613288</c:v>
                </c:pt>
                <c:pt idx="320">
                  <c:v>66.14043541126371</c:v>
                </c:pt>
                <c:pt idx="321">
                  <c:v>66.08268467394364</c:v>
                </c:pt>
                <c:pt idx="322">
                  <c:v>66.02471353304099</c:v>
                </c:pt>
                <c:pt idx="323">
                  <c:v>65.96652246666002</c:v>
                </c:pt>
                <c:pt idx="324">
                  <c:v>65.90811195214277</c:v>
                </c:pt>
                <c:pt idx="325">
                  <c:v>65.84948246607084</c:v>
                </c:pt>
                <c:pt idx="326">
                  <c:v>65.7906344842669</c:v>
                </c:pt>
                <c:pt idx="327">
                  <c:v>65.73156848179633</c:v>
                </c:pt>
                <c:pt idx="328">
                  <c:v>65.6722849329694</c:v>
                </c:pt>
                <c:pt idx="329">
                  <c:v>65.61278431134281</c:v>
                </c:pt>
                <c:pt idx="330">
                  <c:v>65.55306708972097</c:v>
                </c:pt>
                <c:pt idx="331">
                  <c:v>65.49313374015827</c:v>
                </c:pt>
                <c:pt idx="332">
                  <c:v>65.43298473396061</c:v>
                </c:pt>
                <c:pt idx="333">
                  <c:v>65.37262054168721</c:v>
                </c:pt>
                <c:pt idx="334">
                  <c:v>65.31204163315175</c:v>
                </c:pt>
                <c:pt idx="335">
                  <c:v>65.25124847742504</c:v>
                </c:pt>
                <c:pt idx="336">
                  <c:v>65.19024154283588</c:v>
                </c:pt>
                <c:pt idx="337">
                  <c:v>65.12902129697312</c:v>
                </c:pt>
                <c:pt idx="338">
                  <c:v>65.0675882066873</c:v>
                </c:pt>
                <c:pt idx="339">
                  <c:v>65.00594273809224</c:v>
                </c:pt>
                <c:pt idx="340">
                  <c:v>64.94408535656711</c:v>
                </c:pt>
                <c:pt idx="341">
                  <c:v>64.8820165267576</c:v>
                </c:pt>
                <c:pt idx="342">
                  <c:v>64.81973671257768</c:v>
                </c:pt>
                <c:pt idx="343">
                  <c:v>64.75724637721171</c:v>
                </c:pt>
                <c:pt idx="344">
                  <c:v>64.69454598311575</c:v>
                </c:pt>
                <c:pt idx="345">
                  <c:v>64.63163599201911</c:v>
                </c:pt>
                <c:pt idx="346">
                  <c:v>64.56851686492644</c:v>
                </c:pt>
                <c:pt idx="347">
                  <c:v>64.50518906211893</c:v>
                </c:pt>
                <c:pt idx="348">
                  <c:v>64.4416530431564</c:v>
                </c:pt>
                <c:pt idx="349">
                  <c:v>64.37790926687864</c:v>
                </c:pt>
                <c:pt idx="350">
                  <c:v>64.31395819140724</c:v>
                </c:pt>
                <c:pt idx="351">
                  <c:v>64.24980027414713</c:v>
                </c:pt>
                <c:pt idx="352">
                  <c:v>64.18543597178834</c:v>
                </c:pt>
                <c:pt idx="353">
                  <c:v>64.12086574030732</c:v>
                </c:pt>
                <c:pt idx="354">
                  <c:v>64.05609003496933</c:v>
                </c:pt>
                <c:pt idx="355">
                  <c:v>63.99110931032917</c:v>
                </c:pt>
                <c:pt idx="356">
                  <c:v>63.9259240202334</c:v>
                </c:pt>
                <c:pt idx="357">
                  <c:v>63.86053461782174</c:v>
                </c:pt>
                <c:pt idx="358">
                  <c:v>63.79494155552894</c:v>
                </c:pt>
                <c:pt idx="359">
                  <c:v>63.72914528508594</c:v>
                </c:pt>
                <c:pt idx="360">
                  <c:v>63.66314625752214</c:v>
                </c:pt>
                <c:pt idx="361">
                  <c:v>63.59694492316642</c:v>
                </c:pt>
                <c:pt idx="362">
                  <c:v>63.53054173164895</c:v>
                </c:pt>
                <c:pt idx="363">
                  <c:v>63.46393713190324</c:v>
                </c:pt>
                <c:pt idx="364">
                  <c:v>63.39713157216687</c:v>
                </c:pt>
                <c:pt idx="365">
                  <c:v>63.33012549998408</c:v>
                </c:pt>
                <c:pt idx="366">
                  <c:v>63.26291936220648</c:v>
                </c:pt>
                <c:pt idx="367">
                  <c:v>63.19551360499534</c:v>
                </c:pt>
                <c:pt idx="368">
                  <c:v>63.12790867382294</c:v>
                </c:pt>
                <c:pt idx="369">
                  <c:v>63.06010501347387</c:v>
                </c:pt>
                <c:pt idx="370">
                  <c:v>62.99210306804706</c:v>
                </c:pt>
                <c:pt idx="371">
                  <c:v>62.92390328095749</c:v>
                </c:pt>
                <c:pt idx="372">
                  <c:v>62.85550609493691</c:v>
                </c:pt>
                <c:pt idx="373">
                  <c:v>62.78691195203661</c:v>
                </c:pt>
                <c:pt idx="374">
                  <c:v>62.71812129362793</c:v>
                </c:pt>
                <c:pt idx="375">
                  <c:v>62.64913456040468</c:v>
                </c:pt>
                <c:pt idx="376">
                  <c:v>62.57995219238412</c:v>
                </c:pt>
                <c:pt idx="377">
                  <c:v>62.51057462890887</c:v>
                </c:pt>
                <c:pt idx="378">
                  <c:v>62.44100230864834</c:v>
                </c:pt>
                <c:pt idx="379">
                  <c:v>62.37123566960038</c:v>
                </c:pt>
                <c:pt idx="380">
                  <c:v>62.30127514909272</c:v>
                </c:pt>
                <c:pt idx="381">
                  <c:v>62.23112118378465</c:v>
                </c:pt>
                <c:pt idx="382">
                  <c:v>62.16077420966867</c:v>
                </c:pt>
                <c:pt idx="383">
                  <c:v>62.0902346620717</c:v>
                </c:pt>
                <c:pt idx="384">
                  <c:v>62.019502975657</c:v>
                </c:pt>
                <c:pt idx="385">
                  <c:v>61.94857958442542</c:v>
                </c:pt>
                <c:pt idx="386">
                  <c:v>61.8774649217174</c:v>
                </c:pt>
                <c:pt idx="387">
                  <c:v>61.80615942021389</c:v>
                </c:pt>
                <c:pt idx="388">
                  <c:v>61.73466351193845</c:v>
                </c:pt>
                <c:pt idx="389">
                  <c:v>61.66297762825839</c:v>
                </c:pt>
                <c:pt idx="390">
                  <c:v>61.59110219988668</c:v>
                </c:pt>
                <c:pt idx="391">
                  <c:v>61.519037656883</c:v>
                </c:pt>
                <c:pt idx="392">
                  <c:v>61.44678442865576</c:v>
                </c:pt>
                <c:pt idx="393">
                  <c:v>61.37434294396346</c:v>
                </c:pt>
                <c:pt idx="394">
                  <c:v>61.30171363091601</c:v>
                </c:pt>
                <c:pt idx="395">
                  <c:v>61.22889691697653</c:v>
                </c:pt>
                <c:pt idx="396">
                  <c:v>61.15589322896277</c:v>
                </c:pt>
                <c:pt idx="397">
                  <c:v>61.08270299304856</c:v>
                </c:pt>
                <c:pt idx="398">
                  <c:v>61.00932663476537</c:v>
                </c:pt>
                <c:pt idx="399">
                  <c:v>60.93576457900397</c:v>
                </c:pt>
                <c:pt idx="400">
                  <c:v>60.86201725001554</c:v>
                </c:pt>
                <c:pt idx="401">
                  <c:v>60.78808507141381</c:v>
                </c:pt>
                <c:pt idx="402">
                  <c:v>60.713968466176</c:v>
                </c:pt>
                <c:pt idx="403">
                  <c:v>60.63966785664432</c:v>
                </c:pt>
                <c:pt idx="404">
                  <c:v>60.56518366452816</c:v>
                </c:pt>
                <c:pt idx="405">
                  <c:v>60.4905163109046</c:v>
                </c:pt>
                <c:pt idx="406">
                  <c:v>60.4156662162207</c:v>
                </c:pt>
                <c:pt idx="407">
                  <c:v>60.34063380029463</c:v>
                </c:pt>
                <c:pt idx="408">
                  <c:v>60.26541948231708</c:v>
                </c:pt>
                <c:pt idx="409">
                  <c:v>60.19002368085312</c:v>
                </c:pt>
                <c:pt idx="410">
                  <c:v>60.11444681384334</c:v>
                </c:pt>
                <c:pt idx="411">
                  <c:v>60.03868929860535</c:v>
                </c:pt>
                <c:pt idx="412">
                  <c:v>59.96275155183542</c:v>
                </c:pt>
                <c:pt idx="413">
                  <c:v>59.88663398960995</c:v>
                </c:pt>
                <c:pt idx="414">
                  <c:v>59.81033702738686</c:v>
                </c:pt>
                <c:pt idx="415">
                  <c:v>59.73386108000685</c:v>
                </c:pt>
                <c:pt idx="416">
                  <c:v>59.65720656169543</c:v>
                </c:pt>
                <c:pt idx="417">
                  <c:v>59.58037388606392</c:v>
                </c:pt>
                <c:pt idx="418">
                  <c:v>59.50336346611086</c:v>
                </c:pt>
                <c:pt idx="419">
                  <c:v>59.42617571422381</c:v>
                </c:pt>
                <c:pt idx="420">
                  <c:v>59.34881104218078</c:v>
                </c:pt>
                <c:pt idx="421">
                  <c:v>59.27126986115136</c:v>
                </c:pt>
                <c:pt idx="422">
                  <c:v>59.19355258169838</c:v>
                </c:pt>
                <c:pt idx="423">
                  <c:v>59.1156596137794</c:v>
                </c:pt>
                <c:pt idx="424">
                  <c:v>59.03759136674815</c:v>
                </c:pt>
                <c:pt idx="425">
                  <c:v>58.95934824935572</c:v>
                </c:pt>
                <c:pt idx="426">
                  <c:v>58.88093066975254</c:v>
                </c:pt>
                <c:pt idx="427">
                  <c:v>58.8023390354892</c:v>
                </c:pt>
                <c:pt idx="428">
                  <c:v>58.72357375351822</c:v>
                </c:pt>
                <c:pt idx="429">
                  <c:v>58.64463523019557</c:v>
                </c:pt>
                <c:pt idx="430">
                  <c:v>58.56552387128198</c:v>
                </c:pt>
                <c:pt idx="431">
                  <c:v>58.48624008194426</c:v>
                </c:pt>
                <c:pt idx="432">
                  <c:v>58.40678426675676</c:v>
                </c:pt>
                <c:pt idx="433">
                  <c:v>58.32715682970297</c:v>
                </c:pt>
                <c:pt idx="434">
                  <c:v>58.24735817417693</c:v>
                </c:pt>
                <c:pt idx="435">
                  <c:v>58.16738870298443</c:v>
                </c:pt>
                <c:pt idx="436">
                  <c:v>58.08724881834469</c:v>
                </c:pt>
                <c:pt idx="437">
                  <c:v>58.00693892189124</c:v>
                </c:pt>
                <c:pt idx="438">
                  <c:v>57.92645941467433</c:v>
                </c:pt>
                <c:pt idx="439">
                  <c:v>57.84581069716135</c:v>
                </c:pt>
                <c:pt idx="440">
                  <c:v>57.76499316923868</c:v>
                </c:pt>
                <c:pt idx="441">
                  <c:v>57.68400723021314</c:v>
                </c:pt>
                <c:pt idx="442">
                  <c:v>57.60285327881326</c:v>
                </c:pt>
                <c:pt idx="443">
                  <c:v>57.5215317131907</c:v>
                </c:pt>
                <c:pt idx="444">
                  <c:v>57.44004293092164</c:v>
                </c:pt>
                <c:pt idx="445">
                  <c:v>57.35838732900837</c:v>
                </c:pt>
                <c:pt idx="446">
                  <c:v>57.27656530388035</c:v>
                </c:pt>
                <c:pt idx="447">
                  <c:v>57.20067114110851</c:v>
                </c:pt>
                <c:pt idx="448">
                  <c:v>57.12490172963394</c:v>
                </c:pt>
                <c:pt idx="449">
                  <c:v>57.04925685301639</c:v>
                </c:pt>
                <c:pt idx="450">
                  <c:v>56.97373629526041</c:v>
                </c:pt>
                <c:pt idx="451">
                  <c:v>56.89833984081498</c:v>
                </c:pt>
                <c:pt idx="452">
                  <c:v>56.82306727457197</c:v>
                </c:pt>
                <c:pt idx="453">
                  <c:v>56.74791838186591</c:v>
                </c:pt>
                <c:pt idx="454">
                  <c:v>56.6728929484723</c:v>
                </c:pt>
                <c:pt idx="455">
                  <c:v>56.59799076060716</c:v>
                </c:pt>
                <c:pt idx="456">
                  <c:v>56.52321160492567</c:v>
                </c:pt>
                <c:pt idx="457">
                  <c:v>56.44855526852188</c:v>
                </c:pt>
                <c:pt idx="458">
                  <c:v>56.37402153892702</c:v>
                </c:pt>
                <c:pt idx="459">
                  <c:v>56.2996102041088</c:v>
                </c:pt>
                <c:pt idx="460">
                  <c:v>56.22532105247097</c:v>
                </c:pt>
                <c:pt idx="461">
                  <c:v>56.15115387285154</c:v>
                </c:pt>
                <c:pt idx="462">
                  <c:v>56.07710845452247</c:v>
                </c:pt>
                <c:pt idx="463">
                  <c:v>56.00318458718858</c:v>
                </c:pt>
                <c:pt idx="464">
                  <c:v>55.92938206098641</c:v>
                </c:pt>
                <c:pt idx="465">
                  <c:v>55.85570066648371</c:v>
                </c:pt>
                <c:pt idx="466">
                  <c:v>55.78214019467803</c:v>
                </c:pt>
                <c:pt idx="467">
                  <c:v>55.7087004369962</c:v>
                </c:pt>
                <c:pt idx="468">
                  <c:v>55.63538118529298</c:v>
                </c:pt>
                <c:pt idx="469">
                  <c:v>55.56218223185065</c:v>
                </c:pt>
                <c:pt idx="470">
                  <c:v>55.48910336937778</c:v>
                </c:pt>
                <c:pt idx="471">
                  <c:v>55.41614439100842</c:v>
                </c:pt>
                <c:pt idx="472">
                  <c:v>55.34330509030106</c:v>
                </c:pt>
                <c:pt idx="473">
                  <c:v>55.2705852612377</c:v>
                </c:pt>
                <c:pt idx="474">
                  <c:v>55.19798469822319</c:v>
                </c:pt>
                <c:pt idx="475">
                  <c:v>55.12550319608418</c:v>
                </c:pt>
                <c:pt idx="476">
                  <c:v>55.05314055006822</c:v>
                </c:pt>
                <c:pt idx="477">
                  <c:v>54.98089655584279</c:v>
                </c:pt>
                <c:pt idx="478">
                  <c:v>54.90877100949444</c:v>
                </c:pt>
                <c:pt idx="479">
                  <c:v>54.83676370752804</c:v>
                </c:pt>
                <c:pt idx="480">
                  <c:v>54.76487444686548</c:v>
                </c:pt>
                <c:pt idx="481">
                  <c:v>54.69310302484527</c:v>
                </c:pt>
                <c:pt idx="482">
                  <c:v>54.6214492392215</c:v>
                </c:pt>
                <c:pt idx="483">
                  <c:v>54.54991288816268</c:v>
                </c:pt>
                <c:pt idx="484">
                  <c:v>54.47849377025123</c:v>
                </c:pt>
                <c:pt idx="485">
                  <c:v>54.40719168448224</c:v>
                </c:pt>
                <c:pt idx="486">
                  <c:v>54.33600643026288</c:v>
                </c:pt>
                <c:pt idx="487">
                  <c:v>54.26493780741138</c:v>
                </c:pt>
                <c:pt idx="488">
                  <c:v>54.19398561615614</c:v>
                </c:pt>
                <c:pt idx="489">
                  <c:v>54.12314965713497</c:v>
                </c:pt>
                <c:pt idx="490">
                  <c:v>54.05242973139398</c:v>
                </c:pt>
                <c:pt idx="491">
                  <c:v>53.98182564038715</c:v>
                </c:pt>
                <c:pt idx="492">
                  <c:v>53.91133718597477</c:v>
                </c:pt>
                <c:pt idx="493">
                  <c:v>53.84096417042331</c:v>
                </c:pt>
                <c:pt idx="494">
                  <c:v>53.77070639640403</c:v>
                </c:pt>
                <c:pt idx="495">
                  <c:v>53.70056366699246</c:v>
                </c:pt>
                <c:pt idx="496">
                  <c:v>53.63053578566722</c:v>
                </c:pt>
                <c:pt idx="497">
                  <c:v>53.5606225563093</c:v>
                </c:pt>
                <c:pt idx="498">
                  <c:v>53.49082378320134</c:v>
                </c:pt>
                <c:pt idx="499">
                  <c:v>53.42113927102659</c:v>
                </c:pt>
                <c:pt idx="500">
                  <c:v>53.35156882486824</c:v>
                </c:pt>
                <c:pt idx="501">
                  <c:v>53.28211225020824</c:v>
                </c:pt>
                <c:pt idx="502">
                  <c:v>53.21276935292674</c:v>
                </c:pt>
                <c:pt idx="503">
                  <c:v>53.1435399393013</c:v>
                </c:pt>
                <c:pt idx="504">
                  <c:v>53.07442381600565</c:v>
                </c:pt>
                <c:pt idx="505">
                  <c:v>53.0054207901093</c:v>
                </c:pt>
                <c:pt idx="506">
                  <c:v>52.9365306690765</c:v>
                </c:pt>
                <c:pt idx="507">
                  <c:v>52.86775326076521</c:v>
                </c:pt>
                <c:pt idx="508">
                  <c:v>52.79908837342671</c:v>
                </c:pt>
                <c:pt idx="509">
                  <c:v>52.73053581570425</c:v>
                </c:pt>
                <c:pt idx="510">
                  <c:v>52.66209539663257</c:v>
                </c:pt>
                <c:pt idx="511">
                  <c:v>52.59376692563704</c:v>
                </c:pt>
                <c:pt idx="512">
                  <c:v>52.52555021253267</c:v>
                </c:pt>
                <c:pt idx="513">
                  <c:v>52.45744506752349</c:v>
                </c:pt>
                <c:pt idx="514">
                  <c:v>52.38945130120138</c:v>
                </c:pt>
                <c:pt idx="515">
                  <c:v>52.32156872454565</c:v>
                </c:pt>
                <c:pt idx="516">
                  <c:v>52.25379714892202</c:v>
                </c:pt>
                <c:pt idx="517">
                  <c:v>52.18613638608178</c:v>
                </c:pt>
                <c:pt idx="518">
                  <c:v>52.11858624816102</c:v>
                </c:pt>
                <c:pt idx="519">
                  <c:v>52.05114654767983</c:v>
                </c:pt>
                <c:pt idx="520">
                  <c:v>51.98381709754128</c:v>
                </c:pt>
                <c:pt idx="521">
                  <c:v>51.91659771103112</c:v>
                </c:pt>
                <c:pt idx="522">
                  <c:v>51.8494882018163</c:v>
                </c:pt>
                <c:pt idx="523">
                  <c:v>51.78248838394487</c:v>
                </c:pt>
                <c:pt idx="524">
                  <c:v>51.7155980718443</c:v>
                </c:pt>
                <c:pt idx="525">
                  <c:v>51.64881708032161</c:v>
                </c:pt>
                <c:pt idx="526">
                  <c:v>51.58214522456198</c:v>
                </c:pt>
                <c:pt idx="527">
                  <c:v>51.51558232012804</c:v>
                </c:pt>
                <c:pt idx="528">
                  <c:v>51.44912818295924</c:v>
                </c:pt>
                <c:pt idx="529">
                  <c:v>51.38278262937088</c:v>
                </c:pt>
                <c:pt idx="530">
                  <c:v>51.31654547605351</c:v>
                </c:pt>
                <c:pt idx="531">
                  <c:v>51.2504165400717</c:v>
                </c:pt>
                <c:pt idx="532">
                  <c:v>51.18439563886378</c:v>
                </c:pt>
                <c:pt idx="533">
                  <c:v>51.11848259024102</c:v>
                </c:pt>
                <c:pt idx="534">
                  <c:v>51.05267721238619</c:v>
                </c:pt>
                <c:pt idx="535">
                  <c:v>50.98697932385361</c:v>
                </c:pt>
                <c:pt idx="536">
                  <c:v>50.92138874356777</c:v>
                </c:pt>
                <c:pt idx="537">
                  <c:v>50.85590529082296</c:v>
                </c:pt>
                <c:pt idx="538">
                  <c:v>50.79052878528208</c:v>
                </c:pt>
                <c:pt idx="539">
                  <c:v>50.7252590469762</c:v>
                </c:pt>
                <c:pt idx="540">
                  <c:v>50.6600958963037</c:v>
                </c:pt>
                <c:pt idx="541">
                  <c:v>50.59503915402937</c:v>
                </c:pt>
                <c:pt idx="542">
                  <c:v>50.53008864128392</c:v>
                </c:pt>
                <c:pt idx="543">
                  <c:v>50.46524417956255</c:v>
                </c:pt>
                <c:pt idx="544">
                  <c:v>50.40050559072527</c:v>
                </c:pt>
                <c:pt idx="545">
                  <c:v>50.335872696995</c:v>
                </c:pt>
                <c:pt idx="546">
                  <c:v>50.2713453209576</c:v>
                </c:pt>
                <c:pt idx="547">
                  <c:v>50.2069232855606</c:v>
                </c:pt>
                <c:pt idx="548">
                  <c:v>50.14260641411293</c:v>
                </c:pt>
                <c:pt idx="549">
                  <c:v>50.07839453028367</c:v>
                </c:pt>
                <c:pt idx="550">
                  <c:v>50.01428745810158</c:v>
                </c:pt>
                <c:pt idx="551">
                  <c:v>49.95028502195422</c:v>
                </c:pt>
                <c:pt idx="552">
                  <c:v>49.88638704658744</c:v>
                </c:pt>
                <c:pt idx="553">
                  <c:v>49.82259335710417</c:v>
                </c:pt>
                <c:pt idx="554">
                  <c:v>49.75890377896402</c:v>
                </c:pt>
                <c:pt idx="555">
                  <c:v>49.69531813798263</c:v>
                </c:pt>
                <c:pt idx="556">
                  <c:v>49.63183626033047</c:v>
                </c:pt>
                <c:pt idx="557">
                  <c:v>49.56845797253251</c:v>
                </c:pt>
                <c:pt idx="558">
                  <c:v>49.50518310146737</c:v>
                </c:pt>
                <c:pt idx="559">
                  <c:v>49.44201147436634</c:v>
                </c:pt>
                <c:pt idx="560">
                  <c:v>49.3789429188131</c:v>
                </c:pt>
                <c:pt idx="561">
                  <c:v>49.31597726274238</c:v>
                </c:pt>
                <c:pt idx="562">
                  <c:v>49.25311433443997</c:v>
                </c:pt>
                <c:pt idx="563">
                  <c:v>49.19035396254126</c:v>
                </c:pt>
                <c:pt idx="564">
                  <c:v>49.1276959760309</c:v>
                </c:pt>
                <c:pt idx="565">
                  <c:v>49.0651402042421</c:v>
                </c:pt>
                <c:pt idx="566">
                  <c:v>49.00268647685553</c:v>
                </c:pt>
                <c:pt idx="567">
                  <c:v>48.94033462389925</c:v>
                </c:pt>
                <c:pt idx="568">
                  <c:v>48.87808447574717</c:v>
                </c:pt>
                <c:pt idx="569">
                  <c:v>48.81593586311902</c:v>
                </c:pt>
                <c:pt idx="570">
                  <c:v>48.75388861707924</c:v>
                </c:pt>
                <c:pt idx="571">
                  <c:v>48.69194256903646</c:v>
                </c:pt>
                <c:pt idx="572">
                  <c:v>48.63009755074248</c:v>
                </c:pt>
                <c:pt idx="573">
                  <c:v>48.5683533942919</c:v>
                </c:pt>
                <c:pt idx="574">
                  <c:v>48.50670993212136</c:v>
                </c:pt>
                <c:pt idx="575">
                  <c:v>48.4451669970085</c:v>
                </c:pt>
                <c:pt idx="576">
                  <c:v>48.38372442207168</c:v>
                </c:pt>
                <c:pt idx="577">
                  <c:v>48.322382040769</c:v>
                </c:pt>
                <c:pt idx="578">
                  <c:v>48.26113968689758</c:v>
                </c:pt>
                <c:pt idx="579">
                  <c:v>48.19999719459287</c:v>
                </c:pt>
                <c:pt idx="580">
                  <c:v>48.13895439832832</c:v>
                </c:pt>
                <c:pt idx="581">
                  <c:v>48.07801113291405</c:v>
                </c:pt>
                <c:pt idx="582">
                  <c:v>48.01716723349659</c:v>
                </c:pt>
                <c:pt idx="583">
                  <c:v>47.95642253555805</c:v>
                </c:pt>
                <c:pt idx="584">
                  <c:v>47.89577687491525</c:v>
                </c:pt>
                <c:pt idx="585">
                  <c:v>47.83523008771939</c:v>
                </c:pt>
                <c:pt idx="586">
                  <c:v>47.77478201045498</c:v>
                </c:pt>
                <c:pt idx="587">
                  <c:v>47.71443247993964</c:v>
                </c:pt>
                <c:pt idx="588">
                  <c:v>47.65418133332264</c:v>
                </c:pt>
                <c:pt idx="589">
                  <c:v>47.59402840808491</c:v>
                </c:pt>
                <c:pt idx="590">
                  <c:v>47.53397354203805</c:v>
                </c:pt>
                <c:pt idx="591">
                  <c:v>47.47401657332365</c:v>
                </c:pt>
                <c:pt idx="592">
                  <c:v>47.41415734041275</c:v>
                </c:pt>
                <c:pt idx="593">
                  <c:v>47.35439568210494</c:v>
                </c:pt>
                <c:pt idx="594">
                  <c:v>47.29473143752784</c:v>
                </c:pt>
                <c:pt idx="595">
                  <c:v>47.2351644461363</c:v>
                </c:pt>
                <c:pt idx="596">
                  <c:v>47.17569454771174</c:v>
                </c:pt>
                <c:pt idx="597">
                  <c:v>47.11632158236169</c:v>
                </c:pt>
                <c:pt idx="598">
                  <c:v>47.05704539051872</c:v>
                </c:pt>
                <c:pt idx="599">
                  <c:v>46.99786581294021</c:v>
                </c:pt>
                <c:pt idx="600">
                  <c:v>46.93878269070732</c:v>
                </c:pt>
                <c:pt idx="601">
                  <c:v>46.87979586522435</c:v>
                </c:pt>
                <c:pt idx="602">
                  <c:v>46.82090517821833</c:v>
                </c:pt>
                <c:pt idx="603">
                  <c:v>46.76211047173816</c:v>
                </c:pt>
                <c:pt idx="604">
                  <c:v>46.70341158815392</c:v>
                </c:pt>
                <c:pt idx="605">
                  <c:v>46.64480837015627</c:v>
                </c:pt>
                <c:pt idx="606">
                  <c:v>46.5863006607558</c:v>
                </c:pt>
                <c:pt idx="607">
                  <c:v>46.52788830328243</c:v>
                </c:pt>
                <c:pt idx="608">
                  <c:v>46.46957114138431</c:v>
                </c:pt>
                <c:pt idx="609">
                  <c:v>46.4113490190279</c:v>
                </c:pt>
                <c:pt idx="610">
                  <c:v>46.35322178049682</c:v>
                </c:pt>
                <c:pt idx="611">
                  <c:v>46.2951892703912</c:v>
                </c:pt>
                <c:pt idx="612">
                  <c:v>46.2372513336272</c:v>
                </c:pt>
                <c:pt idx="613">
                  <c:v>46.17940781543622</c:v>
                </c:pt>
                <c:pt idx="614">
                  <c:v>46.12165856136441</c:v>
                </c:pt>
                <c:pt idx="615">
                  <c:v>46.06400341727173</c:v>
                </c:pt>
                <c:pt idx="616">
                  <c:v>46.00644222933184</c:v>
                </c:pt>
                <c:pt idx="617">
                  <c:v>45.94897484403067</c:v>
                </c:pt>
                <c:pt idx="618">
                  <c:v>45.89160110816663</c:v>
                </c:pt>
                <c:pt idx="619">
                  <c:v>45.83432086884918</c:v>
                </c:pt>
                <c:pt idx="620">
                  <c:v>45.77713397349873</c:v>
                </c:pt>
                <c:pt idx="621">
                  <c:v>45.72004026984592</c:v>
                </c:pt>
                <c:pt idx="622">
                  <c:v>45.6630396059308</c:v>
                </c:pt>
                <c:pt idx="623">
                  <c:v>45.60613183010208</c:v>
                </c:pt>
                <c:pt idx="624">
                  <c:v>45.54931679101702</c:v>
                </c:pt>
                <c:pt idx="625">
                  <c:v>45.4925943376402</c:v>
                </c:pt>
                <c:pt idx="626">
                  <c:v>45.43596431924347</c:v>
                </c:pt>
                <c:pt idx="627">
                  <c:v>45.37942658540461</c:v>
                </c:pt>
                <c:pt idx="628">
                  <c:v>45.32298098600735</c:v>
                </c:pt>
                <c:pt idx="629">
                  <c:v>45.26662737124051</c:v>
                </c:pt>
                <c:pt idx="630">
                  <c:v>45.21036559159711</c:v>
                </c:pt>
                <c:pt idx="631">
                  <c:v>45.15419549787426</c:v>
                </c:pt>
                <c:pt idx="632">
                  <c:v>45.09811694117214</c:v>
                </c:pt>
                <c:pt idx="633">
                  <c:v>45.04212977289349</c:v>
                </c:pt>
                <c:pt idx="634">
                  <c:v>44.98623384474296</c:v>
                </c:pt>
                <c:pt idx="635">
                  <c:v>44.93042900872656</c:v>
                </c:pt>
                <c:pt idx="636">
                  <c:v>44.874715117151</c:v>
                </c:pt>
                <c:pt idx="637">
                  <c:v>44.8190920226232</c:v>
                </c:pt>
                <c:pt idx="638">
                  <c:v>44.76355957804935</c:v>
                </c:pt>
                <c:pt idx="639">
                  <c:v>44.70811763663472</c:v>
                </c:pt>
                <c:pt idx="640">
                  <c:v>44.65276605188264</c:v>
                </c:pt>
                <c:pt idx="641">
                  <c:v>44.59750467759405</c:v>
                </c:pt>
                <c:pt idx="642">
                  <c:v>44.54233336786729</c:v>
                </c:pt>
                <c:pt idx="643">
                  <c:v>44.48725197709674</c:v>
                </c:pt>
                <c:pt idx="644">
                  <c:v>44.43226035997263</c:v>
                </c:pt>
                <c:pt idx="645">
                  <c:v>44.37735837148067</c:v>
                </c:pt>
                <c:pt idx="646">
                  <c:v>44.32254586690082</c:v>
                </c:pt>
                <c:pt idx="647">
                  <c:v>44.26782270180735</c:v>
                </c:pt>
                <c:pt idx="648">
                  <c:v>44.21318873206782</c:v>
                </c:pt>
                <c:pt idx="649">
                  <c:v>44.15864381384266</c:v>
                </c:pt>
                <c:pt idx="650">
                  <c:v>44.10418780358422</c:v>
                </c:pt>
                <c:pt idx="651">
                  <c:v>44.04982055803693</c:v>
                </c:pt>
                <c:pt idx="652">
                  <c:v>43.99554193423576</c:v>
                </c:pt>
                <c:pt idx="653">
                  <c:v>43.94135178950661</c:v>
                </c:pt>
                <c:pt idx="654">
                  <c:v>43.88724998146468</c:v>
                </c:pt>
                <c:pt idx="655">
                  <c:v>43.8332363680149</c:v>
                </c:pt>
                <c:pt idx="656">
                  <c:v>43.77931080735046</c:v>
                </c:pt>
                <c:pt idx="657">
                  <c:v>43.72547315795287</c:v>
                </c:pt>
                <c:pt idx="658">
                  <c:v>43.67172327859096</c:v>
                </c:pt>
                <c:pt idx="659">
                  <c:v>43.61806102832063</c:v>
                </c:pt>
                <c:pt idx="660">
                  <c:v>43.5644862664839</c:v>
                </c:pt>
                <c:pt idx="661">
                  <c:v>43.51099885270865</c:v>
                </c:pt>
                <c:pt idx="662">
                  <c:v>43.45759864690772</c:v>
                </c:pt>
                <c:pt idx="663">
                  <c:v>43.40428550927881</c:v>
                </c:pt>
                <c:pt idx="664">
                  <c:v>43.35105930030344</c:v>
                </c:pt>
                <c:pt idx="665">
                  <c:v>43.29791988074654</c:v>
                </c:pt>
                <c:pt idx="666">
                  <c:v>43.24486711165588</c:v>
                </c:pt>
                <c:pt idx="667">
                  <c:v>43.1919008543614</c:v>
                </c:pt>
                <c:pt idx="668">
                  <c:v>43.13902097047491</c:v>
                </c:pt>
                <c:pt idx="669">
                  <c:v>43.08622732188935</c:v>
                </c:pt>
                <c:pt idx="670">
                  <c:v>43.03351977077804</c:v>
                </c:pt>
                <c:pt idx="671">
                  <c:v>42.98089817959431</c:v>
                </c:pt>
                <c:pt idx="672">
                  <c:v>42.92836241107105</c:v>
                </c:pt>
                <c:pt idx="673">
                  <c:v>42.87591232821974</c:v>
                </c:pt>
                <c:pt idx="674">
                  <c:v>42.82354779433051</c:v>
                </c:pt>
                <c:pt idx="675">
                  <c:v>42.77126867297092</c:v>
                </c:pt>
                <c:pt idx="676">
                  <c:v>42.71907482798567</c:v>
                </c:pt>
                <c:pt idx="677">
                  <c:v>42.66696612349627</c:v>
                </c:pt>
                <c:pt idx="678">
                  <c:v>42.61494242390016</c:v>
                </c:pt>
                <c:pt idx="679">
                  <c:v>42.56300359387012</c:v>
                </c:pt>
                <c:pt idx="680">
                  <c:v>42.51114949835416</c:v>
                </c:pt>
                <c:pt idx="681">
                  <c:v>42.45938000257432</c:v>
                </c:pt>
                <c:pt idx="682">
                  <c:v>42.40769497202673</c:v>
                </c:pt>
                <c:pt idx="683">
                  <c:v>42.3560942724806</c:v>
                </c:pt>
                <c:pt idx="684">
                  <c:v>42.30457776997796</c:v>
                </c:pt>
                <c:pt idx="685">
                  <c:v>42.25314533083295</c:v>
                </c:pt>
                <c:pt idx="686">
                  <c:v>42.20179682163132</c:v>
                </c:pt>
                <c:pt idx="687">
                  <c:v>42.15053210922981</c:v>
                </c:pt>
                <c:pt idx="688">
                  <c:v>42.09935106075592</c:v>
                </c:pt>
                <c:pt idx="689">
                  <c:v>42.04825354360688</c:v>
                </c:pt>
                <c:pt idx="690">
                  <c:v>41.99723942544948</c:v>
                </c:pt>
                <c:pt idx="691">
                  <c:v>41.94630857421934</c:v>
                </c:pt>
                <c:pt idx="692">
                  <c:v>41.89546085812033</c:v>
                </c:pt>
                <c:pt idx="693">
                  <c:v>41.84469614562441</c:v>
                </c:pt>
                <c:pt idx="694">
                  <c:v>41.7940143054705</c:v>
                </c:pt>
                <c:pt idx="695">
                  <c:v>41.74341520666454</c:v>
                </c:pt>
                <c:pt idx="696">
                  <c:v>41.69289871847841</c:v>
                </c:pt>
                <c:pt idx="697">
                  <c:v>41.64246471044984</c:v>
                </c:pt>
                <c:pt idx="698">
                  <c:v>41.5921130523815</c:v>
                </c:pt>
                <c:pt idx="699">
                  <c:v>41.54184361434081</c:v>
                </c:pt>
                <c:pt idx="700">
                  <c:v>41.49165626665926</c:v>
                </c:pt>
                <c:pt idx="701">
                  <c:v>41.44155087993181</c:v>
                </c:pt>
                <c:pt idx="702">
                  <c:v>41.39152732501647</c:v>
                </c:pt>
                <c:pt idx="703">
                  <c:v>41.3415854730337</c:v>
                </c:pt>
                <c:pt idx="704">
                  <c:v>41.2917251953659</c:v>
                </c:pt>
                <c:pt idx="705">
                  <c:v>41.24194636365699</c:v>
                </c:pt>
                <c:pt idx="706">
                  <c:v>41.1922488498118</c:v>
                </c:pt>
                <c:pt idx="707">
                  <c:v>41.14263252599537</c:v>
                </c:pt>
                <c:pt idx="708">
                  <c:v>41.09309726463272</c:v>
                </c:pt>
                <c:pt idx="709">
                  <c:v>41.04364293840833</c:v>
                </c:pt>
                <c:pt idx="710">
                  <c:v>40.99426942026538</c:v>
                </c:pt>
                <c:pt idx="711">
                  <c:v>40.94497658340536</c:v>
                </c:pt>
                <c:pt idx="712">
                  <c:v>40.89576430128765</c:v>
                </c:pt>
                <c:pt idx="713">
                  <c:v>40.84663244762881</c:v>
                </c:pt>
                <c:pt idx="714">
                  <c:v>40.79758089640234</c:v>
                </c:pt>
                <c:pt idx="715">
                  <c:v>40.74860952183765</c:v>
                </c:pt>
                <c:pt idx="716">
                  <c:v>40.69971819842023</c:v>
                </c:pt>
                <c:pt idx="717">
                  <c:v>40.65090680089079</c:v>
                </c:pt>
                <c:pt idx="718">
                  <c:v>40.60217520424455</c:v>
                </c:pt>
                <c:pt idx="719">
                  <c:v>40.55352328373125</c:v>
                </c:pt>
                <c:pt idx="720">
                  <c:v>40.50495091485392</c:v>
                </c:pt>
                <c:pt idx="721">
                  <c:v>40.4564579733693</c:v>
                </c:pt>
                <c:pt idx="722">
                  <c:v>40.40804433528658</c:v>
                </c:pt>
                <c:pt idx="723">
                  <c:v>40.35970987686701</c:v>
                </c:pt>
                <c:pt idx="724">
                  <c:v>40.31145447462393</c:v>
                </c:pt>
                <c:pt idx="725">
                  <c:v>40.26327800532147</c:v>
                </c:pt>
                <c:pt idx="726">
                  <c:v>40.21518034597494</c:v>
                </c:pt>
                <c:pt idx="727">
                  <c:v>40.16716137384933</c:v>
                </c:pt>
                <c:pt idx="728">
                  <c:v>40.11922096645977</c:v>
                </c:pt>
                <c:pt idx="729">
                  <c:v>40.07135900157035</c:v>
                </c:pt>
                <c:pt idx="730">
                  <c:v>40.023575357194</c:v>
                </c:pt>
                <c:pt idx="731">
                  <c:v>39.97586991159193</c:v>
                </c:pt>
                <c:pt idx="732">
                  <c:v>39.92824254327303</c:v>
                </c:pt>
                <c:pt idx="733">
                  <c:v>39.88069313099335</c:v>
                </c:pt>
                <c:pt idx="734">
                  <c:v>39.83322155375583</c:v>
                </c:pt>
                <c:pt idx="735">
                  <c:v>39.78582769080962</c:v>
                </c:pt>
                <c:pt idx="736">
                  <c:v>39.7385114216498</c:v>
                </c:pt>
                <c:pt idx="737">
                  <c:v>39.69127262601653</c:v>
                </c:pt>
                <c:pt idx="738">
                  <c:v>39.64411118389491</c:v>
                </c:pt>
                <c:pt idx="739">
                  <c:v>39.59702697551429</c:v>
                </c:pt>
                <c:pt idx="740">
                  <c:v>39.55001988134812</c:v>
                </c:pt>
                <c:pt idx="741">
                  <c:v>39.50308978211278</c:v>
                </c:pt>
                <c:pt idx="742">
                  <c:v>39.45623655876805</c:v>
                </c:pt>
                <c:pt idx="743">
                  <c:v>39.40946009251572</c:v>
                </c:pt>
                <c:pt idx="744">
                  <c:v>39.3627602647998</c:v>
                </c:pt>
                <c:pt idx="745">
                  <c:v>39.31613695730546</c:v>
                </c:pt>
                <c:pt idx="746">
                  <c:v>39.26959005195904</c:v>
                </c:pt>
                <c:pt idx="747">
                  <c:v>39.22311943092752</c:v>
                </c:pt>
                <c:pt idx="748">
                  <c:v>39.17672497661764</c:v>
                </c:pt>
                <c:pt idx="749">
                  <c:v>39.13040657167591</c:v>
                </c:pt>
                <c:pt idx="750">
                  <c:v>39.08416409898773</c:v>
                </c:pt>
                <c:pt idx="751">
                  <c:v>39.03799744167744</c:v>
                </c:pt>
                <c:pt idx="752">
                  <c:v>38.99190648310715</c:v>
                </c:pt>
                <c:pt idx="753">
                  <c:v>38.94589110687697</c:v>
                </c:pt>
                <c:pt idx="754">
                  <c:v>38.89995119682406</c:v>
                </c:pt>
                <c:pt idx="755">
                  <c:v>38.85408663702238</c:v>
                </c:pt>
                <c:pt idx="756">
                  <c:v>38.80829731178233</c:v>
                </c:pt>
                <c:pt idx="757">
                  <c:v>38.76258310564982</c:v>
                </c:pt>
                <c:pt idx="758">
                  <c:v>38.71694390340654</c:v>
                </c:pt>
                <c:pt idx="759">
                  <c:v>38.6713795900687</c:v>
                </c:pt>
                <c:pt idx="760">
                  <c:v>38.62589005088716</c:v>
                </c:pt>
                <c:pt idx="761">
                  <c:v>38.58047517134677</c:v>
                </c:pt>
                <c:pt idx="762">
                  <c:v>38.5351348371659</c:v>
                </c:pt>
                <c:pt idx="763">
                  <c:v>38.48986893429594</c:v>
                </c:pt>
                <c:pt idx="764">
                  <c:v>38.44467734892093</c:v>
                </c:pt>
                <c:pt idx="765">
                  <c:v>38.3995599674571</c:v>
                </c:pt>
                <c:pt idx="766">
                  <c:v>38.35451667655237</c:v>
                </c:pt>
                <c:pt idx="767">
                  <c:v>38.30954736308608</c:v>
                </c:pt>
                <c:pt idx="768">
                  <c:v>38.26465191416812</c:v>
                </c:pt>
                <c:pt idx="769">
                  <c:v>38.21983021713886</c:v>
                </c:pt>
                <c:pt idx="770">
                  <c:v>38.17508215956865</c:v>
                </c:pt>
                <c:pt idx="771">
                  <c:v>38.13040762925724</c:v>
                </c:pt>
                <c:pt idx="772">
                  <c:v>38.08580651423338</c:v>
                </c:pt>
                <c:pt idx="773">
                  <c:v>38.04127870275448</c:v>
                </c:pt>
                <c:pt idx="774">
                  <c:v>37.99682408330604</c:v>
                </c:pt>
                <c:pt idx="775">
                  <c:v>37.95244254460111</c:v>
                </c:pt>
                <c:pt idx="776">
                  <c:v>37.9081339755803</c:v>
                </c:pt>
                <c:pt idx="777">
                  <c:v>37.86389826541081</c:v>
                </c:pt>
                <c:pt idx="778">
                  <c:v>37.81973530348623</c:v>
                </c:pt>
                <c:pt idx="779">
                  <c:v>37.77564497942594</c:v>
                </c:pt>
                <c:pt idx="780">
                  <c:v>37.73162718307524</c:v>
                </c:pt>
                <c:pt idx="781">
                  <c:v>37.6876818045039</c:v>
                </c:pt>
                <c:pt idx="782">
                  <c:v>37.64380873400692</c:v>
                </c:pt>
                <c:pt idx="783">
                  <c:v>37.60000786210296</c:v>
                </c:pt>
                <c:pt idx="784">
                  <c:v>37.55627907953463</c:v>
                </c:pt>
                <c:pt idx="785">
                  <c:v>37.51262227726804</c:v>
                </c:pt>
                <c:pt idx="786">
                  <c:v>37.46903734649191</c:v>
                </c:pt>
                <c:pt idx="787">
                  <c:v>37.42552417861744</c:v>
                </c:pt>
                <c:pt idx="788">
                  <c:v>37.38208266527811</c:v>
                </c:pt>
                <c:pt idx="789">
                  <c:v>37.33871269832876</c:v>
                </c:pt>
                <c:pt idx="790">
                  <c:v>37.29541416984534</c:v>
                </c:pt>
                <c:pt idx="791">
                  <c:v>37.25218697212488</c:v>
                </c:pt>
                <c:pt idx="792">
                  <c:v>37.20903099768443</c:v>
                </c:pt>
                <c:pt idx="793">
                  <c:v>37.16594613926088</c:v>
                </c:pt>
                <c:pt idx="794">
                  <c:v>37.12293228981093</c:v>
                </c:pt>
                <c:pt idx="795">
                  <c:v>37.07998934251003</c:v>
                </c:pt>
                <c:pt idx="796">
                  <c:v>37.03711719075248</c:v>
                </c:pt>
                <c:pt idx="797">
                  <c:v>36.99431572815043</c:v>
                </c:pt>
                <c:pt idx="798">
                  <c:v>36.95158484853437</c:v>
                </c:pt>
                <c:pt idx="799">
                  <c:v>36.90892444595158</c:v>
                </c:pt>
                <c:pt idx="800">
                  <c:v>36.86633441466661</c:v>
                </c:pt>
                <c:pt idx="801">
                  <c:v>36.82381464916067</c:v>
                </c:pt>
                <c:pt idx="802">
                  <c:v>36.7813650441308</c:v>
                </c:pt>
                <c:pt idx="803">
                  <c:v>36.73898549448988</c:v>
                </c:pt>
                <c:pt idx="804">
                  <c:v>36.69667589536603</c:v>
                </c:pt>
                <c:pt idx="805">
                  <c:v>36.6544361421024</c:v>
                </c:pt>
                <c:pt idx="806">
                  <c:v>36.61226613025651</c:v>
                </c:pt>
                <c:pt idx="807">
                  <c:v>36.57016575559992</c:v>
                </c:pt>
                <c:pt idx="808">
                  <c:v>36.52813491411783</c:v>
                </c:pt>
                <c:pt idx="809">
                  <c:v>36.4861735020088</c:v>
                </c:pt>
                <c:pt idx="810">
                  <c:v>36.44428141568417</c:v>
                </c:pt>
                <c:pt idx="811">
                  <c:v>36.40245855176772</c:v>
                </c:pt>
                <c:pt idx="812">
                  <c:v>36.36070480709513</c:v>
                </c:pt>
                <c:pt idx="813">
                  <c:v>36.31902007871398</c:v>
                </c:pt>
                <c:pt idx="814">
                  <c:v>36.27740426388281</c:v>
                </c:pt>
                <c:pt idx="815">
                  <c:v>36.23585726007107</c:v>
                </c:pt>
                <c:pt idx="816">
                  <c:v>36.19437896495876</c:v>
                </c:pt>
                <c:pt idx="817">
                  <c:v>36.15296927643563</c:v>
                </c:pt>
                <c:pt idx="818">
                  <c:v>36.11162809260141</c:v>
                </c:pt>
                <c:pt idx="819">
                  <c:v>36.07035531176462</c:v>
                </c:pt>
                <c:pt idx="820">
                  <c:v>36.02915083244285</c:v>
                </c:pt>
                <c:pt idx="821">
                  <c:v>35.98801455336221</c:v>
                </c:pt>
                <c:pt idx="822">
                  <c:v>35.94694637345672</c:v>
                </c:pt>
                <c:pt idx="823">
                  <c:v>35.90594619186798</c:v>
                </c:pt>
                <c:pt idx="824">
                  <c:v>35.86501390794503</c:v>
                </c:pt>
                <c:pt idx="825">
                  <c:v>35.82414942124346</c:v>
                </c:pt>
                <c:pt idx="826">
                  <c:v>35.78335263152565</c:v>
                </c:pt>
                <c:pt idx="827">
                  <c:v>35.74262343875975</c:v>
                </c:pt>
                <c:pt idx="828">
                  <c:v>35.70196174311998</c:v>
                </c:pt>
                <c:pt idx="829">
                  <c:v>35.66136744498548</c:v>
                </c:pt>
                <c:pt idx="830">
                  <c:v>35.62084044494036</c:v>
                </c:pt>
                <c:pt idx="831">
                  <c:v>35.58038064377346</c:v>
                </c:pt>
                <c:pt idx="832">
                  <c:v>35.53998794247764</c:v>
                </c:pt>
                <c:pt idx="833">
                  <c:v>35.49966224224947</c:v>
                </c:pt>
                <c:pt idx="834">
                  <c:v>35.45940344448885</c:v>
                </c:pt>
                <c:pt idx="835">
                  <c:v>35.41921145079876</c:v>
                </c:pt>
                <c:pt idx="836">
                  <c:v>35.37908616298476</c:v>
                </c:pt>
                <c:pt idx="837">
                  <c:v>35.33902748305471</c:v>
                </c:pt>
                <c:pt idx="838">
                  <c:v>35.29903531321805</c:v>
                </c:pt>
                <c:pt idx="839">
                  <c:v>35.25910955588607</c:v>
                </c:pt>
                <c:pt idx="840">
                  <c:v>35.21925011367072</c:v>
                </c:pt>
                <c:pt idx="841">
                  <c:v>35.17945688938498</c:v>
                </c:pt>
                <c:pt idx="842">
                  <c:v>35.13972978604211</c:v>
                </c:pt>
                <c:pt idx="843">
                  <c:v>35.10006870685515</c:v>
                </c:pt>
                <c:pt idx="844">
                  <c:v>35.06047355523691</c:v>
                </c:pt>
                <c:pt idx="845">
                  <c:v>35.02094423479927</c:v>
                </c:pt>
                <c:pt idx="846">
                  <c:v>34.98148064935316</c:v>
                </c:pt>
                <c:pt idx="847">
                  <c:v>34.94208270290765</c:v>
                </c:pt>
                <c:pt idx="848">
                  <c:v>34.90275029967027</c:v>
                </c:pt>
                <c:pt idx="849">
                  <c:v>34.86348334404605</c:v>
                </c:pt>
                <c:pt idx="850">
                  <c:v>34.82428174063735</c:v>
                </c:pt>
                <c:pt idx="851">
                  <c:v>34.78514539424358</c:v>
                </c:pt>
                <c:pt idx="852">
                  <c:v>34.74607420986079</c:v>
                </c:pt>
                <c:pt idx="853">
                  <c:v>34.70706809268138</c:v>
                </c:pt>
                <c:pt idx="854">
                  <c:v>34.6681269480935</c:v>
                </c:pt>
                <c:pt idx="855">
                  <c:v>34.62925068168073</c:v>
                </c:pt>
                <c:pt idx="856">
                  <c:v>34.59043919922205</c:v>
                </c:pt>
                <c:pt idx="857">
                  <c:v>34.55169240669119</c:v>
                </c:pt>
                <c:pt idx="858">
                  <c:v>34.51301021025614</c:v>
                </c:pt>
                <c:pt idx="859">
                  <c:v>34.47439251627922</c:v>
                </c:pt>
                <c:pt idx="860">
                  <c:v>34.43583923131624</c:v>
                </c:pt>
                <c:pt idx="861">
                  <c:v>34.39735026211657</c:v>
                </c:pt>
                <c:pt idx="862">
                  <c:v>34.35892551562237</c:v>
                </c:pt>
                <c:pt idx="863">
                  <c:v>34.32056489896864</c:v>
                </c:pt>
                <c:pt idx="864">
                  <c:v>34.28226831948268</c:v>
                </c:pt>
                <c:pt idx="865">
                  <c:v>34.2440356846834</c:v>
                </c:pt>
                <c:pt idx="866">
                  <c:v>34.20586690228176</c:v>
                </c:pt>
                <c:pt idx="867">
                  <c:v>34.16776188017957</c:v>
                </c:pt>
                <c:pt idx="868">
                  <c:v>34.12972052646963</c:v>
                </c:pt>
                <c:pt idx="869">
                  <c:v>34.0917427494354</c:v>
                </c:pt>
                <c:pt idx="870">
                  <c:v>34.05382845755041</c:v>
                </c:pt>
                <c:pt idx="871">
                  <c:v>34.01597755947792</c:v>
                </c:pt>
                <c:pt idx="872">
                  <c:v>33.97818996407085</c:v>
                </c:pt>
                <c:pt idx="873">
                  <c:v>33.94046558037094</c:v>
                </c:pt>
                <c:pt idx="874">
                  <c:v>33.90280431760918</c:v>
                </c:pt>
                <c:pt idx="875">
                  <c:v>33.86520608520446</c:v>
                </c:pt>
                <c:pt idx="876">
                  <c:v>33.82767079276418</c:v>
                </c:pt>
                <c:pt idx="877">
                  <c:v>33.79019835008335</c:v>
                </c:pt>
                <c:pt idx="878">
                  <c:v>33.7527886671442</c:v>
                </c:pt>
                <c:pt idx="879">
                  <c:v>33.71544165411619</c:v>
                </c:pt>
                <c:pt idx="880">
                  <c:v>33.67815722135552</c:v>
                </c:pt>
                <c:pt idx="881">
                  <c:v>33.64093527940472</c:v>
                </c:pt>
                <c:pt idx="882">
                  <c:v>33.60377573899221</c:v>
                </c:pt>
                <c:pt idx="883">
                  <c:v>33.56667851103235</c:v>
                </c:pt>
                <c:pt idx="884">
                  <c:v>33.52964350662468</c:v>
                </c:pt>
                <c:pt idx="885">
                  <c:v>33.49267063705382</c:v>
                </c:pt>
                <c:pt idx="886">
                  <c:v>33.45575981378901</c:v>
                </c:pt>
                <c:pt idx="887">
                  <c:v>33.41891094848392</c:v>
                </c:pt>
                <c:pt idx="888">
                  <c:v>33.38212395297614</c:v>
                </c:pt>
                <c:pt idx="889">
                  <c:v>33.34539873928698</c:v>
                </c:pt>
                <c:pt idx="890">
                  <c:v>33.30873521962102</c:v>
                </c:pt>
                <c:pt idx="891">
                  <c:v>33.2721333063661</c:v>
                </c:pt>
                <c:pt idx="892">
                  <c:v>33.23559291209237</c:v>
                </c:pt>
                <c:pt idx="893">
                  <c:v>33.19911394955263</c:v>
                </c:pt>
                <c:pt idx="894">
                  <c:v>33.1626963316814</c:v>
                </c:pt>
                <c:pt idx="895">
                  <c:v>33.1263399715951</c:v>
                </c:pt>
                <c:pt idx="896">
                  <c:v>33.09004478259161</c:v>
                </c:pt>
                <c:pt idx="897">
                  <c:v>33.05381067814945</c:v>
                </c:pt>
                <c:pt idx="898">
                  <c:v>33.01763757192825</c:v>
                </c:pt>
                <c:pt idx="899">
                  <c:v>32.98152537776777</c:v>
                </c:pt>
                <c:pt idx="900">
                  <c:v>32.94547400968789</c:v>
                </c:pt>
                <c:pt idx="901">
                  <c:v>32.90948338188819</c:v>
                </c:pt>
                <c:pt idx="902">
                  <c:v>32.87355340874772</c:v>
                </c:pt>
                <c:pt idx="903">
                  <c:v>32.83768400482457</c:v>
                </c:pt>
                <c:pt idx="904">
                  <c:v>32.80187508485561</c:v>
                </c:pt>
                <c:pt idx="905">
                  <c:v>32.76612656375612</c:v>
                </c:pt>
                <c:pt idx="906">
                  <c:v>32.73043835661953</c:v>
                </c:pt>
                <c:pt idx="907">
                  <c:v>32.69481037871699</c:v>
                </c:pt>
                <c:pt idx="908">
                  <c:v>32.65924254549718</c:v>
                </c:pt>
                <c:pt idx="909">
                  <c:v>32.623734772586</c:v>
                </c:pt>
                <c:pt idx="910">
                  <c:v>32.58828697578614</c:v>
                </c:pt>
                <c:pt idx="911">
                  <c:v>32.55289907107679</c:v>
                </c:pt>
                <c:pt idx="912">
                  <c:v>32.51757097461346</c:v>
                </c:pt>
                <c:pt idx="913">
                  <c:v>32.48230260272752</c:v>
                </c:pt>
                <c:pt idx="914">
                  <c:v>32.44709387192571</c:v>
                </c:pt>
                <c:pt idx="915">
                  <c:v>32.41194469889037</c:v>
                </c:pt>
                <c:pt idx="916">
                  <c:v>32.37685500047867</c:v>
                </c:pt>
                <c:pt idx="917">
                  <c:v>32.34182469372247</c:v>
                </c:pt>
                <c:pt idx="918">
                  <c:v>32.30685369582786</c:v>
                </c:pt>
                <c:pt idx="919">
                  <c:v>32.27194192417498</c:v>
                </c:pt>
                <c:pt idx="920">
                  <c:v>32.23708929631771</c:v>
                </c:pt>
                <c:pt idx="921">
                  <c:v>32.20229572998364</c:v>
                </c:pt>
                <c:pt idx="922">
                  <c:v>32.16756114307291</c:v>
                </c:pt>
                <c:pt idx="923">
                  <c:v>32.13288545365884</c:v>
                </c:pt>
                <c:pt idx="924">
                  <c:v>32.09826857998731</c:v>
                </c:pt>
                <c:pt idx="925">
                  <c:v>32.06371044047602</c:v>
                </c:pt>
                <c:pt idx="926">
                  <c:v>32.02921095371487</c:v>
                </c:pt>
                <c:pt idx="927">
                  <c:v>31.99477003846525</c:v>
                </c:pt>
                <c:pt idx="928">
                  <c:v>31.9603876136599</c:v>
                </c:pt>
                <c:pt idx="929">
                  <c:v>31.92606359840238</c:v>
                </c:pt>
                <c:pt idx="930">
                  <c:v>31.89179791196706</c:v>
                </c:pt>
                <c:pt idx="931">
                  <c:v>31.85759047379874</c:v>
                </c:pt>
                <c:pt idx="932">
                  <c:v>31.823441203512</c:v>
                </c:pt>
                <c:pt idx="933">
                  <c:v>31.78935002089155</c:v>
                </c:pt>
                <c:pt idx="934">
                  <c:v>31.75531684589154</c:v>
                </c:pt>
                <c:pt idx="935">
                  <c:v>31.72134159863505</c:v>
                </c:pt>
                <c:pt idx="936">
                  <c:v>31.6874241994142</c:v>
                </c:pt>
                <c:pt idx="937">
                  <c:v>31.65356456868991</c:v>
                </c:pt>
                <c:pt idx="938">
                  <c:v>31.61976262709104</c:v>
                </c:pt>
                <c:pt idx="939">
                  <c:v>31.58601829541474</c:v>
                </c:pt>
                <c:pt idx="940">
                  <c:v>31.55233149462575</c:v>
                </c:pt>
                <c:pt idx="941">
                  <c:v>31.51870214585613</c:v>
                </c:pt>
                <c:pt idx="942">
                  <c:v>31.4851301704054</c:v>
                </c:pt>
                <c:pt idx="943">
                  <c:v>31.45161548973947</c:v>
                </c:pt>
                <c:pt idx="944">
                  <c:v>31.41815802549133</c:v>
                </c:pt>
                <c:pt idx="945">
                  <c:v>31.38475769945963</c:v>
                </c:pt>
                <c:pt idx="946">
                  <c:v>31.3514144336096</c:v>
                </c:pt>
                <c:pt idx="947">
                  <c:v>31.31812815007167</c:v>
                </c:pt>
                <c:pt idx="948">
                  <c:v>31.28489877114197</c:v>
                </c:pt>
                <c:pt idx="949">
                  <c:v>31.25172621928145</c:v>
                </c:pt>
                <c:pt idx="950">
                  <c:v>31.21861041711632</c:v>
                </c:pt>
                <c:pt idx="951">
                  <c:v>31.18555128743707</c:v>
                </c:pt>
                <c:pt idx="952">
                  <c:v>31.15254875319824</c:v>
                </c:pt>
                <c:pt idx="953">
                  <c:v>31.1196027375188</c:v>
                </c:pt>
                <c:pt idx="954">
                  <c:v>31.086713163681</c:v>
                </c:pt>
                <c:pt idx="955">
                  <c:v>31.0538799551309</c:v>
                </c:pt>
                <c:pt idx="956">
                  <c:v>31.02110303547737</c:v>
                </c:pt>
                <c:pt idx="957">
                  <c:v>30.98838232849225</c:v>
                </c:pt>
                <c:pt idx="958">
                  <c:v>30.95571775810988</c:v>
                </c:pt>
                <c:pt idx="959">
                  <c:v>30.92310924842717</c:v>
                </c:pt>
                <c:pt idx="960">
                  <c:v>30.89055672370269</c:v>
                </c:pt>
                <c:pt idx="961">
                  <c:v>30.8580601083569</c:v>
                </c:pt>
                <c:pt idx="962">
                  <c:v>30.8256193269718</c:v>
                </c:pt>
                <c:pt idx="963">
                  <c:v>30.79323430429043</c:v>
                </c:pt>
                <c:pt idx="964">
                  <c:v>30.76090496521681</c:v>
                </c:pt>
                <c:pt idx="965">
                  <c:v>30.72863123481577</c:v>
                </c:pt>
                <c:pt idx="966">
                  <c:v>30.69641303831219</c:v>
                </c:pt>
                <c:pt idx="967">
                  <c:v>30.66425030109116</c:v>
                </c:pt>
                <c:pt idx="968">
                  <c:v>30.63214294869781</c:v>
                </c:pt>
                <c:pt idx="969">
                  <c:v>30.60009090683658</c:v>
                </c:pt>
                <c:pt idx="970">
                  <c:v>30.56809410137121</c:v>
                </c:pt>
                <c:pt idx="971">
                  <c:v>30.53615245832454</c:v>
                </c:pt>
                <c:pt idx="972">
                  <c:v>30.50426590387804</c:v>
                </c:pt>
                <c:pt idx="973">
                  <c:v>30.47243436437181</c:v>
                </c:pt>
                <c:pt idx="974">
                  <c:v>30.44065776630411</c:v>
                </c:pt>
                <c:pt idx="975">
                  <c:v>30.408936036331</c:v>
                </c:pt>
                <c:pt idx="976">
                  <c:v>30.37726910126637</c:v>
                </c:pt>
                <c:pt idx="977">
                  <c:v>30.34565688808145</c:v>
                </c:pt>
                <c:pt idx="978">
                  <c:v>30.31409932390475</c:v>
                </c:pt>
                <c:pt idx="979">
                  <c:v>30.28259633602151</c:v>
                </c:pt>
                <c:pt idx="980">
                  <c:v>30.25114785187352</c:v>
                </c:pt>
                <c:pt idx="981">
                  <c:v>30.21975379905914</c:v>
                </c:pt>
                <c:pt idx="982">
                  <c:v>30.18841410533264</c:v>
                </c:pt>
                <c:pt idx="983">
                  <c:v>30.15712869860433</c:v>
                </c:pt>
                <c:pt idx="984">
                  <c:v>30.12589750693995</c:v>
                </c:pt>
                <c:pt idx="985">
                  <c:v>30.09472045856055</c:v>
                </c:pt>
                <c:pt idx="986">
                  <c:v>30.06359748184229</c:v>
                </c:pt>
                <c:pt idx="987">
                  <c:v>30.03252850531605</c:v>
                </c:pt>
                <c:pt idx="988">
                  <c:v>30.00151345766741</c:v>
                </c:pt>
                <c:pt idx="989">
                  <c:v>29.97055226773613</c:v>
                </c:pt>
                <c:pt idx="990">
                  <c:v>29.93964486451587</c:v>
                </c:pt>
                <c:pt idx="991">
                  <c:v>29.90879117715438</c:v>
                </c:pt>
                <c:pt idx="992">
                  <c:v>29.87799113495277</c:v>
                </c:pt>
                <c:pt idx="993">
                  <c:v>29.84724466736526</c:v>
                </c:pt>
                <c:pt idx="994">
                  <c:v>29.81655170399929</c:v>
                </c:pt>
                <c:pt idx="995">
                  <c:v>29.78591217461499</c:v>
                </c:pt>
                <c:pt idx="996">
                  <c:v>29.75532600912513</c:v>
                </c:pt>
                <c:pt idx="997">
                  <c:v>29.72479313759445</c:v>
                </c:pt>
                <c:pt idx="998">
                  <c:v>29.69431349024002</c:v>
                </c:pt>
                <c:pt idx="999">
                  <c:v>29.66388699743044</c:v>
                </c:pt>
                <c:pt idx="1000">
                  <c:v>29.63351358968596</c:v>
                </c:pt>
                <c:pt idx="1001">
                  <c:v>29.60319319767805</c:v>
                </c:pt>
                <c:pt idx="1002">
                  <c:v>29.5729257522292</c:v>
                </c:pt>
                <c:pt idx="1003">
                  <c:v>29.54271118431272</c:v>
                </c:pt>
                <c:pt idx="1004">
                  <c:v>29.51254942505221</c:v>
                </c:pt>
                <c:pt idx="1005">
                  <c:v>29.48244040572192</c:v>
                </c:pt>
                <c:pt idx="1006">
                  <c:v>29.45238405774596</c:v>
                </c:pt>
                <c:pt idx="1007">
                  <c:v>29.42238031269815</c:v>
                </c:pt>
                <c:pt idx="1008">
                  <c:v>29.39242910230188</c:v>
                </c:pt>
                <c:pt idx="1009">
                  <c:v>29.36253035843005</c:v>
                </c:pt>
                <c:pt idx="1010">
                  <c:v>29.33268401310431</c:v>
                </c:pt>
                <c:pt idx="1011">
                  <c:v>29.30288999849552</c:v>
                </c:pt>
                <c:pt idx="1012">
                  <c:v>29.27314824692286</c:v>
                </c:pt>
                <c:pt idx="1013">
                  <c:v>29.2434586908538</c:v>
                </c:pt>
                <c:pt idx="1014">
                  <c:v>29.21196843106896</c:v>
                </c:pt>
                <c:pt idx="1015">
                  <c:v>29.18061621757149</c:v>
                </c:pt>
                <c:pt idx="1016">
                  <c:v>29.1494017261347</c:v>
                </c:pt>
                <c:pt idx="1017">
                  <c:v>29.11832463303058</c:v>
                </c:pt>
                <c:pt idx="1018">
                  <c:v>29.08738461502822</c:v>
                </c:pt>
                <c:pt idx="1019">
                  <c:v>29.05658134939243</c:v>
                </c:pt>
                <c:pt idx="1020">
                  <c:v>29.02591451388231</c:v>
                </c:pt>
                <c:pt idx="1021">
                  <c:v>28.99538378675013</c:v>
                </c:pt>
                <c:pt idx="1022">
                  <c:v>28.96498884673981</c:v>
                </c:pt>
                <c:pt idx="1023">
                  <c:v>28.93472937308568</c:v>
                </c:pt>
                <c:pt idx="1024">
                  <c:v>28.90460504551114</c:v>
                </c:pt>
                <c:pt idx="1025">
                  <c:v>28.87461554422736</c:v>
                </c:pt>
                <c:pt idx="1026">
                  <c:v>28.8447605499317</c:v>
                </c:pt>
                <c:pt idx="1027">
                  <c:v>28.81503974380673</c:v>
                </c:pt>
                <c:pt idx="1028">
                  <c:v>28.78545280751869</c:v>
                </c:pt>
                <c:pt idx="1029">
                  <c:v>28.75599942321641</c:v>
                </c:pt>
                <c:pt idx="1030">
                  <c:v>28.72667927352948</c:v>
                </c:pt>
                <c:pt idx="1031">
                  <c:v>28.69749204156759</c:v>
                </c:pt>
                <c:pt idx="1032">
                  <c:v>28.66843741091873</c:v>
                </c:pt>
                <c:pt idx="1033">
                  <c:v>28.63951506564806</c:v>
                </c:pt>
                <c:pt idx="1034">
                  <c:v>28.61072469029655</c:v>
                </c:pt>
                <c:pt idx="1035">
                  <c:v>28.5820659698798</c:v>
                </c:pt>
                <c:pt idx="1036">
                  <c:v>28.55353858988664</c:v>
                </c:pt>
                <c:pt idx="1037">
                  <c:v>28.52514223627769</c:v>
                </c:pt>
                <c:pt idx="1038">
                  <c:v>28.49687659548434</c:v>
                </c:pt>
                <c:pt idx="1039">
                  <c:v>28.46874135440731</c:v>
                </c:pt>
                <c:pt idx="1040">
                  <c:v>28.44073620041532</c:v>
                </c:pt>
                <c:pt idx="1041">
                  <c:v>28.41286082134377</c:v>
                </c:pt>
                <c:pt idx="1042">
                  <c:v>28.3851149054937</c:v>
                </c:pt>
                <c:pt idx="1043">
                  <c:v>28.35749814163016</c:v>
                </c:pt>
                <c:pt idx="1044">
                  <c:v>28.33001021898122</c:v>
                </c:pt>
                <c:pt idx="1045">
                  <c:v>28.30265082723636</c:v>
                </c:pt>
                <c:pt idx="1046">
                  <c:v>28.27541965654552</c:v>
                </c:pt>
                <c:pt idx="1047">
                  <c:v>28.24831639751775</c:v>
                </c:pt>
                <c:pt idx="1048">
                  <c:v>28.22134074121974</c:v>
                </c:pt>
                <c:pt idx="1049">
                  <c:v>28.19449237917474</c:v>
                </c:pt>
                <c:pt idx="1050">
                  <c:v>28.16777100336133</c:v>
                </c:pt>
                <c:pt idx="1051">
                  <c:v>28.14117630621183</c:v>
                </c:pt>
                <c:pt idx="1052">
                  <c:v>28.11470798061147</c:v>
                </c:pt>
                <c:pt idx="1053">
                  <c:v>28.08836571989676</c:v>
                </c:pt>
                <c:pt idx="1054">
                  <c:v>28.06214921785445</c:v>
                </c:pt>
                <c:pt idx="1055">
                  <c:v>28.03605816872012</c:v>
                </c:pt>
                <c:pt idx="1056">
                  <c:v>28.01009226717724</c:v>
                </c:pt>
                <c:pt idx="1057">
                  <c:v>27.98425120835535</c:v>
                </c:pt>
                <c:pt idx="1058">
                  <c:v>27.9585346878294</c:v>
                </c:pt>
                <c:pt idx="1059">
                  <c:v>27.93294240161818</c:v>
                </c:pt>
                <c:pt idx="1060">
                  <c:v>27.90747404618304</c:v>
                </c:pt>
                <c:pt idx="1061">
                  <c:v>27.88212931842679</c:v>
                </c:pt>
                <c:pt idx="1062">
                  <c:v>27.85690791569244</c:v>
                </c:pt>
                <c:pt idx="1063">
                  <c:v>27.83180953576194</c:v>
                </c:pt>
                <c:pt idx="1064">
                  <c:v>27.80683387685475</c:v>
                </c:pt>
                <c:pt idx="1065">
                  <c:v>27.78198063762702</c:v>
                </c:pt>
                <c:pt idx="1066">
                  <c:v>27.75724951716986</c:v>
                </c:pt>
                <c:pt idx="1067">
                  <c:v>27.73264021500872</c:v>
                </c:pt>
                <c:pt idx="1068">
                  <c:v>27.70815243110145</c:v>
                </c:pt>
                <c:pt idx="1069">
                  <c:v>27.68378586583747</c:v>
                </c:pt>
                <c:pt idx="1070">
                  <c:v>27.65954022003665</c:v>
                </c:pt>
                <c:pt idx="1071">
                  <c:v>27.635415194948</c:v>
                </c:pt>
                <c:pt idx="1072">
                  <c:v>27.6114104922481</c:v>
                </c:pt>
                <c:pt idx="1073">
                  <c:v>27.58752581404029</c:v>
                </c:pt>
                <c:pt idx="1074">
                  <c:v>27.56376086285339</c:v>
                </c:pt>
                <c:pt idx="1075">
                  <c:v>27.5401153416405</c:v>
                </c:pt>
                <c:pt idx="1076">
                  <c:v>27.5165889537774</c:v>
                </c:pt>
                <c:pt idx="1077">
                  <c:v>27.49318140306203</c:v>
                </c:pt>
                <c:pt idx="1078">
                  <c:v>27.46989239371258</c:v>
                </c:pt>
                <c:pt idx="1079">
                  <c:v>27.4467216303669</c:v>
                </c:pt>
                <c:pt idx="1080">
                  <c:v>27.42366881808056</c:v>
                </c:pt>
                <c:pt idx="1081">
                  <c:v>27.40073366232664</c:v>
                </c:pt>
                <c:pt idx="1082">
                  <c:v>27.37791586899366</c:v>
                </c:pt>
                <c:pt idx="1083">
                  <c:v>27.35521514438452</c:v>
                </c:pt>
                <c:pt idx="1084">
                  <c:v>27.332631195216</c:v>
                </c:pt>
                <c:pt idx="1085">
                  <c:v>27.31016372861661</c:v>
                </c:pt>
                <c:pt idx="1086">
                  <c:v>27.28781245212597</c:v>
                </c:pt>
                <c:pt idx="1087">
                  <c:v>27.26557707369358</c:v>
                </c:pt>
                <c:pt idx="1088">
                  <c:v>27.2434573016774</c:v>
                </c:pt>
                <c:pt idx="1089">
                  <c:v>27.22145284484284</c:v>
                </c:pt>
                <c:pt idx="1090">
                  <c:v>27.19956341236168</c:v>
                </c:pt>
                <c:pt idx="1091">
                  <c:v>27.1777887138105</c:v>
                </c:pt>
                <c:pt idx="1092">
                  <c:v>27.15612845916993</c:v>
                </c:pt>
                <c:pt idx="1093">
                  <c:v>27.13458235882321</c:v>
                </c:pt>
                <c:pt idx="1094">
                  <c:v>27.11315012355518</c:v>
                </c:pt>
                <c:pt idx="1095">
                  <c:v>27.09183146455086</c:v>
                </c:pt>
                <c:pt idx="1096">
                  <c:v>27.07062609339462</c:v>
                </c:pt>
                <c:pt idx="1097">
                  <c:v>27.04953372206871</c:v>
                </c:pt>
                <c:pt idx="1098">
                  <c:v>27.02855406295212</c:v>
                </c:pt>
                <c:pt idx="1099">
                  <c:v>27.00765863595969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030024"/>
        <c:axId val="2139035496"/>
      </c:scatterChart>
      <c:valAx>
        <c:axId val="213903002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[min]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39035496"/>
        <c:crosses val="autoZero"/>
        <c:crossBetween val="midCat"/>
      </c:valAx>
      <c:valAx>
        <c:axId val="213903549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Temperature [F]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390300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Heat Loss over Ascent [C]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6937495644903"/>
          <c:y val="0.121054978747126"/>
          <c:w val="0.551670092676468"/>
          <c:h val="0.783527280328897"/>
        </c:manualLayout>
      </c:layout>
      <c:scatterChart>
        <c:scatterStyle val="lineMarker"/>
        <c:varyColors val="0"/>
        <c:ser>
          <c:idx val="0"/>
          <c:order val="0"/>
          <c:tx>
            <c:v>Temperature</c:v>
          </c:tx>
          <c:marker>
            <c:symbol val="none"/>
          </c:marker>
          <c:xVal>
            <c:numRef>
              <c:f>'Thermodynamics Model'!$Z$3:$Z$1101</c:f>
              <c:numCache>
                <c:formatCode>0.0</c:formatCode>
                <c:ptCount val="1099"/>
                <c:pt idx="0">
                  <c:v>0.0</c:v>
                </c:pt>
                <c:pt idx="1">
                  <c:v>0.064190562284022</c:v>
                </c:pt>
                <c:pt idx="2">
                  <c:v>0.128355801528961</c:v>
                </c:pt>
                <c:pt idx="3">
                  <c:v>0.192495713357542</c:v>
                </c:pt>
                <c:pt idx="4">
                  <c:v>0.256610293389413</c:v>
                </c:pt>
                <c:pt idx="5">
                  <c:v>0.320699537241139</c:v>
                </c:pt>
                <c:pt idx="6">
                  <c:v>0.3847634405262</c:v>
                </c:pt>
                <c:pt idx="7">
                  <c:v>0.448801998854986</c:v>
                </c:pt>
                <c:pt idx="8">
                  <c:v>0.512815207834791</c:v>
                </c:pt>
                <c:pt idx="9">
                  <c:v>0.576803063069815</c:v>
                </c:pt>
                <c:pt idx="10">
                  <c:v>0.640765560161152</c:v>
                </c:pt>
                <c:pt idx="11">
                  <c:v>0.704702694706793</c:v>
                </c:pt>
                <c:pt idx="12">
                  <c:v>0.768614462301619</c:v>
                </c:pt>
                <c:pt idx="13">
                  <c:v>0.832500858537395</c:v>
                </c:pt>
                <c:pt idx="14">
                  <c:v>0.89636187900277</c:v>
                </c:pt>
                <c:pt idx="15">
                  <c:v>0.960197519283272</c:v>
                </c:pt>
                <c:pt idx="16">
                  <c:v>1.0240077749613</c:v>
                </c:pt>
                <c:pt idx="17">
                  <c:v>1.087792641616124</c:v>
                </c:pt>
                <c:pt idx="18">
                  <c:v>1.151552114823883</c:v>
                </c:pt>
                <c:pt idx="19">
                  <c:v>1.215286190157574</c:v>
                </c:pt>
                <c:pt idx="20">
                  <c:v>1.278994863187055</c:v>
                </c:pt>
                <c:pt idx="21">
                  <c:v>1.342678129479036</c:v>
                </c:pt>
                <c:pt idx="22">
                  <c:v>1.406335984597076</c:v>
                </c:pt>
                <c:pt idx="23">
                  <c:v>1.469968424101583</c:v>
                </c:pt>
                <c:pt idx="24">
                  <c:v>1.533575443549803</c:v>
                </c:pt>
                <c:pt idx="25">
                  <c:v>1.597157038495822</c:v>
                </c:pt>
                <c:pt idx="26">
                  <c:v>1.660713204490557</c:v>
                </c:pt>
                <c:pt idx="27">
                  <c:v>1.724243937081757</c:v>
                </c:pt>
                <c:pt idx="28">
                  <c:v>1.787749231813994</c:v>
                </c:pt>
                <c:pt idx="29">
                  <c:v>1.851229084228663</c:v>
                </c:pt>
                <c:pt idx="30">
                  <c:v>1.914683489863973</c:v>
                </c:pt>
                <c:pt idx="31">
                  <c:v>1.978112444254948</c:v>
                </c:pt>
                <c:pt idx="32">
                  <c:v>2.041515942933422</c:v>
                </c:pt>
                <c:pt idx="33">
                  <c:v>2.10489398142803</c:v>
                </c:pt>
                <c:pt idx="34">
                  <c:v>2.168246555264208</c:v>
                </c:pt>
                <c:pt idx="35">
                  <c:v>2.231573659964191</c:v>
                </c:pt>
                <c:pt idx="36">
                  <c:v>2.294875291047002</c:v>
                </c:pt>
                <c:pt idx="37">
                  <c:v>2.358151444028456</c:v>
                </c:pt>
                <c:pt idx="38">
                  <c:v>2.421402114421147</c:v>
                </c:pt>
                <c:pt idx="39">
                  <c:v>2.484627297734451</c:v>
                </c:pt>
                <c:pt idx="40">
                  <c:v>2.547826989474521</c:v>
                </c:pt>
                <c:pt idx="41">
                  <c:v>2.611001185144275</c:v>
                </c:pt>
                <c:pt idx="42">
                  <c:v>2.674149880243404</c:v>
                </c:pt>
                <c:pt idx="43">
                  <c:v>2.737273070268357</c:v>
                </c:pt>
                <c:pt idx="44">
                  <c:v>2.800370750712344</c:v>
                </c:pt>
                <c:pt idx="45">
                  <c:v>2.863442917065329</c:v>
                </c:pt>
                <c:pt idx="46">
                  <c:v>2.926489564814021</c:v>
                </c:pt>
                <c:pt idx="47">
                  <c:v>2.989510689441881</c:v>
                </c:pt>
                <c:pt idx="48">
                  <c:v>3.052506286429108</c:v>
                </c:pt>
                <c:pt idx="49">
                  <c:v>3.115476351252637</c:v>
                </c:pt>
                <c:pt idx="50">
                  <c:v>3.178420879386137</c:v>
                </c:pt>
                <c:pt idx="51">
                  <c:v>3.241339866300004</c:v>
                </c:pt>
                <c:pt idx="52">
                  <c:v>3.304233307461361</c:v>
                </c:pt>
                <c:pt idx="53">
                  <c:v>3.367101198334046</c:v>
                </c:pt>
                <c:pt idx="54">
                  <c:v>3.429943534378617</c:v>
                </c:pt>
                <c:pt idx="55">
                  <c:v>3.492760311052339</c:v>
                </c:pt>
                <c:pt idx="56">
                  <c:v>3.555551523809186</c:v>
                </c:pt>
                <c:pt idx="57">
                  <c:v>3.618317168099833</c:v>
                </c:pt>
                <c:pt idx="58">
                  <c:v>3.681057239371655</c:v>
                </c:pt>
                <c:pt idx="59">
                  <c:v>3.743771733068718</c:v>
                </c:pt>
                <c:pt idx="60">
                  <c:v>3.806460644631779</c:v>
                </c:pt>
                <c:pt idx="61">
                  <c:v>3.869123969498279</c:v>
                </c:pt>
                <c:pt idx="62">
                  <c:v>3.93176170310234</c:v>
                </c:pt>
                <c:pt idx="63">
                  <c:v>3.994373840874758</c:v>
                </c:pt>
                <c:pt idx="64">
                  <c:v>4.056960378243003</c:v>
                </c:pt>
                <c:pt idx="65">
                  <c:v>4.119521310631213</c:v>
                </c:pt>
                <c:pt idx="66">
                  <c:v>4.182056633460186</c:v>
                </c:pt>
                <c:pt idx="67">
                  <c:v>4.244566342147379</c:v>
                </c:pt>
                <c:pt idx="68">
                  <c:v>4.307050432106904</c:v>
                </c:pt>
                <c:pt idx="69">
                  <c:v>4.369508898749522</c:v>
                </c:pt>
                <c:pt idx="70">
                  <c:v>4.431941737482637</c:v>
                </c:pt>
                <c:pt idx="71">
                  <c:v>4.494348943710299</c:v>
                </c:pt>
                <c:pt idx="72">
                  <c:v>4.556730512833187</c:v>
                </c:pt>
                <c:pt idx="73">
                  <c:v>4.619086440248617</c:v>
                </c:pt>
                <c:pt idx="74">
                  <c:v>4.681416721350528</c:v>
                </c:pt>
                <c:pt idx="75">
                  <c:v>4.743721351529485</c:v>
                </c:pt>
                <c:pt idx="76">
                  <c:v>4.80600032617267</c:v>
                </c:pt>
                <c:pt idx="77">
                  <c:v>4.868253640663876</c:v>
                </c:pt>
                <c:pt idx="78">
                  <c:v>4.93048129038351</c:v>
                </c:pt>
                <c:pt idx="79">
                  <c:v>4.992683270708578</c:v>
                </c:pt>
                <c:pt idx="80">
                  <c:v>5.054859577012689</c:v>
                </c:pt>
                <c:pt idx="81">
                  <c:v>5.117010204666046</c:v>
                </c:pt>
                <c:pt idx="82">
                  <c:v>5.179135149035447</c:v>
                </c:pt>
                <c:pt idx="83">
                  <c:v>5.24123440548427</c:v>
                </c:pt>
                <c:pt idx="84">
                  <c:v>5.303307969372478</c:v>
                </c:pt>
                <c:pt idx="85">
                  <c:v>5.365355836056611</c:v>
                </c:pt>
                <c:pt idx="86">
                  <c:v>5.427378000889781</c:v>
                </c:pt>
                <c:pt idx="87">
                  <c:v>5.489374459221667</c:v>
                </c:pt>
                <c:pt idx="88">
                  <c:v>5.551345206398514</c:v>
                </c:pt>
                <c:pt idx="89">
                  <c:v>5.613290237763122</c:v>
                </c:pt>
                <c:pt idx="90">
                  <c:v>5.675209548654846</c:v>
                </c:pt>
                <c:pt idx="91">
                  <c:v>5.737103134409593</c:v>
                </c:pt>
                <c:pt idx="92">
                  <c:v>5.798970990359812</c:v>
                </c:pt>
                <c:pt idx="93">
                  <c:v>5.860813111834492</c:v>
                </c:pt>
                <c:pt idx="94">
                  <c:v>5.922629494159158</c:v>
                </c:pt>
                <c:pt idx="95">
                  <c:v>5.984420132655867</c:v>
                </c:pt>
                <c:pt idx="96">
                  <c:v>6.046185022643201</c:v>
                </c:pt>
                <c:pt idx="97">
                  <c:v>6.10792415943626</c:v>
                </c:pt>
                <c:pt idx="98">
                  <c:v>6.169637538346666</c:v>
                </c:pt>
                <c:pt idx="99">
                  <c:v>6.23132515468255</c:v>
                </c:pt>
                <c:pt idx="100">
                  <c:v>6.292987003748551</c:v>
                </c:pt>
                <c:pt idx="101">
                  <c:v>6.354623080845808</c:v>
                </c:pt>
                <c:pt idx="102">
                  <c:v>6.41623338127196</c:v>
                </c:pt>
                <c:pt idx="103">
                  <c:v>6.477817900321142</c:v>
                </c:pt>
                <c:pt idx="104">
                  <c:v>6.53937663328397</c:v>
                </c:pt>
                <c:pt idx="105">
                  <c:v>6.600909575447547</c:v>
                </c:pt>
                <c:pt idx="106">
                  <c:v>6.662416722095457</c:v>
                </c:pt>
                <c:pt idx="107">
                  <c:v>6.723898068507752</c:v>
                </c:pt>
                <c:pt idx="108">
                  <c:v>6.78535360996096</c:v>
                </c:pt>
                <c:pt idx="109">
                  <c:v>6.846783341728068</c:v>
                </c:pt>
                <c:pt idx="110">
                  <c:v>6.908187259078523</c:v>
                </c:pt>
                <c:pt idx="111">
                  <c:v>6.969565357278229</c:v>
                </c:pt>
                <c:pt idx="112">
                  <c:v>7.030917631589537</c:v>
                </c:pt>
                <c:pt idx="113">
                  <c:v>7.092244077271244</c:v>
                </c:pt>
                <c:pt idx="114">
                  <c:v>7.153544689578589</c:v>
                </c:pt>
                <c:pt idx="115">
                  <c:v>7.214819463763242</c:v>
                </c:pt>
                <c:pt idx="116">
                  <c:v>7.276068395073306</c:v>
                </c:pt>
                <c:pt idx="117">
                  <c:v>7.33729147875331</c:v>
                </c:pt>
                <c:pt idx="118">
                  <c:v>7.3984887100442</c:v>
                </c:pt>
                <c:pt idx="119">
                  <c:v>7.45966008418334</c:v>
                </c:pt>
                <c:pt idx="120">
                  <c:v>7.520805596404508</c:v>
                </c:pt>
                <c:pt idx="121">
                  <c:v>7.581925241937881</c:v>
                </c:pt>
                <c:pt idx="122">
                  <c:v>7.643019016010042</c:v>
                </c:pt>
                <c:pt idx="123">
                  <c:v>7.704086913843966</c:v>
                </c:pt>
                <c:pt idx="124">
                  <c:v>7.765128930659022</c:v>
                </c:pt>
                <c:pt idx="125">
                  <c:v>7.826145061670965</c:v>
                </c:pt>
                <c:pt idx="126">
                  <c:v>7.887135302091926</c:v>
                </c:pt>
                <c:pt idx="127">
                  <c:v>7.94809964713042</c:v>
                </c:pt>
                <c:pt idx="128">
                  <c:v>8.009038091991327</c:v>
                </c:pt>
                <c:pt idx="129">
                  <c:v>8.069950631875894</c:v>
                </c:pt>
                <c:pt idx="130">
                  <c:v>8.13083726198173</c:v>
                </c:pt>
                <c:pt idx="131">
                  <c:v>8.191697977502801</c:v>
                </c:pt>
                <c:pt idx="132">
                  <c:v>8.25253277362942</c:v>
                </c:pt>
                <c:pt idx="133">
                  <c:v>8.313341645548256</c:v>
                </c:pt>
                <c:pt idx="134">
                  <c:v>8.3741245884423</c:v>
                </c:pt>
                <c:pt idx="135">
                  <c:v>8.434881597490898</c:v>
                </c:pt>
                <c:pt idx="136">
                  <c:v>8.495612667869718</c:v>
                </c:pt>
                <c:pt idx="137">
                  <c:v>8.556317794750752</c:v>
                </c:pt>
                <c:pt idx="138">
                  <c:v>8.616996973302317</c:v>
                </c:pt>
                <c:pt idx="139">
                  <c:v>8.67765019868904</c:v>
                </c:pt>
                <c:pt idx="140">
                  <c:v>8.738277466071869</c:v>
                </c:pt>
                <c:pt idx="141">
                  <c:v>8.798878770608041</c:v>
                </c:pt>
                <c:pt idx="142">
                  <c:v>8.859454107451108</c:v>
                </c:pt>
                <c:pt idx="143">
                  <c:v>8.920003471750908</c:v>
                </c:pt>
                <c:pt idx="144">
                  <c:v>8.980526858653574</c:v>
                </c:pt>
                <c:pt idx="145">
                  <c:v>9.041024263301519</c:v>
                </c:pt>
                <c:pt idx="146">
                  <c:v>9.101495680833439</c:v>
                </c:pt>
                <c:pt idx="147">
                  <c:v>9.161941106384303</c:v>
                </c:pt>
                <c:pt idx="148">
                  <c:v>9.222360535085348</c:v>
                </c:pt>
                <c:pt idx="149">
                  <c:v>9.282753962064076</c:v>
                </c:pt>
                <c:pt idx="150">
                  <c:v>9.343121382444247</c:v>
                </c:pt>
                <c:pt idx="151">
                  <c:v>9.403462791345875</c:v>
                </c:pt>
                <c:pt idx="152">
                  <c:v>9.463778183885223</c:v>
                </c:pt>
                <c:pt idx="153">
                  <c:v>9.524067555174797</c:v>
                </c:pt>
                <c:pt idx="154">
                  <c:v>9.584330900323333</c:v>
                </c:pt>
                <c:pt idx="155">
                  <c:v>9.644568214435814</c:v>
                </c:pt>
                <c:pt idx="156">
                  <c:v>9.704779492613436</c:v>
                </c:pt>
                <c:pt idx="157">
                  <c:v>9.764964729953627</c:v>
                </c:pt>
                <c:pt idx="158">
                  <c:v>9.825123921550025</c:v>
                </c:pt>
                <c:pt idx="159">
                  <c:v>9.885257062492481</c:v>
                </c:pt>
                <c:pt idx="160">
                  <c:v>9.945364147867053</c:v>
                </c:pt>
                <c:pt idx="161">
                  <c:v>10.005445172756</c:v>
                </c:pt>
                <c:pt idx="162">
                  <c:v>10.06550013223777</c:v>
                </c:pt>
                <c:pt idx="163">
                  <c:v>10.12552902138702</c:v>
                </c:pt>
                <c:pt idx="164">
                  <c:v>10.18553183527455</c:v>
                </c:pt>
                <c:pt idx="165">
                  <c:v>10.2455085689674</c:v>
                </c:pt>
                <c:pt idx="166">
                  <c:v>10.30545921752872</c:v>
                </c:pt>
                <c:pt idx="167">
                  <c:v>10.36538377601789</c:v>
                </c:pt>
                <c:pt idx="168">
                  <c:v>10.42528223949039</c:v>
                </c:pt>
                <c:pt idx="169">
                  <c:v>10.48515460299791</c:v>
                </c:pt>
                <c:pt idx="170">
                  <c:v>10.54500086158825</c:v>
                </c:pt>
                <c:pt idx="171">
                  <c:v>10.60482101030541</c:v>
                </c:pt>
                <c:pt idx="172">
                  <c:v>10.66461504418947</c:v>
                </c:pt>
                <c:pt idx="173">
                  <c:v>10.72438295827668</c:v>
                </c:pt>
                <c:pt idx="174">
                  <c:v>10.78412474759943</c:v>
                </c:pt>
                <c:pt idx="175">
                  <c:v>10.8438404071862</c:v>
                </c:pt>
                <c:pt idx="176">
                  <c:v>10.90352993206162</c:v>
                </c:pt>
                <c:pt idx="177">
                  <c:v>10.96319331724642</c:v>
                </c:pt>
                <c:pt idx="178">
                  <c:v>11.02283055775744</c:v>
                </c:pt>
                <c:pt idx="179">
                  <c:v>11.08244164860762</c:v>
                </c:pt>
                <c:pt idx="180">
                  <c:v>11.14202658480601</c:v>
                </c:pt>
                <c:pt idx="181">
                  <c:v>11.20158536135773</c:v>
                </c:pt>
                <c:pt idx="182">
                  <c:v>11.261117973264</c:v>
                </c:pt>
                <c:pt idx="183">
                  <c:v>11.32062441552212</c:v>
                </c:pt>
                <c:pt idx="184">
                  <c:v>11.38010468312547</c:v>
                </c:pt>
                <c:pt idx="185">
                  <c:v>11.43955877106349</c:v>
                </c:pt>
                <c:pt idx="186">
                  <c:v>11.49898667432168</c:v>
                </c:pt>
                <c:pt idx="187">
                  <c:v>11.5583883878816</c:v>
                </c:pt>
                <c:pt idx="188">
                  <c:v>11.61776390672088</c:v>
                </c:pt>
                <c:pt idx="189">
                  <c:v>11.67711322581317</c:v>
                </c:pt>
                <c:pt idx="190">
                  <c:v>11.73643634012819</c:v>
                </c:pt>
                <c:pt idx="191">
                  <c:v>11.79573324463166</c:v>
                </c:pt>
                <c:pt idx="192">
                  <c:v>11.85500393428537</c:v>
                </c:pt>
                <c:pt idx="193">
                  <c:v>11.9142484040471</c:v>
                </c:pt>
                <c:pt idx="194">
                  <c:v>11.97346664887066</c:v>
                </c:pt>
                <c:pt idx="195">
                  <c:v>12.03265866370588</c:v>
                </c:pt>
                <c:pt idx="196">
                  <c:v>12.09182444349859</c:v>
                </c:pt>
                <c:pt idx="197">
                  <c:v>12.15096398319062</c:v>
                </c:pt>
                <c:pt idx="198">
                  <c:v>12.2100772777198</c:v>
                </c:pt>
                <c:pt idx="199">
                  <c:v>12.26916432201995</c:v>
                </c:pt>
                <c:pt idx="200">
                  <c:v>12.32822511102087</c:v>
                </c:pt>
                <c:pt idx="201">
                  <c:v>12.38725963964833</c:v>
                </c:pt>
                <c:pt idx="202">
                  <c:v>12.44626790282409</c:v>
                </c:pt>
                <c:pt idx="203">
                  <c:v>12.50524989546587</c:v>
                </c:pt>
                <c:pt idx="204">
                  <c:v>12.56420561248734</c:v>
                </c:pt>
                <c:pt idx="205">
                  <c:v>12.62313504879814</c:v>
                </c:pt>
                <c:pt idx="206">
                  <c:v>12.68203819930386</c:v>
                </c:pt>
                <c:pt idx="207">
                  <c:v>12.740915058906</c:v>
                </c:pt>
                <c:pt idx="208">
                  <c:v>12.79976562250205</c:v>
                </c:pt>
                <c:pt idx="209">
                  <c:v>12.85858988498538</c:v>
                </c:pt>
                <c:pt idx="210">
                  <c:v>12.91738784124533</c:v>
                </c:pt>
                <c:pt idx="211">
                  <c:v>12.97615948616712</c:v>
                </c:pt>
                <c:pt idx="212">
                  <c:v>13.03490481463192</c:v>
                </c:pt>
                <c:pt idx="213">
                  <c:v>13.09362382151678</c:v>
                </c:pt>
                <c:pt idx="214">
                  <c:v>13.15231650169466</c:v>
                </c:pt>
                <c:pt idx="215">
                  <c:v>13.21098285003442</c:v>
                </c:pt>
                <c:pt idx="216">
                  <c:v>13.26962286140081</c:v>
                </c:pt>
                <c:pt idx="217">
                  <c:v>13.32823653065446</c:v>
                </c:pt>
                <c:pt idx="218">
                  <c:v>13.38682385265187</c:v>
                </c:pt>
                <c:pt idx="219">
                  <c:v>13.44538482224544</c:v>
                </c:pt>
                <c:pt idx="220">
                  <c:v>13.50391943428339</c:v>
                </c:pt>
                <c:pt idx="221">
                  <c:v>13.56242768360985</c:v>
                </c:pt>
                <c:pt idx="222">
                  <c:v>13.62090956506476</c:v>
                </c:pt>
                <c:pt idx="223">
                  <c:v>13.67936507348394</c:v>
                </c:pt>
                <c:pt idx="224">
                  <c:v>13.73779420369904</c:v>
                </c:pt>
                <c:pt idx="225">
                  <c:v>13.79619695053753</c:v>
                </c:pt>
                <c:pt idx="226">
                  <c:v>13.85457330882275</c:v>
                </c:pt>
                <c:pt idx="227">
                  <c:v>13.9129232733738</c:v>
                </c:pt>
                <c:pt idx="228">
                  <c:v>13.97124683900567</c:v>
                </c:pt>
                <c:pt idx="229">
                  <c:v>14.0295440005291</c:v>
                </c:pt>
                <c:pt idx="230">
                  <c:v>14.08781475275067</c:v>
                </c:pt>
                <c:pt idx="231">
                  <c:v>14.14605909047275</c:v>
                </c:pt>
                <c:pt idx="232">
                  <c:v>14.2042770084935</c:v>
                </c:pt>
                <c:pt idx="233">
                  <c:v>14.26246850160686</c:v>
                </c:pt>
                <c:pt idx="234">
                  <c:v>14.32063356460256</c:v>
                </c:pt>
                <c:pt idx="235">
                  <c:v>14.37877219226611</c:v>
                </c:pt>
                <c:pt idx="236">
                  <c:v>14.43688437937877</c:v>
                </c:pt>
                <c:pt idx="237">
                  <c:v>14.49497012071758</c:v>
                </c:pt>
                <c:pt idx="238">
                  <c:v>14.55302941105532</c:v>
                </c:pt>
                <c:pt idx="239">
                  <c:v>14.61106224516052</c:v>
                </c:pt>
                <c:pt idx="240">
                  <c:v>14.66906861779746</c:v>
                </c:pt>
                <c:pt idx="241">
                  <c:v>14.72704852372615</c:v>
                </c:pt>
                <c:pt idx="242">
                  <c:v>14.78500195770234</c:v>
                </c:pt>
                <c:pt idx="243">
                  <c:v>14.8429289144775</c:v>
                </c:pt>
                <c:pt idx="244">
                  <c:v>14.90082938879881</c:v>
                </c:pt>
                <c:pt idx="245">
                  <c:v>14.95870337540916</c:v>
                </c:pt>
                <c:pt idx="246">
                  <c:v>15.01655086904715</c:v>
                </c:pt>
                <c:pt idx="247">
                  <c:v>15.07437186444709</c:v>
                </c:pt>
                <c:pt idx="248">
                  <c:v>15.13216635633897</c:v>
                </c:pt>
                <c:pt idx="249">
                  <c:v>15.18993433944845</c:v>
                </c:pt>
                <c:pt idx="250">
                  <c:v>15.2476758084969</c:v>
                </c:pt>
                <c:pt idx="251">
                  <c:v>15.30539075820134</c:v>
                </c:pt>
                <c:pt idx="252">
                  <c:v>15.36307918327446</c:v>
                </c:pt>
                <c:pt idx="253">
                  <c:v>15.42074107842462</c:v>
                </c:pt>
                <c:pt idx="254">
                  <c:v>15.47837643835584</c:v>
                </c:pt>
                <c:pt idx="255">
                  <c:v>15.53598525776775</c:v>
                </c:pt>
                <c:pt idx="256">
                  <c:v>15.59356753135565</c:v>
                </c:pt>
                <c:pt idx="257">
                  <c:v>15.65112325381047</c:v>
                </c:pt>
                <c:pt idx="258">
                  <c:v>15.70865241981877</c:v>
                </c:pt>
                <c:pt idx="259">
                  <c:v>15.76615502406271</c:v>
                </c:pt>
                <c:pt idx="260">
                  <c:v>15.8236310612201</c:v>
                </c:pt>
                <c:pt idx="261">
                  <c:v>15.88108052596433</c:v>
                </c:pt>
                <c:pt idx="262">
                  <c:v>15.93850341296439</c:v>
                </c:pt>
                <c:pt idx="263">
                  <c:v>15.99589971688487</c:v>
                </c:pt>
                <c:pt idx="264">
                  <c:v>16.05326943238597</c:v>
                </c:pt>
                <c:pt idx="265">
                  <c:v>16.11061255412343</c:v>
                </c:pt>
                <c:pt idx="266">
                  <c:v>16.1679290767486</c:v>
                </c:pt>
                <c:pt idx="267">
                  <c:v>16.22521899490838</c:v>
                </c:pt>
                <c:pt idx="268">
                  <c:v>16.28248230324523</c:v>
                </c:pt>
                <c:pt idx="269">
                  <c:v>16.33971899639717</c:v>
                </c:pt>
                <c:pt idx="270">
                  <c:v>16.39692906899777</c:v>
                </c:pt>
                <c:pt idx="271">
                  <c:v>16.45411251567615</c:v>
                </c:pt>
                <c:pt idx="272">
                  <c:v>16.51126933105693</c:v>
                </c:pt>
                <c:pt idx="273">
                  <c:v>16.56839950976029</c:v>
                </c:pt>
                <c:pt idx="274">
                  <c:v>16.62550304640193</c:v>
                </c:pt>
                <c:pt idx="275">
                  <c:v>16.68257993559305</c:v>
                </c:pt>
                <c:pt idx="276">
                  <c:v>16.73963017194035</c:v>
                </c:pt>
                <c:pt idx="277">
                  <c:v>16.79665375004605</c:v>
                </c:pt>
                <c:pt idx="278">
                  <c:v>16.85365066450787</c:v>
                </c:pt>
                <c:pt idx="279">
                  <c:v>16.91062090991899</c:v>
                </c:pt>
                <c:pt idx="280">
                  <c:v>16.96756448086808</c:v>
                </c:pt>
                <c:pt idx="281">
                  <c:v>17.0244813719393</c:v>
                </c:pt>
                <c:pt idx="282">
                  <c:v>17.08137157771225</c:v>
                </c:pt>
                <c:pt idx="283">
                  <c:v>17.13823509276201</c:v>
                </c:pt>
                <c:pt idx="284">
                  <c:v>17.1950719116591</c:v>
                </c:pt>
                <c:pt idx="285">
                  <c:v>17.25188202896949</c:v>
                </c:pt>
                <c:pt idx="286">
                  <c:v>17.3086654392546</c:v>
                </c:pt>
                <c:pt idx="287">
                  <c:v>17.36542213707126</c:v>
                </c:pt>
                <c:pt idx="288">
                  <c:v>17.42215211697173</c:v>
                </c:pt>
                <c:pt idx="289">
                  <c:v>17.47885537350369</c:v>
                </c:pt>
                <c:pt idx="290">
                  <c:v>17.53553190121026</c:v>
                </c:pt>
                <c:pt idx="291">
                  <c:v>17.59218169462991</c:v>
                </c:pt>
                <c:pt idx="292">
                  <c:v>17.64880474829655</c:v>
                </c:pt>
                <c:pt idx="293">
                  <c:v>17.70540105673946</c:v>
                </c:pt>
                <c:pt idx="294">
                  <c:v>17.7619706144833</c:v>
                </c:pt>
                <c:pt idx="295">
                  <c:v>17.81851341604811</c:v>
                </c:pt>
                <c:pt idx="296">
                  <c:v>17.87502945594931</c:v>
                </c:pt>
                <c:pt idx="297">
                  <c:v>17.93151872869766</c:v>
                </c:pt>
                <c:pt idx="298">
                  <c:v>17.9879812287993</c:v>
                </c:pt>
                <c:pt idx="299">
                  <c:v>18.04441695075569</c:v>
                </c:pt>
                <c:pt idx="300">
                  <c:v>18.10082588906364</c:v>
                </c:pt>
                <c:pt idx="301">
                  <c:v>18.1572080382153</c:v>
                </c:pt>
                <c:pt idx="302">
                  <c:v>18.21356339269814</c:v>
                </c:pt>
                <c:pt idx="303">
                  <c:v>18.26989194699496</c:v>
                </c:pt>
                <c:pt idx="304">
                  <c:v>18.32619369558385</c:v>
                </c:pt>
                <c:pt idx="305">
                  <c:v>18.3824686329382</c:v>
                </c:pt>
                <c:pt idx="306">
                  <c:v>18.43871675352674</c:v>
                </c:pt>
                <c:pt idx="307">
                  <c:v>18.49493805181343</c:v>
                </c:pt>
                <c:pt idx="308">
                  <c:v>18.55113252225756</c:v>
                </c:pt>
                <c:pt idx="309">
                  <c:v>18.60730015931368</c:v>
                </c:pt>
                <c:pt idx="310">
                  <c:v>18.66344095743159</c:v>
                </c:pt>
                <c:pt idx="311">
                  <c:v>18.71955491105637</c:v>
                </c:pt>
                <c:pt idx="312">
                  <c:v>18.77564201462834</c:v>
                </c:pt>
                <c:pt idx="313">
                  <c:v>18.83170226258309</c:v>
                </c:pt>
                <c:pt idx="314">
                  <c:v>18.88773564935142</c:v>
                </c:pt>
                <c:pt idx="315">
                  <c:v>18.94374216935937</c:v>
                </c:pt>
                <c:pt idx="316">
                  <c:v>18.9997218170282</c:v>
                </c:pt>
                <c:pt idx="317">
                  <c:v>19.05567458677439</c:v>
                </c:pt>
                <c:pt idx="318">
                  <c:v>19.11160047300965</c:v>
                </c:pt>
                <c:pt idx="319">
                  <c:v>19.16749947014084</c:v>
                </c:pt>
                <c:pt idx="320">
                  <c:v>19.22337157257006</c:v>
                </c:pt>
                <c:pt idx="321">
                  <c:v>19.27921677469458</c:v>
                </c:pt>
                <c:pt idx="322">
                  <c:v>19.33503507090683</c:v>
                </c:pt>
                <c:pt idx="323">
                  <c:v>19.39082645559444</c:v>
                </c:pt>
                <c:pt idx="324">
                  <c:v>19.4465909231402</c:v>
                </c:pt>
                <c:pt idx="325">
                  <c:v>19.50232846792203</c:v>
                </c:pt>
                <c:pt idx="326">
                  <c:v>19.55803908431303</c:v>
                </c:pt>
                <c:pt idx="327">
                  <c:v>19.61372276668141</c:v>
                </c:pt>
                <c:pt idx="328">
                  <c:v>19.66937950939054</c:v>
                </c:pt>
                <c:pt idx="329">
                  <c:v>19.72500930679891</c:v>
                </c:pt>
                <c:pt idx="330">
                  <c:v>19.78061215326011</c:v>
                </c:pt>
                <c:pt idx="331">
                  <c:v>19.83618804312285</c:v>
                </c:pt>
                <c:pt idx="332">
                  <c:v>19.89173697073095</c:v>
                </c:pt>
                <c:pt idx="333">
                  <c:v>19.94725893042332</c:v>
                </c:pt>
                <c:pt idx="334">
                  <c:v>20.00275391653396</c:v>
                </c:pt>
                <c:pt idx="335">
                  <c:v>20.05822192339194</c:v>
                </c:pt>
                <c:pt idx="336">
                  <c:v>20.11366294532139</c:v>
                </c:pt>
                <c:pt idx="337">
                  <c:v>20.16907697664155</c:v>
                </c:pt>
                <c:pt idx="338">
                  <c:v>20.22446401166667</c:v>
                </c:pt>
                <c:pt idx="339">
                  <c:v>20.27982404470606</c:v>
                </c:pt>
                <c:pt idx="340">
                  <c:v>20.33515707006409</c:v>
                </c:pt>
                <c:pt idx="341">
                  <c:v>20.39046308204013</c:v>
                </c:pt>
                <c:pt idx="342">
                  <c:v>20.4457420749286</c:v>
                </c:pt>
                <c:pt idx="343">
                  <c:v>20.50099404301892</c:v>
                </c:pt>
                <c:pt idx="344">
                  <c:v>20.55621898059554</c:v>
                </c:pt>
                <c:pt idx="345">
                  <c:v>20.61141688193789</c:v>
                </c:pt>
                <c:pt idx="346">
                  <c:v>20.66658774132041</c:v>
                </c:pt>
                <c:pt idx="347">
                  <c:v>20.72173155301249</c:v>
                </c:pt>
                <c:pt idx="348">
                  <c:v>20.77684831127855</c:v>
                </c:pt>
                <c:pt idx="349">
                  <c:v>20.83193801037793</c:v>
                </c:pt>
                <c:pt idx="350">
                  <c:v>20.88700064456497</c:v>
                </c:pt>
                <c:pt idx="351">
                  <c:v>20.94203620808893</c:v>
                </c:pt>
                <c:pt idx="352">
                  <c:v>20.99704469519405</c:v>
                </c:pt>
                <c:pt idx="353">
                  <c:v>21.05202610011947</c:v>
                </c:pt>
                <c:pt idx="354">
                  <c:v>21.10698041709928</c:v>
                </c:pt>
                <c:pt idx="355">
                  <c:v>21.16190764036249</c:v>
                </c:pt>
                <c:pt idx="356">
                  <c:v>21.21680776413303</c:v>
                </c:pt>
                <c:pt idx="357">
                  <c:v>21.2716807826297</c:v>
                </c:pt>
                <c:pt idx="358">
                  <c:v>21.32652669006624</c:v>
                </c:pt>
                <c:pt idx="359">
                  <c:v>21.38134548065125</c:v>
                </c:pt>
                <c:pt idx="360">
                  <c:v>21.43613714858822</c:v>
                </c:pt>
                <c:pt idx="361">
                  <c:v>21.4909016880755</c:v>
                </c:pt>
                <c:pt idx="362">
                  <c:v>21.54563909330634</c:v>
                </c:pt>
                <c:pt idx="363">
                  <c:v>21.60034935846879</c:v>
                </c:pt>
                <c:pt idx="364">
                  <c:v>21.65503247774579</c:v>
                </c:pt>
                <c:pt idx="365">
                  <c:v>21.70968844531511</c:v>
                </c:pt>
                <c:pt idx="366">
                  <c:v>21.76431725534933</c:v>
                </c:pt>
                <c:pt idx="367">
                  <c:v>21.81891890201588</c:v>
                </c:pt>
                <c:pt idx="368">
                  <c:v>21.87349337947699</c:v>
                </c:pt>
                <c:pt idx="369">
                  <c:v>21.92804068188969</c:v>
                </c:pt>
                <c:pt idx="370">
                  <c:v>21.98256080340581</c:v>
                </c:pt>
                <c:pt idx="371">
                  <c:v>22.03705373817199</c:v>
                </c:pt>
                <c:pt idx="372">
                  <c:v>22.09151948032961</c:v>
                </c:pt>
                <c:pt idx="373">
                  <c:v>22.14595802401486</c:v>
                </c:pt>
                <c:pt idx="374">
                  <c:v>22.20036936335867</c:v>
                </c:pt>
                <c:pt idx="375">
                  <c:v>22.25475349248673</c:v>
                </c:pt>
                <c:pt idx="376">
                  <c:v>22.30911040551949</c:v>
                </c:pt>
                <c:pt idx="377">
                  <c:v>22.36344009657211</c:v>
                </c:pt>
                <c:pt idx="378">
                  <c:v>22.4177425597545</c:v>
                </c:pt>
                <c:pt idx="379">
                  <c:v>22.4720177891713</c:v>
                </c:pt>
                <c:pt idx="380">
                  <c:v>22.52626577892183</c:v>
                </c:pt>
                <c:pt idx="381">
                  <c:v>22.58048652310014</c:v>
                </c:pt>
                <c:pt idx="382">
                  <c:v>22.63468001579497</c:v>
                </c:pt>
                <c:pt idx="383">
                  <c:v>22.68884625108974</c:v>
                </c:pt>
                <c:pt idx="384">
                  <c:v>22.74298522306254</c:v>
                </c:pt>
                <c:pt idx="385">
                  <c:v>22.79709692578615</c:v>
                </c:pt>
                <c:pt idx="386">
                  <c:v>22.85118135332801</c:v>
                </c:pt>
                <c:pt idx="387">
                  <c:v>22.90523849975018</c:v>
                </c:pt>
                <c:pt idx="388">
                  <c:v>22.95926835910939</c:v>
                </c:pt>
                <c:pt idx="389">
                  <c:v>23.013270925457</c:v>
                </c:pt>
                <c:pt idx="390">
                  <c:v>23.067246192839</c:v>
                </c:pt>
                <c:pt idx="391">
                  <c:v>23.12119415529598</c:v>
                </c:pt>
                <c:pt idx="392">
                  <c:v>23.17511480686314</c:v>
                </c:pt>
                <c:pt idx="393">
                  <c:v>23.22900814157031</c:v>
                </c:pt>
                <c:pt idx="394">
                  <c:v>23.28287415344186</c:v>
                </c:pt>
                <c:pt idx="395">
                  <c:v>23.33671283649678</c:v>
                </c:pt>
                <c:pt idx="396">
                  <c:v>23.39052418474862</c:v>
                </c:pt>
                <c:pt idx="397">
                  <c:v>23.4443081922055</c:v>
                </c:pt>
                <c:pt idx="398">
                  <c:v>23.49806485287005</c:v>
                </c:pt>
                <c:pt idx="399">
                  <c:v>23.55179416073952</c:v>
                </c:pt>
                <c:pt idx="400">
                  <c:v>23.60549610980564</c:v>
                </c:pt>
                <c:pt idx="401">
                  <c:v>23.65917069405468</c:v>
                </c:pt>
                <c:pt idx="402">
                  <c:v>23.71281790746745</c:v>
                </c:pt>
                <c:pt idx="403">
                  <c:v>23.76643774401924</c:v>
                </c:pt>
                <c:pt idx="404">
                  <c:v>23.82003019767985</c:v>
                </c:pt>
                <c:pt idx="405">
                  <c:v>23.87359526241358</c:v>
                </c:pt>
                <c:pt idx="406">
                  <c:v>23.92713293217921</c:v>
                </c:pt>
                <c:pt idx="407">
                  <c:v>23.98064320092998</c:v>
                </c:pt>
                <c:pt idx="408">
                  <c:v>24.0341260626136</c:v>
                </c:pt>
                <c:pt idx="409">
                  <c:v>24.08758151117222</c:v>
                </c:pt>
                <c:pt idx="410">
                  <c:v>24.14100954054248</c:v>
                </c:pt>
                <c:pt idx="411">
                  <c:v>24.19441014465542</c:v>
                </c:pt>
                <c:pt idx="412">
                  <c:v>24.2477833174365</c:v>
                </c:pt>
                <c:pt idx="413">
                  <c:v>24.30112905280562</c:v>
                </c:pt>
                <c:pt idx="414">
                  <c:v>24.35444734467707</c:v>
                </c:pt>
                <c:pt idx="415">
                  <c:v>24.40773818695956</c:v>
                </c:pt>
                <c:pt idx="416">
                  <c:v>24.46100157355617</c:v>
                </c:pt>
                <c:pt idx="417">
                  <c:v>24.51423749836436</c:v>
                </c:pt>
                <c:pt idx="418">
                  <c:v>24.56744595527597</c:v>
                </c:pt>
                <c:pt idx="419">
                  <c:v>24.62062693817722</c:v>
                </c:pt>
                <c:pt idx="420">
                  <c:v>24.67378044094863</c:v>
                </c:pt>
                <c:pt idx="421">
                  <c:v>24.72690645746512</c:v>
                </c:pt>
                <c:pt idx="422">
                  <c:v>24.78000498159589</c:v>
                </c:pt>
                <c:pt idx="423">
                  <c:v>24.8330760072045</c:v>
                </c:pt>
                <c:pt idx="424">
                  <c:v>24.88611952814882</c:v>
                </c:pt>
                <c:pt idx="425">
                  <c:v>24.93913553828101</c:v>
                </c:pt>
                <c:pt idx="426">
                  <c:v>24.99212403144754</c:v>
                </c:pt>
                <c:pt idx="427">
                  <c:v>25.04508500148915</c:v>
                </c:pt>
                <c:pt idx="428">
                  <c:v>25.09801844224086</c:v>
                </c:pt>
                <c:pt idx="429">
                  <c:v>25.15092434753197</c:v>
                </c:pt>
                <c:pt idx="430">
                  <c:v>25.20380271118602</c:v>
                </c:pt>
                <c:pt idx="431">
                  <c:v>25.25665352702079</c:v>
                </c:pt>
                <c:pt idx="432">
                  <c:v>25.30947678884833</c:v>
                </c:pt>
                <c:pt idx="433">
                  <c:v>25.36227249047488</c:v>
                </c:pt>
                <c:pt idx="434">
                  <c:v>25.41504062570091</c:v>
                </c:pt>
                <c:pt idx="435">
                  <c:v>25.46778118832112</c:v>
                </c:pt>
                <c:pt idx="436">
                  <c:v>25.52049417212437</c:v>
                </c:pt>
                <c:pt idx="437">
                  <c:v>25.57317957089373</c:v>
                </c:pt>
                <c:pt idx="438">
                  <c:v>25.62583737840645</c:v>
                </c:pt>
                <c:pt idx="439">
                  <c:v>25.67846758843394</c:v>
                </c:pt>
                <c:pt idx="440">
                  <c:v>25.73107019474176</c:v>
                </c:pt>
                <c:pt idx="441">
                  <c:v>25.78364519108965</c:v>
                </c:pt>
                <c:pt idx="442">
                  <c:v>25.83619257123146</c:v>
                </c:pt>
                <c:pt idx="443">
                  <c:v>25.88871232891517</c:v>
                </c:pt>
                <c:pt idx="444">
                  <c:v>25.94120445788289</c:v>
                </c:pt>
                <c:pt idx="445">
                  <c:v>25.99366895187083</c:v>
                </c:pt>
                <c:pt idx="446">
                  <c:v>26.0461058046093</c:v>
                </c:pt>
                <c:pt idx="447">
                  <c:v>26.0982483204011</c:v>
                </c:pt>
                <c:pt idx="448">
                  <c:v>26.15035659837727</c:v>
                </c:pt>
                <c:pt idx="449">
                  <c:v>26.2024306350446</c:v>
                </c:pt>
                <c:pt idx="450">
                  <c:v>26.25447042690712</c:v>
                </c:pt>
                <c:pt idx="451">
                  <c:v>26.30647597046604</c:v>
                </c:pt>
                <c:pt idx="452">
                  <c:v>26.35844726221984</c:v>
                </c:pt>
                <c:pt idx="453">
                  <c:v>26.41038429866417</c:v>
                </c:pt>
                <c:pt idx="454">
                  <c:v>26.46228707629192</c:v>
                </c:pt>
                <c:pt idx="455">
                  <c:v>26.51415559159316</c:v>
                </c:pt>
                <c:pt idx="456">
                  <c:v>26.56598984105517</c:v>
                </c:pt>
                <c:pt idx="457">
                  <c:v>26.61778982116243</c:v>
                </c:pt>
                <c:pt idx="458">
                  <c:v>26.6695555283966</c:v>
                </c:pt>
                <c:pt idx="459">
                  <c:v>26.72128695923652</c:v>
                </c:pt>
                <c:pt idx="460">
                  <c:v>26.77298411015823</c:v>
                </c:pt>
                <c:pt idx="461">
                  <c:v>26.82464697763493</c:v>
                </c:pt>
                <c:pt idx="462">
                  <c:v>26.876275558137</c:v>
                </c:pt>
                <c:pt idx="463">
                  <c:v>26.92786984813199</c:v>
                </c:pt>
                <c:pt idx="464">
                  <c:v>26.9794298440846</c:v>
                </c:pt>
                <c:pt idx="465">
                  <c:v>27.03095554245671</c:v>
                </c:pt>
                <c:pt idx="466">
                  <c:v>27.08244693970733</c:v>
                </c:pt>
                <c:pt idx="467">
                  <c:v>27.13390403229264</c:v>
                </c:pt>
                <c:pt idx="468">
                  <c:v>27.18532681666595</c:v>
                </c:pt>
                <c:pt idx="469">
                  <c:v>27.2367152892777</c:v>
                </c:pt>
                <c:pt idx="470">
                  <c:v>27.28806944657551</c:v>
                </c:pt>
                <c:pt idx="471">
                  <c:v>27.33938928500407</c:v>
                </c:pt>
                <c:pt idx="472">
                  <c:v>27.39067480100524</c:v>
                </c:pt>
                <c:pt idx="473">
                  <c:v>27.44192599101799</c:v>
                </c:pt>
                <c:pt idx="474">
                  <c:v>27.49314285147841</c:v>
                </c:pt>
                <c:pt idx="475">
                  <c:v>27.54432537881967</c:v>
                </c:pt>
                <c:pt idx="476">
                  <c:v>27.5954735694721</c:v>
                </c:pt>
                <c:pt idx="477">
                  <c:v>27.64658741986309</c:v>
                </c:pt>
                <c:pt idx="478">
                  <c:v>27.69766692641715</c:v>
                </c:pt>
                <c:pt idx="479">
                  <c:v>27.74871208555586</c:v>
                </c:pt>
                <c:pt idx="480">
                  <c:v>27.79972289369793</c:v>
                </c:pt>
                <c:pt idx="481">
                  <c:v>27.85069934725911</c:v>
                </c:pt>
                <c:pt idx="482">
                  <c:v>27.90164144265225</c:v>
                </c:pt>
                <c:pt idx="483">
                  <c:v>27.95254917628727</c:v>
                </c:pt>
                <c:pt idx="484">
                  <c:v>28.00342254457116</c:v>
                </c:pt>
                <c:pt idx="485">
                  <c:v>28.05426154390798</c:v>
                </c:pt>
                <c:pt idx="486">
                  <c:v>28.10506617069883</c:v>
                </c:pt>
                <c:pt idx="487">
                  <c:v>28.15583642134188</c:v>
                </c:pt>
                <c:pt idx="488">
                  <c:v>28.20657229223236</c:v>
                </c:pt>
                <c:pt idx="489">
                  <c:v>28.25727377976252</c:v>
                </c:pt>
                <c:pt idx="490">
                  <c:v>28.30794088032166</c:v>
                </c:pt>
                <c:pt idx="491">
                  <c:v>28.35857359029613</c:v>
                </c:pt>
                <c:pt idx="492">
                  <c:v>28.40917190606928</c:v>
                </c:pt>
                <c:pt idx="493">
                  <c:v>28.45973582402152</c:v>
                </c:pt>
                <c:pt idx="494">
                  <c:v>28.51026534053026</c:v>
                </c:pt>
                <c:pt idx="495">
                  <c:v>28.56076045196992</c:v>
                </c:pt>
                <c:pt idx="496">
                  <c:v>28.61122115471194</c:v>
                </c:pt>
                <c:pt idx="497">
                  <c:v>28.66164744512478</c:v>
                </c:pt>
                <c:pt idx="498">
                  <c:v>28.71203931957387</c:v>
                </c:pt>
                <c:pt idx="499">
                  <c:v>28.76239677442166</c:v>
                </c:pt>
                <c:pt idx="500">
                  <c:v>28.81271980602758</c:v>
                </c:pt>
                <c:pt idx="501">
                  <c:v>28.86300841074804</c:v>
                </c:pt>
                <c:pt idx="502">
                  <c:v>28.91326258493645</c:v>
                </c:pt>
                <c:pt idx="503">
                  <c:v>28.96348232494319</c:v>
                </c:pt>
                <c:pt idx="504">
                  <c:v>29.01366762711559</c:v>
                </c:pt>
                <c:pt idx="505">
                  <c:v>29.06381848779796</c:v>
                </c:pt>
                <c:pt idx="506">
                  <c:v>29.11393490333159</c:v>
                </c:pt>
                <c:pt idx="507">
                  <c:v>29.16401687005468</c:v>
                </c:pt>
                <c:pt idx="508">
                  <c:v>29.21406438430242</c:v>
                </c:pt>
                <c:pt idx="509">
                  <c:v>29.26407744240694</c:v>
                </c:pt>
                <c:pt idx="510">
                  <c:v>29.31405604069728</c:v>
                </c:pt>
                <c:pt idx="511">
                  <c:v>29.36400017549947</c:v>
                </c:pt>
                <c:pt idx="512">
                  <c:v>29.41390984313641</c:v>
                </c:pt>
                <c:pt idx="513">
                  <c:v>29.46378503992795</c:v>
                </c:pt>
                <c:pt idx="514">
                  <c:v>29.51362576219088</c:v>
                </c:pt>
                <c:pt idx="515">
                  <c:v>29.56343200623888</c:v>
                </c:pt>
                <c:pt idx="516">
                  <c:v>29.61320376838253</c:v>
                </c:pt>
                <c:pt idx="517">
                  <c:v>29.66294104492935</c:v>
                </c:pt>
                <c:pt idx="518">
                  <c:v>29.71264383218372</c:v>
                </c:pt>
                <c:pt idx="519">
                  <c:v>29.76231212644694</c:v>
                </c:pt>
                <c:pt idx="520">
                  <c:v>29.8119459240172</c:v>
                </c:pt>
                <c:pt idx="521">
                  <c:v>29.86154522118953</c:v>
                </c:pt>
                <c:pt idx="522">
                  <c:v>29.9111100142559</c:v>
                </c:pt>
                <c:pt idx="523">
                  <c:v>29.96064029950512</c:v>
                </c:pt>
                <c:pt idx="524">
                  <c:v>30.01013607322286</c:v>
                </c:pt>
                <c:pt idx="525">
                  <c:v>30.05959733169167</c:v>
                </c:pt>
                <c:pt idx="526">
                  <c:v>30.10902407119093</c:v>
                </c:pt>
                <c:pt idx="527">
                  <c:v>30.15841628799691</c:v>
                </c:pt>
                <c:pt idx="528">
                  <c:v>30.2077739783827</c:v>
                </c:pt>
                <c:pt idx="529">
                  <c:v>30.25709713861823</c:v>
                </c:pt>
                <c:pt idx="530">
                  <c:v>30.30638576497029</c:v>
                </c:pt>
                <c:pt idx="531">
                  <c:v>30.35563985370245</c:v>
                </c:pt>
                <c:pt idx="532">
                  <c:v>30.40485940107516</c:v>
                </c:pt>
                <c:pt idx="533">
                  <c:v>30.45404440334567</c:v>
                </c:pt>
                <c:pt idx="534">
                  <c:v>30.50319485676801</c:v>
                </c:pt>
                <c:pt idx="535">
                  <c:v>30.55231075759307</c:v>
                </c:pt>
                <c:pt idx="536">
                  <c:v>30.6013921020685</c:v>
                </c:pt>
                <c:pt idx="537">
                  <c:v>30.65043888643878</c:v>
                </c:pt>
                <c:pt idx="538">
                  <c:v>30.69945110694517</c:v>
                </c:pt>
                <c:pt idx="539">
                  <c:v>30.7484287598257</c:v>
                </c:pt>
                <c:pt idx="540">
                  <c:v>30.7973718413152</c:v>
                </c:pt>
                <c:pt idx="541">
                  <c:v>30.84628034764528</c:v>
                </c:pt>
                <c:pt idx="542">
                  <c:v>30.89515427504429</c:v>
                </c:pt>
                <c:pt idx="543">
                  <c:v>30.94399361973738</c:v>
                </c:pt>
                <c:pt idx="544">
                  <c:v>30.99279837794643</c:v>
                </c:pt>
                <c:pt idx="545">
                  <c:v>31.04156854589009</c:v>
                </c:pt>
                <c:pt idx="546">
                  <c:v>31.09030411978376</c:v>
                </c:pt>
                <c:pt idx="547">
                  <c:v>31.13900509583957</c:v>
                </c:pt>
                <c:pt idx="548">
                  <c:v>31.18767147026638</c:v>
                </c:pt>
                <c:pt idx="549">
                  <c:v>31.23630323926979</c:v>
                </c:pt>
                <c:pt idx="550">
                  <c:v>31.28490039905214</c:v>
                </c:pt>
                <c:pt idx="551">
                  <c:v>31.33346294581246</c:v>
                </c:pt>
                <c:pt idx="552">
                  <c:v>31.38199087574652</c:v>
                </c:pt>
                <c:pt idx="553">
                  <c:v>31.43048418504678</c:v>
                </c:pt>
                <c:pt idx="554">
                  <c:v>31.4789428699024</c:v>
                </c:pt>
                <c:pt idx="555">
                  <c:v>31.52736692649926</c:v>
                </c:pt>
                <c:pt idx="556">
                  <c:v>31.57575635101989</c:v>
                </c:pt>
                <c:pt idx="557">
                  <c:v>31.62411113964356</c:v>
                </c:pt>
                <c:pt idx="558">
                  <c:v>31.67243128854616</c:v>
                </c:pt>
                <c:pt idx="559">
                  <c:v>31.7207167939003</c:v>
                </c:pt>
                <c:pt idx="560">
                  <c:v>31.76896765187524</c:v>
                </c:pt>
                <c:pt idx="561">
                  <c:v>31.81718385863688</c:v>
                </c:pt>
                <c:pt idx="562">
                  <c:v>31.86536541034782</c:v>
                </c:pt>
                <c:pt idx="563">
                  <c:v>31.91351230316728</c:v>
                </c:pt>
                <c:pt idx="564">
                  <c:v>31.96162453325113</c:v>
                </c:pt>
                <c:pt idx="565">
                  <c:v>32.00970209675187</c:v>
                </c:pt>
                <c:pt idx="566">
                  <c:v>32.05774498981866</c:v>
                </c:pt>
                <c:pt idx="567">
                  <c:v>32.10575320859725</c:v>
                </c:pt>
                <c:pt idx="568">
                  <c:v>32.15372674923005</c:v>
                </c:pt>
                <c:pt idx="569">
                  <c:v>32.20166560785604</c:v>
                </c:pt>
                <c:pt idx="570">
                  <c:v>32.24956978061083</c:v>
                </c:pt>
                <c:pt idx="571">
                  <c:v>32.29743926362666</c:v>
                </c:pt>
                <c:pt idx="572">
                  <c:v>32.34527405303233</c:v>
                </c:pt>
                <c:pt idx="573">
                  <c:v>32.39307414495323</c:v>
                </c:pt>
                <c:pt idx="574">
                  <c:v>32.44083953551136</c:v>
                </c:pt>
                <c:pt idx="575">
                  <c:v>32.48857022082528</c:v>
                </c:pt>
                <c:pt idx="576">
                  <c:v>32.53626619701014</c:v>
                </c:pt>
                <c:pt idx="577">
                  <c:v>32.58392746017763</c:v>
                </c:pt>
                <c:pt idx="578">
                  <c:v>32.63155400643601</c:v>
                </c:pt>
                <c:pt idx="579">
                  <c:v>32.67914583189012</c:v>
                </c:pt>
                <c:pt idx="580">
                  <c:v>32.7267029326413</c:v>
                </c:pt>
                <c:pt idx="581">
                  <c:v>32.77422530478751</c:v>
                </c:pt>
                <c:pt idx="582">
                  <c:v>32.82171294442314</c:v>
                </c:pt>
                <c:pt idx="583">
                  <c:v>32.8691658476392</c:v>
                </c:pt>
                <c:pt idx="584">
                  <c:v>32.91658401052318</c:v>
                </c:pt>
                <c:pt idx="585">
                  <c:v>32.9639674291591</c:v>
                </c:pt>
                <c:pt idx="586">
                  <c:v>33.01131609962749</c:v>
                </c:pt>
                <c:pt idx="587">
                  <c:v>33.05863001800537</c:v>
                </c:pt>
                <c:pt idx="588">
                  <c:v>33.1059091803663</c:v>
                </c:pt>
                <c:pt idx="589">
                  <c:v>33.15315358278028</c:v>
                </c:pt>
                <c:pt idx="590">
                  <c:v>33.20036322131383</c:v>
                </c:pt>
                <c:pt idx="591">
                  <c:v>33.24753809202994</c:v>
                </c:pt>
                <c:pt idx="592">
                  <c:v>33.29467819098808</c:v>
                </c:pt>
                <c:pt idx="593">
                  <c:v>33.3417835142442</c:v>
                </c:pt>
                <c:pt idx="594">
                  <c:v>33.38885405785066</c:v>
                </c:pt>
                <c:pt idx="595">
                  <c:v>33.43588981785634</c:v>
                </c:pt>
                <c:pt idx="596">
                  <c:v>33.48289079030651</c:v>
                </c:pt>
                <c:pt idx="597">
                  <c:v>33.52985697124294</c:v>
                </c:pt>
                <c:pt idx="598">
                  <c:v>33.57678835670378</c:v>
                </c:pt>
                <c:pt idx="599">
                  <c:v>33.62368494272365</c:v>
                </c:pt>
                <c:pt idx="600">
                  <c:v>33.67054672533357</c:v>
                </c:pt>
                <c:pt idx="601">
                  <c:v>33.71737370056097</c:v>
                </c:pt>
                <c:pt idx="602">
                  <c:v>33.76416586442973</c:v>
                </c:pt>
                <c:pt idx="603">
                  <c:v>33.81092321296011</c:v>
                </c:pt>
                <c:pt idx="604">
                  <c:v>33.85764574216873</c:v>
                </c:pt>
                <c:pt idx="605">
                  <c:v>33.90433344806866</c:v>
                </c:pt>
                <c:pt idx="606">
                  <c:v>33.95098632666932</c:v>
                </c:pt>
                <c:pt idx="607">
                  <c:v>33.99760437397651</c:v>
                </c:pt>
                <c:pt idx="608">
                  <c:v>34.04418758599243</c:v>
                </c:pt>
                <c:pt idx="609">
                  <c:v>34.09073595871557</c:v>
                </c:pt>
                <c:pt idx="610">
                  <c:v>34.13724948814089</c:v>
                </c:pt>
                <c:pt idx="611">
                  <c:v>34.18372817025958</c:v>
                </c:pt>
                <c:pt idx="612">
                  <c:v>34.23017200105928</c:v>
                </c:pt>
                <c:pt idx="613">
                  <c:v>34.2765809765239</c:v>
                </c:pt>
                <c:pt idx="614">
                  <c:v>34.3229550926337</c:v>
                </c:pt>
                <c:pt idx="615">
                  <c:v>34.36929434536525</c:v>
                </c:pt>
                <c:pt idx="616">
                  <c:v>34.41559873069148</c:v>
                </c:pt>
                <c:pt idx="617">
                  <c:v>34.46186824458159</c:v>
                </c:pt>
                <c:pt idx="618">
                  <c:v>34.50810288300108</c:v>
                </c:pt>
                <c:pt idx="619">
                  <c:v>34.5543026419118</c:v>
                </c:pt>
                <c:pt idx="620">
                  <c:v>34.60046751727182</c:v>
                </c:pt>
                <c:pt idx="621">
                  <c:v>34.64659750503556</c:v>
                </c:pt>
                <c:pt idx="622">
                  <c:v>34.69269260115366</c:v>
                </c:pt>
                <c:pt idx="623">
                  <c:v>34.73875280157305</c:v>
                </c:pt>
                <c:pt idx="624">
                  <c:v>34.78477810223696</c:v>
                </c:pt>
                <c:pt idx="625">
                  <c:v>34.83076849908482</c:v>
                </c:pt>
                <c:pt idx="626">
                  <c:v>34.87672398805234</c:v>
                </c:pt>
                <c:pt idx="627">
                  <c:v>34.92264456507145</c:v>
                </c:pt>
                <c:pt idx="628">
                  <c:v>34.96853022607034</c:v>
                </c:pt>
                <c:pt idx="629">
                  <c:v>35.01438096697344</c:v>
                </c:pt>
                <c:pt idx="630">
                  <c:v>35.06019678370136</c:v>
                </c:pt>
                <c:pt idx="631">
                  <c:v>35.10597767217094</c:v>
                </c:pt>
                <c:pt idx="632">
                  <c:v>35.15172362829524</c:v>
                </c:pt>
                <c:pt idx="633">
                  <c:v>35.19743464798352</c:v>
                </c:pt>
                <c:pt idx="634">
                  <c:v>35.24311072714121</c:v>
                </c:pt>
                <c:pt idx="635">
                  <c:v>35.28875186166997</c:v>
                </c:pt>
                <c:pt idx="636">
                  <c:v>35.33435804746757</c:v>
                </c:pt>
                <c:pt idx="637">
                  <c:v>35.37992928042804</c:v>
                </c:pt>
                <c:pt idx="638">
                  <c:v>35.42546555644149</c:v>
                </c:pt>
                <c:pt idx="639">
                  <c:v>35.47096687139425</c:v>
                </c:pt>
                <c:pt idx="640">
                  <c:v>35.51643322116877</c:v>
                </c:pt>
                <c:pt idx="641">
                  <c:v>35.56186460164364</c:v>
                </c:pt>
                <c:pt idx="642">
                  <c:v>35.60726100869362</c:v>
                </c:pt>
                <c:pt idx="643">
                  <c:v>35.65262243818956</c:v>
                </c:pt>
                <c:pt idx="644">
                  <c:v>35.69794888599845</c:v>
                </c:pt>
                <c:pt idx="645">
                  <c:v>35.74324034798339</c:v>
                </c:pt>
                <c:pt idx="646">
                  <c:v>35.7884968200036</c:v>
                </c:pt>
                <c:pt idx="647">
                  <c:v>35.83371829791437</c:v>
                </c:pt>
                <c:pt idx="648">
                  <c:v>35.87890477756711</c:v>
                </c:pt>
                <c:pt idx="649">
                  <c:v>35.92405625480932</c:v>
                </c:pt>
                <c:pt idx="650">
                  <c:v>35.96917272548454</c:v>
                </c:pt>
                <c:pt idx="651">
                  <c:v>36.01425418543242</c:v>
                </c:pt>
                <c:pt idx="652">
                  <c:v>36.05930063048866</c:v>
                </c:pt>
                <c:pt idx="653">
                  <c:v>36.10431205648501</c:v>
                </c:pt>
                <c:pt idx="654">
                  <c:v>36.14928845924928</c:v>
                </c:pt>
                <c:pt idx="655">
                  <c:v>36.19422983460529</c:v>
                </c:pt>
                <c:pt idx="656">
                  <c:v>36.23913617837293</c:v>
                </c:pt>
                <c:pt idx="657">
                  <c:v>36.28400748636811</c:v>
                </c:pt>
                <c:pt idx="658">
                  <c:v>36.32884375440274</c:v>
                </c:pt>
                <c:pt idx="659">
                  <c:v>36.37364497828474</c:v>
                </c:pt>
                <c:pt idx="660">
                  <c:v>36.41841115381806</c:v>
                </c:pt>
                <c:pt idx="661">
                  <c:v>36.46314227680261</c:v>
                </c:pt>
                <c:pt idx="662">
                  <c:v>36.50783834303432</c:v>
                </c:pt>
                <c:pt idx="663">
                  <c:v>36.55249934830508</c:v>
                </c:pt>
                <c:pt idx="664">
                  <c:v>36.59712528840275</c:v>
                </c:pt>
                <c:pt idx="665">
                  <c:v>36.6417161591112</c:v>
                </c:pt>
                <c:pt idx="666">
                  <c:v>36.68627195621018</c:v>
                </c:pt>
                <c:pt idx="667">
                  <c:v>36.73079267547544</c:v>
                </c:pt>
                <c:pt idx="668">
                  <c:v>36.77527831267866</c:v>
                </c:pt>
                <c:pt idx="669">
                  <c:v>36.81972886358746</c:v>
                </c:pt>
                <c:pt idx="670">
                  <c:v>36.8641443239654</c:v>
                </c:pt>
                <c:pt idx="671">
                  <c:v>36.90852468957188</c:v>
                </c:pt>
                <c:pt idx="672">
                  <c:v>36.95286995616233</c:v>
                </c:pt>
                <c:pt idx="673">
                  <c:v>36.997180119488</c:v>
                </c:pt>
                <c:pt idx="674">
                  <c:v>37.04145517529605</c:v>
                </c:pt>
                <c:pt idx="675">
                  <c:v>37.08569511932954</c:v>
                </c:pt>
                <c:pt idx="676">
                  <c:v>37.1298999473274</c:v>
                </c:pt>
                <c:pt idx="677">
                  <c:v>37.17406965502442</c:v>
                </c:pt>
                <c:pt idx="678">
                  <c:v>37.21820423815128</c:v>
                </c:pt>
                <c:pt idx="679">
                  <c:v>37.26230369243451</c:v>
                </c:pt>
                <c:pt idx="680">
                  <c:v>37.30636801359646</c:v>
                </c:pt>
                <c:pt idx="681">
                  <c:v>37.35039719735534</c:v>
                </c:pt>
                <c:pt idx="682">
                  <c:v>37.39439123942518</c:v>
                </c:pt>
                <c:pt idx="683">
                  <c:v>37.43835013551584</c:v>
                </c:pt>
                <c:pt idx="684">
                  <c:v>37.48227388133301</c:v>
                </c:pt>
                <c:pt idx="685">
                  <c:v>37.52616247257815</c:v>
                </c:pt>
                <c:pt idx="686">
                  <c:v>37.57001590494855</c:v>
                </c:pt>
                <c:pt idx="687">
                  <c:v>37.61383417413728</c:v>
                </c:pt>
                <c:pt idx="688">
                  <c:v>37.65761727583318</c:v>
                </c:pt>
                <c:pt idx="689">
                  <c:v>37.70136520572087</c:v>
                </c:pt>
                <c:pt idx="690">
                  <c:v>37.74507795948076</c:v>
                </c:pt>
                <c:pt idx="691">
                  <c:v>37.78875553278897</c:v>
                </c:pt>
                <c:pt idx="692">
                  <c:v>37.83239792131742</c:v>
                </c:pt>
                <c:pt idx="693">
                  <c:v>37.87600512073372</c:v>
                </c:pt>
                <c:pt idx="694">
                  <c:v>37.91957712670126</c:v>
                </c:pt>
                <c:pt idx="695">
                  <c:v>37.9631139348791</c:v>
                </c:pt>
                <c:pt idx="696">
                  <c:v>38.00661554092208</c:v>
                </c:pt>
                <c:pt idx="697">
                  <c:v>38.0500819404807</c:v>
                </c:pt>
                <c:pt idx="698">
                  <c:v>38.09351312920116</c:v>
                </c:pt>
                <c:pt idx="699">
                  <c:v>38.13690910272537</c:v>
                </c:pt>
                <c:pt idx="700">
                  <c:v>38.18026985669093</c:v>
                </c:pt>
                <c:pt idx="701">
                  <c:v>38.22359538673106</c:v>
                </c:pt>
                <c:pt idx="702">
                  <c:v>38.26688568847472</c:v>
                </c:pt>
                <c:pt idx="703">
                  <c:v>38.31014075754646</c:v>
                </c:pt>
                <c:pt idx="704">
                  <c:v>38.3533605895665</c:v>
                </c:pt>
                <c:pt idx="705">
                  <c:v>38.39654518015071</c:v>
                </c:pt>
                <c:pt idx="706">
                  <c:v>38.4396945249106</c:v>
                </c:pt>
                <c:pt idx="707">
                  <c:v>38.48280861945326</c:v>
                </c:pt>
                <c:pt idx="708">
                  <c:v>38.52588745938142</c:v>
                </c:pt>
                <c:pt idx="709">
                  <c:v>38.56893104029341</c:v>
                </c:pt>
                <c:pt idx="710">
                  <c:v>38.61193935778316</c:v>
                </c:pt>
                <c:pt idx="711">
                  <c:v>38.65491240744017</c:v>
                </c:pt>
                <c:pt idx="712">
                  <c:v>38.69785018484955</c:v>
                </c:pt>
                <c:pt idx="713">
                  <c:v>38.74075268559193</c:v>
                </c:pt>
                <c:pt idx="714">
                  <c:v>38.78361990524355</c:v>
                </c:pt>
                <c:pt idx="715">
                  <c:v>38.82645183937618</c:v>
                </c:pt>
                <c:pt idx="716">
                  <c:v>38.86924848355712</c:v>
                </c:pt>
                <c:pt idx="717">
                  <c:v>38.91200983334921</c:v>
                </c:pt>
                <c:pt idx="718">
                  <c:v>38.95473588431083</c:v>
                </c:pt>
                <c:pt idx="719">
                  <c:v>38.99742663199585</c:v>
                </c:pt>
                <c:pt idx="720">
                  <c:v>39.04008207195367</c:v>
                </c:pt>
                <c:pt idx="721">
                  <c:v>39.08270219972917</c:v>
                </c:pt>
                <c:pt idx="722">
                  <c:v>39.12528701086274</c:v>
                </c:pt>
                <c:pt idx="723">
                  <c:v>39.16783650089022</c:v>
                </c:pt>
                <c:pt idx="724">
                  <c:v>39.21035066534294</c:v>
                </c:pt>
                <c:pt idx="725">
                  <c:v>39.25282949974768</c:v>
                </c:pt>
                <c:pt idx="726">
                  <c:v>39.29527299962668</c:v>
                </c:pt>
                <c:pt idx="727">
                  <c:v>39.33768116049762</c:v>
                </c:pt>
                <c:pt idx="728">
                  <c:v>39.38005397787361</c:v>
                </c:pt>
                <c:pt idx="729">
                  <c:v>39.42239144726319</c:v>
                </c:pt>
                <c:pt idx="730">
                  <c:v>39.46469356417031</c:v>
                </c:pt>
                <c:pt idx="731">
                  <c:v>39.50696032409433</c:v>
                </c:pt>
                <c:pt idx="732">
                  <c:v>39.54919172253</c:v>
                </c:pt>
                <c:pt idx="733">
                  <c:v>39.59138775496745</c:v>
                </c:pt>
                <c:pt idx="734">
                  <c:v>39.63354841689222</c:v>
                </c:pt>
                <c:pt idx="735">
                  <c:v>39.67567370378516</c:v>
                </c:pt>
                <c:pt idx="736">
                  <c:v>39.71776361112255</c:v>
                </c:pt>
                <c:pt idx="737">
                  <c:v>39.75981813437595</c:v>
                </c:pt>
                <c:pt idx="738">
                  <c:v>39.80183726901232</c:v>
                </c:pt>
                <c:pt idx="739">
                  <c:v>39.8438210104939</c:v>
                </c:pt>
                <c:pt idx="740">
                  <c:v>39.88576935427829</c:v>
                </c:pt>
                <c:pt idx="741">
                  <c:v>39.92768229581836</c:v>
                </c:pt>
                <c:pt idx="742">
                  <c:v>39.96955983056232</c:v>
                </c:pt>
                <c:pt idx="743">
                  <c:v>40.01140195395365</c:v>
                </c:pt>
                <c:pt idx="744">
                  <c:v>40.05320866143112</c:v>
                </c:pt>
                <c:pt idx="745">
                  <c:v>40.09497994842877</c:v>
                </c:pt>
                <c:pt idx="746">
                  <c:v>40.1367158103759</c:v>
                </c:pt>
                <c:pt idx="747">
                  <c:v>40.17841624269705</c:v>
                </c:pt>
                <c:pt idx="748">
                  <c:v>40.22008124081205</c:v>
                </c:pt>
                <c:pt idx="749">
                  <c:v>40.2617108001359</c:v>
                </c:pt>
                <c:pt idx="750">
                  <c:v>40.30330491607887</c:v>
                </c:pt>
                <c:pt idx="751">
                  <c:v>40.34486358404641</c:v>
                </c:pt>
                <c:pt idx="752">
                  <c:v>40.38638679943922</c:v>
                </c:pt>
                <c:pt idx="753">
                  <c:v>40.42787455765313</c:v>
                </c:pt>
                <c:pt idx="754">
                  <c:v>40.46932685407921</c:v>
                </c:pt>
                <c:pt idx="755">
                  <c:v>40.51074368410367</c:v>
                </c:pt>
                <c:pt idx="756">
                  <c:v>40.5521250431079</c:v>
                </c:pt>
                <c:pt idx="757">
                  <c:v>40.59347092646842</c:v>
                </c:pt>
                <c:pt idx="758">
                  <c:v>40.63478132955693</c:v>
                </c:pt>
                <c:pt idx="759">
                  <c:v>40.67605624774023</c:v>
                </c:pt>
                <c:pt idx="760">
                  <c:v>40.71729567638027</c:v>
                </c:pt>
                <c:pt idx="761">
                  <c:v>40.75849961083409</c:v>
                </c:pt>
                <c:pt idx="762">
                  <c:v>40.79966804645383</c:v>
                </c:pt>
                <c:pt idx="763">
                  <c:v>40.84080097858677</c:v>
                </c:pt>
                <c:pt idx="764">
                  <c:v>40.8818984025752</c:v>
                </c:pt>
                <c:pt idx="765">
                  <c:v>40.92296031375653</c:v>
                </c:pt>
                <c:pt idx="766">
                  <c:v>40.96398670746321</c:v>
                </c:pt>
                <c:pt idx="767">
                  <c:v>41.00497757902277</c:v>
                </c:pt>
                <c:pt idx="768">
                  <c:v>41.04593292375774</c:v>
                </c:pt>
                <c:pt idx="769">
                  <c:v>41.08685273698571</c:v>
                </c:pt>
                <c:pt idx="770">
                  <c:v>41.12773701401929</c:v>
                </c:pt>
                <c:pt idx="771">
                  <c:v>41.16858575016606</c:v>
                </c:pt>
                <c:pt idx="772">
                  <c:v>41.20939894072865</c:v>
                </c:pt>
                <c:pt idx="773">
                  <c:v>41.25017658100466</c:v>
                </c:pt>
                <c:pt idx="774">
                  <c:v>41.29091866628664</c:v>
                </c:pt>
                <c:pt idx="775">
                  <c:v>41.33162519186215</c:v>
                </c:pt>
                <c:pt idx="776">
                  <c:v>41.37229615301367</c:v>
                </c:pt>
                <c:pt idx="777">
                  <c:v>41.41293154501865</c:v>
                </c:pt>
                <c:pt idx="778">
                  <c:v>41.45353136314946</c:v>
                </c:pt>
                <c:pt idx="779">
                  <c:v>41.4940956026734</c:v>
                </c:pt>
                <c:pt idx="780">
                  <c:v>41.53462425885269</c:v>
                </c:pt>
                <c:pt idx="781">
                  <c:v>41.57511732694443</c:v>
                </c:pt>
                <c:pt idx="782">
                  <c:v>41.61557480220064</c:v>
                </c:pt>
                <c:pt idx="783">
                  <c:v>41.6559966798682</c:v>
                </c:pt>
                <c:pt idx="784">
                  <c:v>41.69638295518885</c:v>
                </c:pt>
                <c:pt idx="785">
                  <c:v>41.73673362339923</c:v>
                </c:pt>
                <c:pt idx="786">
                  <c:v>41.77704867973078</c:v>
                </c:pt>
                <c:pt idx="787">
                  <c:v>41.81732811940981</c:v>
                </c:pt>
                <c:pt idx="788">
                  <c:v>41.85757193765743</c:v>
                </c:pt>
                <c:pt idx="789">
                  <c:v>41.89778012968959</c:v>
                </c:pt>
                <c:pt idx="790">
                  <c:v>41.937952690717</c:v>
                </c:pt>
                <c:pt idx="791">
                  <c:v>41.97808961594523</c:v>
                </c:pt>
                <c:pt idx="792">
                  <c:v>42.01819090057457</c:v>
                </c:pt>
                <c:pt idx="793">
                  <c:v>42.05825653980011</c:v>
                </c:pt>
                <c:pt idx="794">
                  <c:v>42.09828652881168</c:v>
                </c:pt>
                <c:pt idx="795">
                  <c:v>42.13828086279387</c:v>
                </c:pt>
                <c:pt idx="796">
                  <c:v>42.178239536926</c:v>
                </c:pt>
                <c:pt idx="797">
                  <c:v>42.21816254638211</c:v>
                </c:pt>
                <c:pt idx="798">
                  <c:v>42.25804988633096</c:v>
                </c:pt>
                <c:pt idx="799">
                  <c:v>42.29790155193601</c:v>
                </c:pt>
                <c:pt idx="800">
                  <c:v>42.3377175383554</c:v>
                </c:pt>
                <c:pt idx="801">
                  <c:v>42.37749784074197</c:v>
                </c:pt>
                <c:pt idx="802">
                  <c:v>42.41724245424319</c:v>
                </c:pt>
                <c:pt idx="803">
                  <c:v>42.45695137400123</c:v>
                </c:pt>
                <c:pt idx="804">
                  <c:v>42.49662459515285</c:v>
                </c:pt>
                <c:pt idx="805">
                  <c:v>42.5362621128295</c:v>
                </c:pt>
                <c:pt idx="806">
                  <c:v>42.57586392215719</c:v>
                </c:pt>
                <c:pt idx="807">
                  <c:v>42.61543001825659</c:v>
                </c:pt>
                <c:pt idx="808">
                  <c:v>42.65496039624293</c:v>
                </c:pt>
                <c:pt idx="809">
                  <c:v>42.69445505122605</c:v>
                </c:pt>
                <c:pt idx="810">
                  <c:v>42.73391397831033</c:v>
                </c:pt>
                <c:pt idx="811">
                  <c:v>42.77333717259475</c:v>
                </c:pt>
                <c:pt idx="812">
                  <c:v>42.81272462917281</c:v>
                </c:pt>
                <c:pt idx="813">
                  <c:v>42.85207634313254</c:v>
                </c:pt>
                <c:pt idx="814">
                  <c:v>42.89139230955653</c:v>
                </c:pt>
                <c:pt idx="815">
                  <c:v>42.93067252352184</c:v>
                </c:pt>
                <c:pt idx="816">
                  <c:v>42.96991698010006</c:v>
                </c:pt>
                <c:pt idx="817">
                  <c:v>43.00912567435727</c:v>
                </c:pt>
                <c:pt idx="818">
                  <c:v>43.048298601354</c:v>
                </c:pt>
                <c:pt idx="819">
                  <c:v>43.08743575614525</c:v>
                </c:pt>
                <c:pt idx="820">
                  <c:v>43.12653713378048</c:v>
                </c:pt>
                <c:pt idx="821">
                  <c:v>43.1656027293036</c:v>
                </c:pt>
                <c:pt idx="822">
                  <c:v>43.20463253775291</c:v>
                </c:pt>
                <c:pt idx="823">
                  <c:v>43.24362655416117</c:v>
                </c:pt>
                <c:pt idx="824">
                  <c:v>43.2825847735555</c:v>
                </c:pt>
                <c:pt idx="825">
                  <c:v>43.32150719095743</c:v>
                </c:pt>
                <c:pt idx="826">
                  <c:v>43.36039380138288</c:v>
                </c:pt>
                <c:pt idx="827">
                  <c:v>43.3992445998421</c:v>
                </c:pt>
                <c:pt idx="828">
                  <c:v>43.43805958133971</c:v>
                </c:pt>
                <c:pt idx="829">
                  <c:v>43.47683874087467</c:v>
                </c:pt>
                <c:pt idx="830">
                  <c:v>43.51558207344028</c:v>
                </c:pt>
                <c:pt idx="831">
                  <c:v>43.5542895740241</c:v>
                </c:pt>
                <c:pt idx="832">
                  <c:v>43.59296123760806</c:v>
                </c:pt>
                <c:pt idx="833">
                  <c:v>43.63159705916833</c:v>
                </c:pt>
                <c:pt idx="834">
                  <c:v>43.67019703367536</c:v>
                </c:pt>
                <c:pt idx="835">
                  <c:v>43.70876115609388</c:v>
                </c:pt>
                <c:pt idx="836">
                  <c:v>43.74728942138287</c:v>
                </c:pt>
                <c:pt idx="837">
                  <c:v>43.78578182449551</c:v>
                </c:pt>
                <c:pt idx="838">
                  <c:v>43.82423836037924</c:v>
                </c:pt>
                <c:pt idx="839">
                  <c:v>43.86265902397571</c:v>
                </c:pt>
                <c:pt idx="840">
                  <c:v>43.90104381022074</c:v>
                </c:pt>
                <c:pt idx="841">
                  <c:v>43.93939271404436</c:v>
                </c:pt>
                <c:pt idx="842">
                  <c:v>43.97770573037073</c:v>
                </c:pt>
                <c:pt idx="843">
                  <c:v>44.01598285411823</c:v>
                </c:pt>
                <c:pt idx="844">
                  <c:v>44.05422408019933</c:v>
                </c:pt>
                <c:pt idx="845">
                  <c:v>44.09242940352064</c:v>
                </c:pt>
                <c:pt idx="846">
                  <c:v>44.1305988189829</c:v>
                </c:pt>
                <c:pt idx="847">
                  <c:v>44.16873232148096</c:v>
                </c:pt>
                <c:pt idx="848">
                  <c:v>44.20682990590374</c:v>
                </c:pt>
                <c:pt idx="849">
                  <c:v>44.24489156713425</c:v>
                </c:pt>
                <c:pt idx="850">
                  <c:v>44.28291730004956</c:v>
                </c:pt>
                <c:pt idx="851">
                  <c:v>44.32090709952077</c:v>
                </c:pt>
                <c:pt idx="852">
                  <c:v>44.35886096041305</c:v>
                </c:pt>
                <c:pt idx="853">
                  <c:v>44.39677887758557</c:v>
                </c:pt>
                <c:pt idx="854">
                  <c:v>44.4346608458915</c:v>
                </c:pt>
                <c:pt idx="855">
                  <c:v>44.47250686017803</c:v>
                </c:pt>
                <c:pt idx="856">
                  <c:v>44.51031691528633</c:v>
                </c:pt>
                <c:pt idx="857">
                  <c:v>44.5480910060515</c:v>
                </c:pt>
                <c:pt idx="858">
                  <c:v>44.58582912730262</c:v>
                </c:pt>
                <c:pt idx="859">
                  <c:v>44.62353127386271</c:v>
                </c:pt>
                <c:pt idx="860">
                  <c:v>44.66119744054871</c:v>
                </c:pt>
                <c:pt idx="861">
                  <c:v>44.69882762217147</c:v>
                </c:pt>
                <c:pt idx="862">
                  <c:v>44.73642181353573</c:v>
                </c:pt>
                <c:pt idx="863">
                  <c:v>44.77398000944014</c:v>
                </c:pt>
                <c:pt idx="864">
                  <c:v>44.81150220467716</c:v>
                </c:pt>
                <c:pt idx="865">
                  <c:v>44.84898839403316</c:v>
                </c:pt>
                <c:pt idx="866">
                  <c:v>44.88643857228833</c:v>
                </c:pt>
                <c:pt idx="867">
                  <c:v>44.92385273421667</c:v>
                </c:pt>
                <c:pt idx="868">
                  <c:v>44.96123087458602</c:v>
                </c:pt>
                <c:pt idx="869">
                  <c:v>44.998572988158</c:v>
                </c:pt>
                <c:pt idx="870">
                  <c:v>45.03587906968799</c:v>
                </c:pt>
                <c:pt idx="871">
                  <c:v>45.07314911392518</c:v>
                </c:pt>
                <c:pt idx="872">
                  <c:v>45.11038311561249</c:v>
                </c:pt>
                <c:pt idx="873">
                  <c:v>45.14758106948656</c:v>
                </c:pt>
                <c:pt idx="874">
                  <c:v>45.18474297027778</c:v>
                </c:pt>
                <c:pt idx="875">
                  <c:v>45.22186881271025</c:v>
                </c:pt>
                <c:pt idx="876">
                  <c:v>45.25895859150173</c:v>
                </c:pt>
                <c:pt idx="877">
                  <c:v>45.2960123013637</c:v>
                </c:pt>
                <c:pt idx="878">
                  <c:v>45.33302993700126</c:v>
                </c:pt>
                <c:pt idx="879">
                  <c:v>45.37001149311321</c:v>
                </c:pt>
                <c:pt idx="880">
                  <c:v>45.40695696439194</c:v>
                </c:pt>
                <c:pt idx="881">
                  <c:v>45.44386634552347</c:v>
                </c:pt>
                <c:pt idx="882">
                  <c:v>45.48073963118743</c:v>
                </c:pt>
                <c:pt idx="883">
                  <c:v>45.51757681605702</c:v>
                </c:pt>
                <c:pt idx="884">
                  <c:v>45.55437789479905</c:v>
                </c:pt>
                <c:pt idx="885">
                  <c:v>45.59114286207385</c:v>
                </c:pt>
                <c:pt idx="886">
                  <c:v>45.62787171253531</c:v>
                </c:pt>
                <c:pt idx="887">
                  <c:v>45.66456444083084</c:v>
                </c:pt>
                <c:pt idx="888">
                  <c:v>45.70122104160135</c:v>
                </c:pt>
                <c:pt idx="889">
                  <c:v>45.73784150948128</c:v>
                </c:pt>
                <c:pt idx="890">
                  <c:v>45.77442583909851</c:v>
                </c:pt>
                <c:pt idx="891">
                  <c:v>45.81097402507442</c:v>
                </c:pt>
                <c:pt idx="892">
                  <c:v>45.8474860620238</c:v>
                </c:pt>
                <c:pt idx="893">
                  <c:v>45.8839619445549</c:v>
                </c:pt>
                <c:pt idx="894">
                  <c:v>45.9204016672694</c:v>
                </c:pt>
                <c:pt idx="895">
                  <c:v>45.95680522476233</c:v>
                </c:pt>
                <c:pt idx="896">
                  <c:v>45.99317261162216</c:v>
                </c:pt>
                <c:pt idx="897">
                  <c:v>46.0295038224307</c:v>
                </c:pt>
                <c:pt idx="898">
                  <c:v>46.06579885176311</c:v>
                </c:pt>
                <c:pt idx="899">
                  <c:v>46.1020576941879</c:v>
                </c:pt>
                <c:pt idx="900">
                  <c:v>46.1382803442669</c:v>
                </c:pt>
                <c:pt idx="901">
                  <c:v>46.17446679655525</c:v>
                </c:pt>
                <c:pt idx="902">
                  <c:v>46.21061704560136</c:v>
                </c:pt>
                <c:pt idx="903">
                  <c:v>46.24673108594693</c:v>
                </c:pt>
                <c:pt idx="904">
                  <c:v>46.2828089121269</c:v>
                </c:pt>
                <c:pt idx="905">
                  <c:v>46.31885051866945</c:v>
                </c:pt>
                <c:pt idx="906">
                  <c:v>46.35485590009601</c:v>
                </c:pt>
                <c:pt idx="907">
                  <c:v>46.39082505092118</c:v>
                </c:pt>
                <c:pt idx="908">
                  <c:v>46.42675796565278</c:v>
                </c:pt>
                <c:pt idx="909">
                  <c:v>46.46265463879179</c:v>
                </c:pt>
                <c:pt idx="910">
                  <c:v>46.49851506483233</c:v>
                </c:pt>
                <c:pt idx="911">
                  <c:v>46.5343392382617</c:v>
                </c:pt>
                <c:pt idx="912">
                  <c:v>46.57012715356026</c:v>
                </c:pt>
                <c:pt idx="913">
                  <c:v>46.60587880520155</c:v>
                </c:pt>
                <c:pt idx="914">
                  <c:v>46.64159418765215</c:v>
                </c:pt>
                <c:pt idx="915">
                  <c:v>46.67727329537171</c:v>
                </c:pt>
                <c:pt idx="916">
                  <c:v>46.71291612281297</c:v>
                </c:pt>
                <c:pt idx="917">
                  <c:v>46.74852266442167</c:v>
                </c:pt>
                <c:pt idx="918">
                  <c:v>46.7840929146366</c:v>
                </c:pt>
                <c:pt idx="919">
                  <c:v>46.81962686788952</c:v>
                </c:pt>
                <c:pt idx="920">
                  <c:v>46.85512451860521</c:v>
                </c:pt>
                <c:pt idx="921">
                  <c:v>46.8905858612014</c:v>
                </c:pt>
                <c:pt idx="922">
                  <c:v>46.92601089008876</c:v>
                </c:pt>
                <c:pt idx="923">
                  <c:v>46.96139959967094</c:v>
                </c:pt>
                <c:pt idx="924">
                  <c:v>46.99675198434443</c:v>
                </c:pt>
                <c:pt idx="925">
                  <c:v>47.03206803849869</c:v>
                </c:pt>
                <c:pt idx="926">
                  <c:v>47.06734775651601</c:v>
                </c:pt>
                <c:pt idx="927">
                  <c:v>47.10259113277157</c:v>
                </c:pt>
                <c:pt idx="928">
                  <c:v>47.1377981616334</c:v>
                </c:pt>
                <c:pt idx="929">
                  <c:v>47.17296883746231</c:v>
                </c:pt>
                <c:pt idx="930">
                  <c:v>47.20810315461197</c:v>
                </c:pt>
                <c:pt idx="931">
                  <c:v>47.24320110742883</c:v>
                </c:pt>
                <c:pt idx="932">
                  <c:v>47.2782626902521</c:v>
                </c:pt>
                <c:pt idx="933">
                  <c:v>47.31328789741373</c:v>
                </c:pt>
                <c:pt idx="934">
                  <c:v>47.34827672323844</c:v>
                </c:pt>
                <c:pt idx="935">
                  <c:v>47.38322916204365</c:v>
                </c:pt>
                <c:pt idx="936">
                  <c:v>47.41814520813947</c:v>
                </c:pt>
                <c:pt idx="937">
                  <c:v>47.45302485582873</c:v>
                </c:pt>
                <c:pt idx="938">
                  <c:v>47.48786809940686</c:v>
                </c:pt>
                <c:pt idx="939">
                  <c:v>47.52267493316196</c:v>
                </c:pt>
                <c:pt idx="940">
                  <c:v>47.5574453513748</c:v>
                </c:pt>
                <c:pt idx="941">
                  <c:v>47.59217934831868</c:v>
                </c:pt>
                <c:pt idx="942">
                  <c:v>47.62687691825953</c:v>
                </c:pt>
                <c:pt idx="943">
                  <c:v>47.66153805545585</c:v>
                </c:pt>
                <c:pt idx="944">
                  <c:v>47.6961627541587</c:v>
                </c:pt>
                <c:pt idx="945">
                  <c:v>47.73075100861161</c:v>
                </c:pt>
                <c:pt idx="946">
                  <c:v>47.7653028130507</c:v>
                </c:pt>
                <c:pt idx="947">
                  <c:v>47.79981816170451</c:v>
                </c:pt>
                <c:pt idx="948">
                  <c:v>47.83429704879413</c:v>
                </c:pt>
                <c:pt idx="949">
                  <c:v>47.86873946853301</c:v>
                </c:pt>
                <c:pt idx="950">
                  <c:v>47.90314541512713</c:v>
                </c:pt>
                <c:pt idx="951">
                  <c:v>47.93751488277481</c:v>
                </c:pt>
                <c:pt idx="952">
                  <c:v>47.97184786566681</c:v>
                </c:pt>
                <c:pt idx="953">
                  <c:v>48.00614435798624</c:v>
                </c:pt>
                <c:pt idx="954">
                  <c:v>48.04040435390857</c:v>
                </c:pt>
                <c:pt idx="955">
                  <c:v>48.07462784760162</c:v>
                </c:pt>
                <c:pt idx="956">
                  <c:v>48.10881483322552</c:v>
                </c:pt>
                <c:pt idx="957">
                  <c:v>48.14296530493267</c:v>
                </c:pt>
                <c:pt idx="958">
                  <c:v>48.17707925686781</c:v>
                </c:pt>
                <c:pt idx="959">
                  <c:v>48.21115668316785</c:v>
                </c:pt>
                <c:pt idx="960">
                  <c:v>48.24519757796201</c:v>
                </c:pt>
                <c:pt idx="961">
                  <c:v>48.27920193537168</c:v>
                </c:pt>
                <c:pt idx="962">
                  <c:v>48.31316974951047</c:v>
                </c:pt>
                <c:pt idx="963">
                  <c:v>48.34710101448415</c:v>
                </c:pt>
                <c:pt idx="964">
                  <c:v>48.38099572439067</c:v>
                </c:pt>
                <c:pt idx="965">
                  <c:v>48.41485387332007</c:v>
                </c:pt>
                <c:pt idx="966">
                  <c:v>48.44867545535453</c:v>
                </c:pt>
                <c:pt idx="967">
                  <c:v>48.48246046456834</c:v>
                </c:pt>
                <c:pt idx="968">
                  <c:v>48.51620889502782</c:v>
                </c:pt>
                <c:pt idx="969">
                  <c:v>48.54992074079139</c:v>
                </c:pt>
                <c:pt idx="970">
                  <c:v>48.58359599590944</c:v>
                </c:pt>
                <c:pt idx="971">
                  <c:v>48.61723465442443</c:v>
                </c:pt>
                <c:pt idx="972">
                  <c:v>48.65083671037076</c:v>
                </c:pt>
                <c:pt idx="973">
                  <c:v>48.68440215777483</c:v>
                </c:pt>
                <c:pt idx="974">
                  <c:v>48.71793099065497</c:v>
                </c:pt>
                <c:pt idx="975">
                  <c:v>48.75142320302145</c:v>
                </c:pt>
                <c:pt idx="976">
                  <c:v>48.7848787888764</c:v>
                </c:pt>
                <c:pt idx="977">
                  <c:v>48.81829774221386</c:v>
                </c:pt>
                <c:pt idx="978">
                  <c:v>48.85168005701976</c:v>
                </c:pt>
                <c:pt idx="979">
                  <c:v>48.88502572727181</c:v>
                </c:pt>
                <c:pt idx="980">
                  <c:v>48.91833474693957</c:v>
                </c:pt>
                <c:pt idx="981">
                  <c:v>48.95160710998441</c:v>
                </c:pt>
                <c:pt idx="982">
                  <c:v>48.98484281035942</c:v>
                </c:pt>
                <c:pt idx="983">
                  <c:v>49.01804184200947</c:v>
                </c:pt>
                <c:pt idx="984">
                  <c:v>49.05120419887119</c:v>
                </c:pt>
                <c:pt idx="985">
                  <c:v>49.08432987487285</c:v>
                </c:pt>
                <c:pt idx="986">
                  <c:v>49.11741886393445</c:v>
                </c:pt>
                <c:pt idx="987">
                  <c:v>49.15047115996764</c:v>
                </c:pt>
                <c:pt idx="988">
                  <c:v>49.18348675687569</c:v>
                </c:pt>
                <c:pt idx="989">
                  <c:v>49.21646564855352</c:v>
                </c:pt>
                <c:pt idx="990">
                  <c:v>49.24940782888764</c:v>
                </c:pt>
                <c:pt idx="991">
                  <c:v>49.28231329175608</c:v>
                </c:pt>
                <c:pt idx="992">
                  <c:v>49.3151820310285</c:v>
                </c:pt>
                <c:pt idx="993">
                  <c:v>49.348014040566</c:v>
                </c:pt>
                <c:pt idx="994">
                  <c:v>49.38080931422123</c:v>
                </c:pt>
                <c:pt idx="995">
                  <c:v>49.41356784583833</c:v>
                </c:pt>
                <c:pt idx="996">
                  <c:v>49.44628962925286</c:v>
                </c:pt>
                <c:pt idx="997">
                  <c:v>49.47897465829183</c:v>
                </c:pt>
                <c:pt idx="998">
                  <c:v>49.51162292677368</c:v>
                </c:pt>
                <c:pt idx="999">
                  <c:v>49.54423442850817</c:v>
                </c:pt>
                <c:pt idx="1000">
                  <c:v>49.57680915729649</c:v>
                </c:pt>
                <c:pt idx="1001">
                  <c:v>49.60934710693116</c:v>
                </c:pt>
                <c:pt idx="1002">
                  <c:v>49.64184827119597</c:v>
                </c:pt>
                <c:pt idx="1003">
                  <c:v>49.67431264386604</c:v>
                </c:pt>
                <c:pt idx="1004">
                  <c:v>49.70674021870773</c:v>
                </c:pt>
                <c:pt idx="1005">
                  <c:v>49.73913098947868</c:v>
                </c:pt>
                <c:pt idx="1006">
                  <c:v>49.77148494992772</c:v>
                </c:pt>
                <c:pt idx="1007">
                  <c:v>49.80380209379486</c:v>
                </c:pt>
                <c:pt idx="1008">
                  <c:v>49.83608241481133</c:v>
                </c:pt>
                <c:pt idx="1009">
                  <c:v>49.86832590669944</c:v>
                </c:pt>
                <c:pt idx="1010">
                  <c:v>49.90053256317269</c:v>
                </c:pt>
                <c:pt idx="1011">
                  <c:v>49.93270237793562</c:v>
                </c:pt>
                <c:pt idx="1012">
                  <c:v>49.96483534468387</c:v>
                </c:pt>
                <c:pt idx="1013">
                  <c:v>49.99693145710412</c:v>
                </c:pt>
                <c:pt idx="1014">
                  <c:v>50.02903181528477</c:v>
                </c:pt>
                <c:pt idx="1015">
                  <c:v>50.06109341878607</c:v>
                </c:pt>
                <c:pt idx="1016">
                  <c:v>50.09311626623638</c:v>
                </c:pt>
                <c:pt idx="1017">
                  <c:v>50.12510035625298</c:v>
                </c:pt>
                <c:pt idx="1018">
                  <c:v>50.15704568744207</c:v>
                </c:pt>
                <c:pt idx="1019">
                  <c:v>50.18895225839872</c:v>
                </c:pt>
                <c:pt idx="1020">
                  <c:v>50.22082006770687</c:v>
                </c:pt>
                <c:pt idx="1021">
                  <c:v>50.2526491139393</c:v>
                </c:pt>
                <c:pt idx="1022">
                  <c:v>50.28443939565759</c:v>
                </c:pt>
                <c:pt idx="1023">
                  <c:v>50.31619091141213</c:v>
                </c:pt>
                <c:pt idx="1024">
                  <c:v>50.34790365974209</c:v>
                </c:pt>
                <c:pt idx="1025">
                  <c:v>50.37957763917541</c:v>
                </c:pt>
                <c:pt idx="1026">
                  <c:v>50.41121284822872</c:v>
                </c:pt>
                <c:pt idx="1027">
                  <c:v>50.44280928540741</c:v>
                </c:pt>
                <c:pt idx="1028">
                  <c:v>50.47436694920551</c:v>
                </c:pt>
                <c:pt idx="1029">
                  <c:v>50.50588583810573</c:v>
                </c:pt>
                <c:pt idx="1030">
                  <c:v>50.53736595057944</c:v>
                </c:pt>
                <c:pt idx="1031">
                  <c:v>50.56880728508663</c:v>
                </c:pt>
                <c:pt idx="1032">
                  <c:v>50.60020984007586</c:v>
                </c:pt>
                <c:pt idx="1033">
                  <c:v>50.63157361398431</c:v>
                </c:pt>
                <c:pt idx="1034">
                  <c:v>50.66289860523765</c:v>
                </c:pt>
                <c:pt idx="1035">
                  <c:v>50.69418481225014</c:v>
                </c:pt>
                <c:pt idx="1036">
                  <c:v>50.72543223342452</c:v>
                </c:pt>
                <c:pt idx="1037">
                  <c:v>50.75664086715201</c:v>
                </c:pt>
                <c:pt idx="1038">
                  <c:v>50.78781071181231</c:v>
                </c:pt>
                <c:pt idx="1039">
                  <c:v>50.81894176577354</c:v>
                </c:pt>
                <c:pt idx="1040">
                  <c:v>50.85003402739223</c:v>
                </c:pt>
                <c:pt idx="1041">
                  <c:v>50.88108749501331</c:v>
                </c:pt>
                <c:pt idx="1042">
                  <c:v>50.91210216697008</c:v>
                </c:pt>
                <c:pt idx="1043">
                  <c:v>50.94307804158419</c:v>
                </c:pt>
                <c:pt idx="1044">
                  <c:v>50.97401511716557</c:v>
                </c:pt>
                <c:pt idx="1045">
                  <c:v>51.0049133920125</c:v>
                </c:pt>
                <c:pt idx="1046">
                  <c:v>51.03577286441147</c:v>
                </c:pt>
                <c:pt idx="1047">
                  <c:v>51.06659353263728</c:v>
                </c:pt>
                <c:pt idx="1048">
                  <c:v>51.0973753949529</c:v>
                </c:pt>
                <c:pt idx="1049">
                  <c:v>51.12811844960951</c:v>
                </c:pt>
                <c:pt idx="1050">
                  <c:v>51.1588226948465</c:v>
                </c:pt>
                <c:pt idx="1051">
                  <c:v>51.18948812889134</c:v>
                </c:pt>
                <c:pt idx="1052">
                  <c:v>51.22011474995968</c:v>
                </c:pt>
                <c:pt idx="1053">
                  <c:v>51.25070255625526</c:v>
                </c:pt>
                <c:pt idx="1054">
                  <c:v>51.28125154596987</c:v>
                </c:pt>
                <c:pt idx="1055">
                  <c:v>51.31176171728335</c:v>
                </c:pt>
                <c:pt idx="1056">
                  <c:v>51.34223306836358</c:v>
                </c:pt>
                <c:pt idx="1057">
                  <c:v>51.37266559736643</c:v>
                </c:pt>
                <c:pt idx="1058">
                  <c:v>51.40305930243573</c:v>
                </c:pt>
                <c:pt idx="1059">
                  <c:v>51.43341418170328</c:v>
                </c:pt>
                <c:pt idx="1060">
                  <c:v>51.46373023328877</c:v>
                </c:pt>
                <c:pt idx="1061">
                  <c:v>51.49400745529981</c:v>
                </c:pt>
                <c:pt idx="1062">
                  <c:v>51.52424584583184</c:v>
                </c:pt>
                <c:pt idx="1063">
                  <c:v>51.5544454029682</c:v>
                </c:pt>
                <c:pt idx="1064">
                  <c:v>51.58460612477998</c:v>
                </c:pt>
                <c:pt idx="1065">
                  <c:v>51.6147280093261</c:v>
                </c:pt>
                <c:pt idx="1066">
                  <c:v>51.64481105465323</c:v>
                </c:pt>
                <c:pt idx="1067">
                  <c:v>51.67485525879577</c:v>
                </c:pt>
                <c:pt idx="1068">
                  <c:v>51.70486061977584</c:v>
                </c:pt>
                <c:pt idx="1069">
                  <c:v>51.73482713560322</c:v>
                </c:pt>
                <c:pt idx="1070">
                  <c:v>51.76475480427534</c:v>
                </c:pt>
                <c:pt idx="1071">
                  <c:v>51.79464362377732</c:v>
                </c:pt>
                <c:pt idx="1072">
                  <c:v>51.82449359208178</c:v>
                </c:pt>
                <c:pt idx="1073">
                  <c:v>51.85430470714898</c:v>
                </c:pt>
                <c:pt idx="1074">
                  <c:v>51.88407696692671</c:v>
                </c:pt>
                <c:pt idx="1075">
                  <c:v>51.91381036935024</c:v>
                </c:pt>
                <c:pt idx="1076">
                  <c:v>51.94350491234238</c:v>
                </c:pt>
                <c:pt idx="1077">
                  <c:v>51.97316059381337</c:v>
                </c:pt>
                <c:pt idx="1078">
                  <c:v>52.00277741166087</c:v>
                </c:pt>
                <c:pt idx="1079">
                  <c:v>52.03235536376997</c:v>
                </c:pt>
                <c:pt idx="1080">
                  <c:v>52.06189444801312</c:v>
                </c:pt>
                <c:pt idx="1081">
                  <c:v>52.0913946622501</c:v>
                </c:pt>
                <c:pt idx="1082">
                  <c:v>52.12085600432802</c:v>
                </c:pt>
                <c:pt idx="1083">
                  <c:v>52.15027847208129</c:v>
                </c:pt>
                <c:pt idx="1084">
                  <c:v>52.17966206333156</c:v>
                </c:pt>
                <c:pt idx="1085">
                  <c:v>52.2090067758877</c:v>
                </c:pt>
                <c:pt idx="1086">
                  <c:v>52.2383126075458</c:v>
                </c:pt>
                <c:pt idx="1087">
                  <c:v>52.2675795560891</c:v>
                </c:pt>
                <c:pt idx="1088">
                  <c:v>52.296807619288</c:v>
                </c:pt>
                <c:pt idx="1089">
                  <c:v>52.32599679489998</c:v>
                </c:pt>
                <c:pt idx="1090">
                  <c:v>52.35514708066965</c:v>
                </c:pt>
                <c:pt idx="1091">
                  <c:v>52.38425847432859</c:v>
                </c:pt>
                <c:pt idx="1092">
                  <c:v>52.41333097359547</c:v>
                </c:pt>
                <c:pt idx="1093">
                  <c:v>52.44236457617591</c:v>
                </c:pt>
                <c:pt idx="1094">
                  <c:v>52.47135927976251</c:v>
                </c:pt>
                <c:pt idx="1095">
                  <c:v>52.50031508203476</c:v>
                </c:pt>
                <c:pt idx="1096">
                  <c:v>52.5292319806591</c:v>
                </c:pt>
                <c:pt idx="1097">
                  <c:v>52.55810997328879</c:v>
                </c:pt>
                <c:pt idx="1098">
                  <c:v>52.58694905756393</c:v>
                </c:pt>
              </c:numCache>
            </c:numRef>
          </c:xVal>
          <c:yVal>
            <c:numRef>
              <c:f>'Thermodynamics Model'!$W$3:$W$1102</c:f>
              <c:numCache>
                <c:formatCode>0.0</c:formatCode>
                <c:ptCount val="1100"/>
                <c:pt idx="0">
                  <c:v>21.26111111111106</c:v>
                </c:pt>
                <c:pt idx="1">
                  <c:v>21.28467605547132</c:v>
                </c:pt>
                <c:pt idx="2">
                  <c:v>21.30800553424984</c:v>
                </c:pt>
                <c:pt idx="3">
                  <c:v>21.33110001049226</c:v>
                </c:pt>
                <c:pt idx="4">
                  <c:v>21.35395994638799</c:v>
                </c:pt>
                <c:pt idx="5">
                  <c:v>21.37658580327206</c:v>
                </c:pt>
                <c:pt idx="6">
                  <c:v>21.39897804162706</c:v>
                </c:pt>
                <c:pt idx="7">
                  <c:v>21.42113712108494</c:v>
                </c:pt>
                <c:pt idx="8">
                  <c:v>21.44306350042882</c:v>
                </c:pt>
                <c:pt idx="9">
                  <c:v>21.46475763759474</c:v>
                </c:pt>
                <c:pt idx="10">
                  <c:v>21.48621998967371</c:v>
                </c:pt>
                <c:pt idx="11">
                  <c:v>21.50745101291341</c:v>
                </c:pt>
                <c:pt idx="12">
                  <c:v>21.52845116271999</c:v>
                </c:pt>
                <c:pt idx="13">
                  <c:v>21.54922089365994</c:v>
                </c:pt>
                <c:pt idx="14">
                  <c:v>21.56976065946196</c:v>
                </c:pt>
                <c:pt idx="15">
                  <c:v>21.59007091301862</c:v>
                </c:pt>
                <c:pt idx="16">
                  <c:v>21.6101521063884</c:v>
                </c:pt>
                <c:pt idx="17">
                  <c:v>21.63000469079714</c:v>
                </c:pt>
                <c:pt idx="18">
                  <c:v>21.6496291166402</c:v>
                </c:pt>
                <c:pt idx="19">
                  <c:v>21.66902583348423</c:v>
                </c:pt>
                <c:pt idx="20">
                  <c:v>21.68819529006862</c:v>
                </c:pt>
                <c:pt idx="21">
                  <c:v>21.7071379343077</c:v>
                </c:pt>
                <c:pt idx="22">
                  <c:v>21.72585421329222</c:v>
                </c:pt>
                <c:pt idx="23">
                  <c:v>21.74434457329141</c:v>
                </c:pt>
                <c:pt idx="24">
                  <c:v>21.76260945975446</c:v>
                </c:pt>
                <c:pt idx="25">
                  <c:v>21.78064931731257</c:v>
                </c:pt>
                <c:pt idx="26">
                  <c:v>21.79846458978056</c:v>
                </c:pt>
                <c:pt idx="27">
                  <c:v>21.8160557201586</c:v>
                </c:pt>
                <c:pt idx="28">
                  <c:v>21.83342315063419</c:v>
                </c:pt>
                <c:pt idx="29">
                  <c:v>21.85056732258363</c:v>
                </c:pt>
                <c:pt idx="30">
                  <c:v>21.86748867657411</c:v>
                </c:pt>
                <c:pt idx="31">
                  <c:v>21.88418765236509</c:v>
                </c:pt>
                <c:pt idx="32">
                  <c:v>21.90066468891035</c:v>
                </c:pt>
                <c:pt idx="33">
                  <c:v>21.91692022435956</c:v>
                </c:pt>
                <c:pt idx="34">
                  <c:v>21.93295469606016</c:v>
                </c:pt>
                <c:pt idx="35">
                  <c:v>21.948768540559</c:v>
                </c:pt>
                <c:pt idx="36">
                  <c:v>21.96436219360396</c:v>
                </c:pt>
                <c:pt idx="37">
                  <c:v>21.9797360901461</c:v>
                </c:pt>
                <c:pt idx="38">
                  <c:v>21.9948906643408</c:v>
                </c:pt>
                <c:pt idx="39">
                  <c:v>22.00982634955</c:v>
                </c:pt>
                <c:pt idx="40">
                  <c:v>22.02454357834353</c:v>
                </c:pt>
                <c:pt idx="41">
                  <c:v>22.03904278250116</c:v>
                </c:pt>
                <c:pt idx="42">
                  <c:v>22.05332439301412</c:v>
                </c:pt>
                <c:pt idx="43">
                  <c:v>22.06738884008672</c:v>
                </c:pt>
                <c:pt idx="44">
                  <c:v>22.0812365531383</c:v>
                </c:pt>
                <c:pt idx="45">
                  <c:v>22.09486796080472</c:v>
                </c:pt>
                <c:pt idx="46">
                  <c:v>22.10828349094021</c:v>
                </c:pt>
                <c:pt idx="47">
                  <c:v>22.12148357061898</c:v>
                </c:pt>
                <c:pt idx="48">
                  <c:v>22.13446862613688</c:v>
                </c:pt>
                <c:pt idx="49">
                  <c:v>22.14723908301318</c:v>
                </c:pt>
                <c:pt idx="50">
                  <c:v>22.15979536599224</c:v>
                </c:pt>
                <c:pt idx="51">
                  <c:v>22.17213789904497</c:v>
                </c:pt>
                <c:pt idx="52">
                  <c:v>22.18426710537096</c:v>
                </c:pt>
                <c:pt idx="53">
                  <c:v>22.19618340739964</c:v>
                </c:pt>
                <c:pt idx="54">
                  <c:v>22.20788722679231</c:v>
                </c:pt>
                <c:pt idx="55">
                  <c:v>22.21937898444372</c:v>
                </c:pt>
                <c:pt idx="56">
                  <c:v>22.23065910048359</c:v>
                </c:pt>
                <c:pt idx="57">
                  <c:v>22.24172799427845</c:v>
                </c:pt>
                <c:pt idx="58">
                  <c:v>22.25258608443318</c:v>
                </c:pt>
                <c:pt idx="59">
                  <c:v>22.26323378879272</c:v>
                </c:pt>
                <c:pt idx="60">
                  <c:v>22.27367152444367</c:v>
                </c:pt>
                <c:pt idx="61">
                  <c:v>22.28389970771599</c:v>
                </c:pt>
                <c:pt idx="62">
                  <c:v>22.29391875418457</c:v>
                </c:pt>
                <c:pt idx="63">
                  <c:v>22.30372907867098</c:v>
                </c:pt>
                <c:pt idx="64">
                  <c:v>22.31333109524502</c:v>
                </c:pt>
                <c:pt idx="65">
                  <c:v>22.32272521722621</c:v>
                </c:pt>
                <c:pt idx="66">
                  <c:v>22.33191185718579</c:v>
                </c:pt>
                <c:pt idx="67">
                  <c:v>22.34089142694796</c:v>
                </c:pt>
                <c:pt idx="68">
                  <c:v>22.34966433759172</c:v>
                </c:pt>
                <c:pt idx="69">
                  <c:v>22.35823099945247</c:v>
                </c:pt>
                <c:pt idx="70">
                  <c:v>22.36659182212344</c:v>
                </c:pt>
                <c:pt idx="71">
                  <c:v>22.37474721445761</c:v>
                </c:pt>
                <c:pt idx="72">
                  <c:v>22.38269758456903</c:v>
                </c:pt>
                <c:pt idx="73">
                  <c:v>22.39044333983452</c:v>
                </c:pt>
                <c:pt idx="74">
                  <c:v>22.39798488689541</c:v>
                </c:pt>
                <c:pt idx="75">
                  <c:v>22.40532263165892</c:v>
                </c:pt>
                <c:pt idx="76">
                  <c:v>22.4124569792998</c:v>
                </c:pt>
                <c:pt idx="77">
                  <c:v>22.41938833426207</c:v>
                </c:pt>
                <c:pt idx="78">
                  <c:v>22.4261171002604</c:v>
                </c:pt>
                <c:pt idx="79">
                  <c:v>22.4326436802819</c:v>
                </c:pt>
                <c:pt idx="80">
                  <c:v>22.43896847658743</c:v>
                </c:pt>
                <c:pt idx="81">
                  <c:v>22.44509189071357</c:v>
                </c:pt>
                <c:pt idx="82">
                  <c:v>22.45101432347371</c:v>
                </c:pt>
                <c:pt idx="83">
                  <c:v>22.45673617496004</c:v>
                </c:pt>
                <c:pt idx="84">
                  <c:v>22.46225784454487</c:v>
                </c:pt>
                <c:pt idx="85">
                  <c:v>22.46757973088216</c:v>
                </c:pt>
                <c:pt idx="86">
                  <c:v>22.47270223190947</c:v>
                </c:pt>
                <c:pt idx="87">
                  <c:v>22.47762574484892</c:v>
                </c:pt>
                <c:pt idx="88">
                  <c:v>22.4823506662093</c:v>
                </c:pt>
                <c:pt idx="89">
                  <c:v>22.48687739178712</c:v>
                </c:pt>
                <c:pt idx="90">
                  <c:v>22.49120631666869</c:v>
                </c:pt>
                <c:pt idx="91">
                  <c:v>22.49533783523111</c:v>
                </c:pt>
                <c:pt idx="92">
                  <c:v>22.49927234114426</c:v>
                </c:pt>
                <c:pt idx="93">
                  <c:v>22.5030102273721</c:v>
                </c:pt>
                <c:pt idx="94">
                  <c:v>22.50655188617424</c:v>
                </c:pt>
                <c:pt idx="95">
                  <c:v>22.50989770910746</c:v>
                </c:pt>
                <c:pt idx="96">
                  <c:v>22.51304808702741</c:v>
                </c:pt>
                <c:pt idx="97">
                  <c:v>22.51600341008981</c:v>
                </c:pt>
                <c:pt idx="98">
                  <c:v>22.51876406775227</c:v>
                </c:pt>
                <c:pt idx="99">
                  <c:v>22.52133044877559</c:v>
                </c:pt>
                <c:pt idx="100">
                  <c:v>22.52370294122545</c:v>
                </c:pt>
                <c:pt idx="101">
                  <c:v>22.52588193247379</c:v>
                </c:pt>
                <c:pt idx="102">
                  <c:v>22.52786780920036</c:v>
                </c:pt>
                <c:pt idx="103">
                  <c:v>22.52966095739436</c:v>
                </c:pt>
                <c:pt idx="104">
                  <c:v>22.5312617623556</c:v>
                </c:pt>
                <c:pt idx="105">
                  <c:v>22.53267060869632</c:v>
                </c:pt>
                <c:pt idx="106">
                  <c:v>22.53388788034266</c:v>
                </c:pt>
                <c:pt idx="107">
                  <c:v>22.5349139605359</c:v>
                </c:pt>
                <c:pt idx="108">
                  <c:v>22.53574923183419</c:v>
                </c:pt>
                <c:pt idx="109">
                  <c:v>22.53639407611405</c:v>
                </c:pt>
                <c:pt idx="110">
                  <c:v>22.53684887457155</c:v>
                </c:pt>
                <c:pt idx="111">
                  <c:v>22.53711400772426</c:v>
                </c:pt>
                <c:pt idx="112">
                  <c:v>22.53718985541224</c:v>
                </c:pt>
                <c:pt idx="113">
                  <c:v>22.53707679679991</c:v>
                </c:pt>
                <c:pt idx="114">
                  <c:v>22.53677521037724</c:v>
                </c:pt>
                <c:pt idx="115">
                  <c:v>22.53628547396136</c:v>
                </c:pt>
                <c:pt idx="116">
                  <c:v>22.53560796469804</c:v>
                </c:pt>
                <c:pt idx="117">
                  <c:v>22.53474305906303</c:v>
                </c:pt>
                <c:pt idx="118">
                  <c:v>22.53369113286368</c:v>
                </c:pt>
                <c:pt idx="119">
                  <c:v>22.53245256124023</c:v>
                </c:pt>
                <c:pt idx="120">
                  <c:v>22.5310277186673</c:v>
                </c:pt>
                <c:pt idx="121">
                  <c:v>22.52941697895551</c:v>
                </c:pt>
                <c:pt idx="122">
                  <c:v>22.52762071525268</c:v>
                </c:pt>
                <c:pt idx="123">
                  <c:v>22.52563930004538</c:v>
                </c:pt>
                <c:pt idx="124">
                  <c:v>22.52347310516052</c:v>
                </c:pt>
                <c:pt idx="125">
                  <c:v>22.52112250176646</c:v>
                </c:pt>
                <c:pt idx="126">
                  <c:v>22.51858786037468</c:v>
                </c:pt>
                <c:pt idx="127">
                  <c:v>22.51586955084122</c:v>
                </c:pt>
                <c:pt idx="128">
                  <c:v>22.51296794236799</c:v>
                </c:pt>
                <c:pt idx="129">
                  <c:v>22.50988340350426</c:v>
                </c:pt>
                <c:pt idx="130">
                  <c:v>22.50661630214802</c:v>
                </c:pt>
                <c:pt idx="131">
                  <c:v>22.50316700554748</c:v>
                </c:pt>
                <c:pt idx="132">
                  <c:v>22.49953588030252</c:v>
                </c:pt>
                <c:pt idx="133">
                  <c:v>22.49572329236588</c:v>
                </c:pt>
                <c:pt idx="134">
                  <c:v>22.49172960704493</c:v>
                </c:pt>
                <c:pt idx="135">
                  <c:v>22.48755518900271</c:v>
                </c:pt>
                <c:pt idx="136">
                  <c:v>22.48320040225957</c:v>
                </c:pt>
                <c:pt idx="137">
                  <c:v>22.47866561019447</c:v>
                </c:pt>
                <c:pt idx="138">
                  <c:v>22.4739511755464</c:v>
                </c:pt>
                <c:pt idx="139">
                  <c:v>22.4690574604158</c:v>
                </c:pt>
                <c:pt idx="140">
                  <c:v>22.46398482626597</c:v>
                </c:pt>
                <c:pt idx="141">
                  <c:v>22.45873363392434</c:v>
                </c:pt>
                <c:pt idx="142">
                  <c:v>22.453304243584</c:v>
                </c:pt>
                <c:pt idx="143">
                  <c:v>22.44769701480504</c:v>
                </c:pt>
                <c:pt idx="144">
                  <c:v>22.44191230651586</c:v>
                </c:pt>
                <c:pt idx="145">
                  <c:v>22.43595047701461</c:v>
                </c:pt>
                <c:pt idx="146">
                  <c:v>22.42981188397061</c:v>
                </c:pt>
                <c:pt idx="147">
                  <c:v>22.42349688442562</c:v>
                </c:pt>
                <c:pt idx="148">
                  <c:v>22.4170058347953</c:v>
                </c:pt>
                <c:pt idx="149">
                  <c:v>22.41033909087054</c:v>
                </c:pt>
                <c:pt idx="150">
                  <c:v>22.40349700781877</c:v>
                </c:pt>
                <c:pt idx="151">
                  <c:v>22.39647994018543</c:v>
                </c:pt>
                <c:pt idx="152">
                  <c:v>22.38928824189514</c:v>
                </c:pt>
                <c:pt idx="153">
                  <c:v>22.38192226625341</c:v>
                </c:pt>
                <c:pt idx="154">
                  <c:v>22.37438236594761</c:v>
                </c:pt>
                <c:pt idx="155">
                  <c:v>22.36666889304854</c:v>
                </c:pt>
                <c:pt idx="156">
                  <c:v>22.35878219901167</c:v>
                </c:pt>
                <c:pt idx="157">
                  <c:v>22.35072263467856</c:v>
                </c:pt>
                <c:pt idx="158">
                  <c:v>22.34249055027817</c:v>
                </c:pt>
                <c:pt idx="159">
                  <c:v>22.33408629542816</c:v>
                </c:pt>
                <c:pt idx="160">
                  <c:v>22.32551021913639</c:v>
                </c:pt>
                <c:pt idx="161">
                  <c:v>22.31676266980202</c:v>
                </c:pt>
                <c:pt idx="162">
                  <c:v>22.3078439952169</c:v>
                </c:pt>
                <c:pt idx="163">
                  <c:v>22.29875454256717</c:v>
                </c:pt>
                <c:pt idx="164">
                  <c:v>22.28949465843408</c:v>
                </c:pt>
                <c:pt idx="165">
                  <c:v>22.28006468879585</c:v>
                </c:pt>
                <c:pt idx="166">
                  <c:v>22.27046497902853</c:v>
                </c:pt>
                <c:pt idx="167">
                  <c:v>22.26069587390771</c:v>
                </c:pt>
                <c:pt idx="168">
                  <c:v>22.25075771760947</c:v>
                </c:pt>
                <c:pt idx="169">
                  <c:v>22.24065085371205</c:v>
                </c:pt>
                <c:pt idx="170">
                  <c:v>22.23037562519681</c:v>
                </c:pt>
                <c:pt idx="171">
                  <c:v>22.2199323744498</c:v>
                </c:pt>
                <c:pt idx="172">
                  <c:v>22.20932144326298</c:v>
                </c:pt>
                <c:pt idx="173">
                  <c:v>22.19854317283546</c:v>
                </c:pt>
                <c:pt idx="174">
                  <c:v>22.18759790377482</c:v>
                </c:pt>
                <c:pt idx="175">
                  <c:v>22.1764859760985</c:v>
                </c:pt>
                <c:pt idx="176">
                  <c:v>22.16520772923502</c:v>
                </c:pt>
                <c:pt idx="177">
                  <c:v>22.15376350202524</c:v>
                </c:pt>
                <c:pt idx="178">
                  <c:v>22.1421536327237</c:v>
                </c:pt>
                <c:pt idx="179">
                  <c:v>22.13037845899987</c:v>
                </c:pt>
                <c:pt idx="180">
                  <c:v>22.11843831793954</c:v>
                </c:pt>
                <c:pt idx="181">
                  <c:v>22.10633354604585</c:v>
                </c:pt>
                <c:pt idx="182">
                  <c:v>22.0940644792409</c:v>
                </c:pt>
                <c:pt idx="183">
                  <c:v>22.0816314528667</c:v>
                </c:pt>
                <c:pt idx="184">
                  <c:v>22.06903480168671</c:v>
                </c:pt>
                <c:pt idx="185">
                  <c:v>22.05627485988691</c:v>
                </c:pt>
                <c:pt idx="186">
                  <c:v>22.04335196107724</c:v>
                </c:pt>
                <c:pt idx="187">
                  <c:v>22.0302664382927</c:v>
                </c:pt>
                <c:pt idx="188">
                  <c:v>22.01701862399471</c:v>
                </c:pt>
                <c:pt idx="189">
                  <c:v>22.00360885007234</c:v>
                </c:pt>
                <c:pt idx="190">
                  <c:v>21.99003744784358</c:v>
                </c:pt>
                <c:pt idx="191">
                  <c:v>21.97630474805658</c:v>
                </c:pt>
                <c:pt idx="192">
                  <c:v>21.96241108089089</c:v>
                </c:pt>
                <c:pt idx="193">
                  <c:v>21.94835677595881</c:v>
                </c:pt>
                <c:pt idx="194">
                  <c:v>21.93414216230644</c:v>
                </c:pt>
                <c:pt idx="195">
                  <c:v>21.91976756841507</c:v>
                </c:pt>
                <c:pt idx="196">
                  <c:v>21.90523332220238</c:v>
                </c:pt>
                <c:pt idx="197">
                  <c:v>21.89053975102382</c:v>
                </c:pt>
                <c:pt idx="198">
                  <c:v>21.87568718167347</c:v>
                </c:pt>
                <c:pt idx="199">
                  <c:v>21.86067594038576</c:v>
                </c:pt>
                <c:pt idx="200">
                  <c:v>21.84550635283625</c:v>
                </c:pt>
                <c:pt idx="201">
                  <c:v>21.83017874414315</c:v>
                </c:pt>
                <c:pt idx="202">
                  <c:v>21.81469343886857</c:v>
                </c:pt>
                <c:pt idx="203">
                  <c:v>21.79905076101948</c:v>
                </c:pt>
                <c:pt idx="204">
                  <c:v>21.78325103404916</c:v>
                </c:pt>
                <c:pt idx="205">
                  <c:v>21.76729458085828</c:v>
                </c:pt>
                <c:pt idx="206">
                  <c:v>21.75118172379626</c:v>
                </c:pt>
                <c:pt idx="207">
                  <c:v>21.73491278466241</c:v>
                </c:pt>
                <c:pt idx="208">
                  <c:v>21.71848808470708</c:v>
                </c:pt>
                <c:pt idx="209">
                  <c:v>21.70190794463292</c:v>
                </c:pt>
                <c:pt idx="210">
                  <c:v>21.68517268459618</c:v>
                </c:pt>
                <c:pt idx="211">
                  <c:v>21.66828262420779</c:v>
                </c:pt>
                <c:pt idx="212">
                  <c:v>21.65123808253452</c:v>
                </c:pt>
                <c:pt idx="213">
                  <c:v>21.63403937810034</c:v>
                </c:pt>
                <c:pt idx="214">
                  <c:v>21.61668682888751</c:v>
                </c:pt>
                <c:pt idx="215">
                  <c:v>21.59918075233787</c:v>
                </c:pt>
                <c:pt idx="216">
                  <c:v>21.58152146535383</c:v>
                </c:pt>
                <c:pt idx="217">
                  <c:v>21.56370928429976</c:v>
                </c:pt>
                <c:pt idx="218">
                  <c:v>21.54574452500316</c:v>
                </c:pt>
                <c:pt idx="219">
                  <c:v>21.52762750275571</c:v>
                </c:pt>
                <c:pt idx="220">
                  <c:v>21.50935853231459</c:v>
                </c:pt>
                <c:pt idx="221">
                  <c:v>21.49093792790353</c:v>
                </c:pt>
                <c:pt idx="222">
                  <c:v>21.47236600321418</c:v>
                </c:pt>
                <c:pt idx="223">
                  <c:v>21.4536430714071</c:v>
                </c:pt>
                <c:pt idx="224">
                  <c:v>21.43476944511298</c:v>
                </c:pt>
                <c:pt idx="225">
                  <c:v>21.41574543643389</c:v>
                </c:pt>
                <c:pt idx="226">
                  <c:v>21.39657135694432</c:v>
                </c:pt>
                <c:pt idx="227">
                  <c:v>21.37724751769252</c:v>
                </c:pt>
                <c:pt idx="228">
                  <c:v>21.35777422920148</c:v>
                </c:pt>
                <c:pt idx="229">
                  <c:v>21.33815180147025</c:v>
                </c:pt>
                <c:pt idx="230">
                  <c:v>21.31838054397491</c:v>
                </c:pt>
                <c:pt idx="231">
                  <c:v>21.29846076566992</c:v>
                </c:pt>
                <c:pt idx="232">
                  <c:v>21.27839277498913</c:v>
                </c:pt>
                <c:pt idx="233">
                  <c:v>21.2581768798471</c:v>
                </c:pt>
                <c:pt idx="234">
                  <c:v>21.23781338764002</c:v>
                </c:pt>
                <c:pt idx="235">
                  <c:v>21.21730260524708</c:v>
                </c:pt>
                <c:pt idx="236">
                  <c:v>21.19664483903148</c:v>
                </c:pt>
                <c:pt idx="237">
                  <c:v>21.17584039484166</c:v>
                </c:pt>
                <c:pt idx="238">
                  <c:v>21.15488957801222</c:v>
                </c:pt>
                <c:pt idx="239">
                  <c:v>21.13379269336548</c:v>
                </c:pt>
                <c:pt idx="240">
                  <c:v>21.11255004521217</c:v>
                </c:pt>
                <c:pt idx="241">
                  <c:v>21.09116193735281</c:v>
                </c:pt>
                <c:pt idx="242">
                  <c:v>21.06962867307885</c:v>
                </c:pt>
                <c:pt idx="243">
                  <c:v>21.04795055517371</c:v>
                </c:pt>
                <c:pt idx="244">
                  <c:v>21.02612788591387</c:v>
                </c:pt>
                <c:pt idx="245">
                  <c:v>21.00416096707016</c:v>
                </c:pt>
                <c:pt idx="246">
                  <c:v>20.98205009990875</c:v>
                </c:pt>
                <c:pt idx="247">
                  <c:v>20.9597955851923</c:v>
                </c:pt>
                <c:pt idx="248">
                  <c:v>20.93739772318111</c:v>
                </c:pt>
                <c:pt idx="249">
                  <c:v>20.91485681363412</c:v>
                </c:pt>
                <c:pt idx="250">
                  <c:v>20.89217315581016</c:v>
                </c:pt>
                <c:pt idx="251">
                  <c:v>20.86934704846914</c:v>
                </c:pt>
                <c:pt idx="252">
                  <c:v>20.84637878987292</c:v>
                </c:pt>
                <c:pt idx="253">
                  <c:v>20.82326867778642</c:v>
                </c:pt>
                <c:pt idx="254">
                  <c:v>20.80001700947906</c:v>
                </c:pt>
                <c:pt idx="255">
                  <c:v>20.77662408172552</c:v>
                </c:pt>
                <c:pt idx="256">
                  <c:v>20.75309019080697</c:v>
                </c:pt>
                <c:pt idx="257">
                  <c:v>20.7294156325122</c:v>
                </c:pt>
                <c:pt idx="258">
                  <c:v>20.70560070213861</c:v>
                </c:pt>
                <c:pt idx="259">
                  <c:v>20.6816456944934</c:v>
                </c:pt>
                <c:pt idx="260">
                  <c:v>20.65755090389461</c:v>
                </c:pt>
                <c:pt idx="261">
                  <c:v>20.63331662417232</c:v>
                </c:pt>
                <c:pt idx="262">
                  <c:v>20.6089431486696</c:v>
                </c:pt>
                <c:pt idx="263">
                  <c:v>20.5844307702435</c:v>
                </c:pt>
                <c:pt idx="264">
                  <c:v>20.55977978126657</c:v>
                </c:pt>
                <c:pt idx="265">
                  <c:v>20.53499047362737</c:v>
                </c:pt>
                <c:pt idx="266">
                  <c:v>20.51006313873199</c:v>
                </c:pt>
                <c:pt idx="267">
                  <c:v>20.48499806750499</c:v>
                </c:pt>
                <c:pt idx="268">
                  <c:v>20.45979555039025</c:v>
                </c:pt>
                <c:pt idx="269">
                  <c:v>20.43445587735243</c:v>
                </c:pt>
                <c:pt idx="270">
                  <c:v>20.40897933787789</c:v>
                </c:pt>
                <c:pt idx="271">
                  <c:v>20.38336622097552</c:v>
                </c:pt>
                <c:pt idx="272">
                  <c:v>20.35761681517812</c:v>
                </c:pt>
                <c:pt idx="273">
                  <c:v>20.33173140854348</c:v>
                </c:pt>
                <c:pt idx="274">
                  <c:v>20.30571028865506</c:v>
                </c:pt>
                <c:pt idx="275">
                  <c:v>20.27955374262353</c:v>
                </c:pt>
                <c:pt idx="276">
                  <c:v>20.25326205708745</c:v>
                </c:pt>
                <c:pt idx="277">
                  <c:v>20.22683551821461</c:v>
                </c:pt>
                <c:pt idx="278">
                  <c:v>20.20027441170288</c:v>
                </c:pt>
                <c:pt idx="279">
                  <c:v>20.17357902278138</c:v>
                </c:pt>
                <c:pt idx="280">
                  <c:v>20.14674963621138</c:v>
                </c:pt>
                <c:pt idx="281">
                  <c:v>20.11978653628756</c:v>
                </c:pt>
                <c:pt idx="282">
                  <c:v>20.09269000683895</c:v>
                </c:pt>
                <c:pt idx="283">
                  <c:v>20.06546033122993</c:v>
                </c:pt>
                <c:pt idx="284">
                  <c:v>20.03809779236138</c:v>
                </c:pt>
                <c:pt idx="285">
                  <c:v>20.01060267267161</c:v>
                </c:pt>
                <c:pt idx="286">
                  <c:v>19.98297525413739</c:v>
                </c:pt>
                <c:pt idx="287">
                  <c:v>19.95521581827518</c:v>
                </c:pt>
                <c:pt idx="288">
                  <c:v>19.92732464614187</c:v>
                </c:pt>
                <c:pt idx="289">
                  <c:v>19.89930201833613</c:v>
                </c:pt>
                <c:pt idx="290">
                  <c:v>19.87114821499915</c:v>
                </c:pt>
                <c:pt idx="291">
                  <c:v>19.84286351581579</c:v>
                </c:pt>
                <c:pt idx="292">
                  <c:v>19.8144482000157</c:v>
                </c:pt>
                <c:pt idx="293">
                  <c:v>19.78590254637425</c:v>
                </c:pt>
                <c:pt idx="294">
                  <c:v>19.75722683321345</c:v>
                </c:pt>
                <c:pt idx="295">
                  <c:v>19.72842133840317</c:v>
                </c:pt>
                <c:pt idx="296">
                  <c:v>19.69948633936201</c:v>
                </c:pt>
                <c:pt idx="297">
                  <c:v>19.67042211305841</c:v>
                </c:pt>
                <c:pt idx="298">
                  <c:v>19.64122893601166</c:v>
                </c:pt>
                <c:pt idx="299">
                  <c:v>19.61190708429274</c:v>
                </c:pt>
                <c:pt idx="300">
                  <c:v>19.58245683352555</c:v>
                </c:pt>
                <c:pt idx="301">
                  <c:v>19.5528784588879</c:v>
                </c:pt>
                <c:pt idx="302">
                  <c:v>19.52317223511233</c:v>
                </c:pt>
                <c:pt idx="303">
                  <c:v>19.49333843648736</c:v>
                </c:pt>
                <c:pt idx="304">
                  <c:v>19.46337733685823</c:v>
                </c:pt>
                <c:pt idx="305">
                  <c:v>19.43328920962807</c:v>
                </c:pt>
                <c:pt idx="306">
                  <c:v>19.40307432775899</c:v>
                </c:pt>
                <c:pt idx="307">
                  <c:v>19.37273296377282</c:v>
                </c:pt>
                <c:pt idx="308">
                  <c:v>19.3422653897523</c:v>
                </c:pt>
                <c:pt idx="309">
                  <c:v>19.31167187734195</c:v>
                </c:pt>
                <c:pt idx="310">
                  <c:v>19.28095269774917</c:v>
                </c:pt>
                <c:pt idx="311">
                  <c:v>19.2501081217452</c:v>
                </c:pt>
                <c:pt idx="312">
                  <c:v>19.21913841966602</c:v>
                </c:pt>
                <c:pt idx="313">
                  <c:v>19.18804386141346</c:v>
                </c:pt>
                <c:pt idx="314">
                  <c:v>19.15682471645618</c:v>
                </c:pt>
                <c:pt idx="315">
                  <c:v>19.1254812538304</c:v>
                </c:pt>
                <c:pt idx="316">
                  <c:v>19.09401374214127</c:v>
                </c:pt>
                <c:pt idx="317">
                  <c:v>19.06242244956354</c:v>
                </c:pt>
                <c:pt idx="318">
                  <c:v>19.03070764384273</c:v>
                </c:pt>
                <c:pt idx="319">
                  <c:v>18.99886959229605</c:v>
                </c:pt>
                <c:pt idx="320">
                  <c:v>18.96690856181317</c:v>
                </c:pt>
                <c:pt idx="321">
                  <c:v>18.93482481885758</c:v>
                </c:pt>
                <c:pt idx="322">
                  <c:v>18.90261862946721</c:v>
                </c:pt>
                <c:pt idx="323">
                  <c:v>18.87029025925557</c:v>
                </c:pt>
                <c:pt idx="324">
                  <c:v>18.83783997341266</c:v>
                </c:pt>
                <c:pt idx="325">
                  <c:v>18.80526803670602</c:v>
                </c:pt>
                <c:pt idx="326">
                  <c:v>18.77257471348162</c:v>
                </c:pt>
                <c:pt idx="327">
                  <c:v>18.73976026766462</c:v>
                </c:pt>
                <c:pt idx="328">
                  <c:v>18.70682496276078</c:v>
                </c:pt>
                <c:pt idx="329">
                  <c:v>18.67376906185711</c:v>
                </c:pt>
                <c:pt idx="330">
                  <c:v>18.64059282762275</c:v>
                </c:pt>
                <c:pt idx="331">
                  <c:v>18.60729652231015</c:v>
                </c:pt>
                <c:pt idx="332">
                  <c:v>18.57388040775589</c:v>
                </c:pt>
                <c:pt idx="333">
                  <c:v>18.54034474538179</c:v>
                </c:pt>
                <c:pt idx="334">
                  <c:v>18.50668979619542</c:v>
                </c:pt>
                <c:pt idx="335">
                  <c:v>18.47291582079168</c:v>
                </c:pt>
                <c:pt idx="336">
                  <c:v>18.43902307935326</c:v>
                </c:pt>
                <c:pt idx="337">
                  <c:v>18.40501183165173</c:v>
                </c:pt>
                <c:pt idx="338">
                  <c:v>18.3708823370485</c:v>
                </c:pt>
                <c:pt idx="339">
                  <c:v>18.33663485449568</c:v>
                </c:pt>
                <c:pt idx="340">
                  <c:v>18.30226964253728</c:v>
                </c:pt>
                <c:pt idx="341">
                  <c:v>18.26778695930977</c:v>
                </c:pt>
                <c:pt idx="342">
                  <c:v>18.23318706254315</c:v>
                </c:pt>
                <c:pt idx="343">
                  <c:v>18.19847020956206</c:v>
                </c:pt>
                <c:pt idx="344">
                  <c:v>18.16363665728653</c:v>
                </c:pt>
                <c:pt idx="345">
                  <c:v>18.12868666223284</c:v>
                </c:pt>
                <c:pt idx="346">
                  <c:v>18.09362048051469</c:v>
                </c:pt>
                <c:pt idx="347">
                  <c:v>18.05843836784385</c:v>
                </c:pt>
                <c:pt idx="348">
                  <c:v>18.02314057953134</c:v>
                </c:pt>
                <c:pt idx="349">
                  <c:v>17.98772737048813</c:v>
                </c:pt>
                <c:pt idx="350">
                  <c:v>17.95219899522624</c:v>
                </c:pt>
                <c:pt idx="351">
                  <c:v>17.91655570785951</c:v>
                </c:pt>
                <c:pt idx="352">
                  <c:v>17.88079776210463</c:v>
                </c:pt>
                <c:pt idx="353">
                  <c:v>17.84492541128185</c:v>
                </c:pt>
                <c:pt idx="354">
                  <c:v>17.80893890831629</c:v>
                </c:pt>
                <c:pt idx="355">
                  <c:v>17.77283850573843</c:v>
                </c:pt>
                <c:pt idx="356">
                  <c:v>17.73662445568522</c:v>
                </c:pt>
                <c:pt idx="357">
                  <c:v>17.70029700990096</c:v>
                </c:pt>
                <c:pt idx="358">
                  <c:v>17.66385641973829</c:v>
                </c:pt>
                <c:pt idx="359">
                  <c:v>17.62730293615886</c:v>
                </c:pt>
                <c:pt idx="360">
                  <c:v>17.59063680973452</c:v>
                </c:pt>
                <c:pt idx="361">
                  <c:v>17.55385829064801</c:v>
                </c:pt>
                <c:pt idx="362">
                  <c:v>17.51696762869386</c:v>
                </c:pt>
                <c:pt idx="363">
                  <c:v>17.47996507327957</c:v>
                </c:pt>
                <c:pt idx="364">
                  <c:v>17.44285087342604</c:v>
                </c:pt>
                <c:pt idx="365">
                  <c:v>17.40562527776893</c:v>
                </c:pt>
                <c:pt idx="366">
                  <c:v>17.36828853455916</c:v>
                </c:pt>
                <c:pt idx="367">
                  <c:v>17.33084089166408</c:v>
                </c:pt>
                <c:pt idx="368">
                  <c:v>17.2932825965683</c:v>
                </c:pt>
                <c:pt idx="369">
                  <c:v>17.25561389637437</c:v>
                </c:pt>
                <c:pt idx="370">
                  <c:v>17.21783503780392</c:v>
                </c:pt>
                <c:pt idx="371">
                  <c:v>17.1799462671986</c:v>
                </c:pt>
                <c:pt idx="372">
                  <c:v>17.14194783052051</c:v>
                </c:pt>
                <c:pt idx="373">
                  <c:v>17.10383997335367</c:v>
                </c:pt>
                <c:pt idx="374">
                  <c:v>17.0656229409044</c:v>
                </c:pt>
                <c:pt idx="375">
                  <c:v>17.0272969780026</c:v>
                </c:pt>
                <c:pt idx="376">
                  <c:v>16.98886232910229</c:v>
                </c:pt>
                <c:pt idx="377">
                  <c:v>16.9503192382827</c:v>
                </c:pt>
                <c:pt idx="378">
                  <c:v>16.91166794924908</c:v>
                </c:pt>
                <c:pt idx="379">
                  <c:v>16.87290870533354</c:v>
                </c:pt>
                <c:pt idx="380">
                  <c:v>16.83404174949595</c:v>
                </c:pt>
                <c:pt idx="381">
                  <c:v>16.7950673243248</c:v>
                </c:pt>
                <c:pt idx="382">
                  <c:v>16.75598567203815</c:v>
                </c:pt>
                <c:pt idx="383">
                  <c:v>16.71679703448427</c:v>
                </c:pt>
                <c:pt idx="384">
                  <c:v>16.67750165314277</c:v>
                </c:pt>
                <c:pt idx="385">
                  <c:v>16.63809976912523</c:v>
                </c:pt>
                <c:pt idx="386">
                  <c:v>16.59859162317633</c:v>
                </c:pt>
                <c:pt idx="387">
                  <c:v>16.55897745567438</c:v>
                </c:pt>
                <c:pt idx="388">
                  <c:v>16.51925750663247</c:v>
                </c:pt>
                <c:pt idx="389">
                  <c:v>16.4794320156991</c:v>
                </c:pt>
                <c:pt idx="390">
                  <c:v>16.43950122215927</c:v>
                </c:pt>
                <c:pt idx="391">
                  <c:v>16.399465364935</c:v>
                </c:pt>
                <c:pt idx="392">
                  <c:v>16.35932468258653</c:v>
                </c:pt>
                <c:pt idx="393">
                  <c:v>16.31907941331303</c:v>
                </c:pt>
                <c:pt idx="394">
                  <c:v>16.27872979495334</c:v>
                </c:pt>
                <c:pt idx="395">
                  <c:v>16.23827606498696</c:v>
                </c:pt>
                <c:pt idx="396">
                  <c:v>16.19771846053487</c:v>
                </c:pt>
                <c:pt idx="397">
                  <c:v>16.15705721836031</c:v>
                </c:pt>
                <c:pt idx="398">
                  <c:v>16.11629257486965</c:v>
                </c:pt>
                <c:pt idx="399">
                  <c:v>16.07542476611331</c:v>
                </c:pt>
                <c:pt idx="400">
                  <c:v>16.03445402778641</c:v>
                </c:pt>
                <c:pt idx="401">
                  <c:v>15.99338059522989</c:v>
                </c:pt>
                <c:pt idx="402">
                  <c:v>15.95220470343111</c:v>
                </c:pt>
                <c:pt idx="403">
                  <c:v>15.91092658702462</c:v>
                </c:pt>
                <c:pt idx="404">
                  <c:v>15.86954648029342</c:v>
                </c:pt>
                <c:pt idx="405">
                  <c:v>15.82806461716922</c:v>
                </c:pt>
                <c:pt idx="406">
                  <c:v>15.78648123123372</c:v>
                </c:pt>
                <c:pt idx="407">
                  <c:v>15.74479655571923</c:v>
                </c:pt>
                <c:pt idx="408">
                  <c:v>15.70301082350949</c:v>
                </c:pt>
                <c:pt idx="409">
                  <c:v>15.66112426714062</c:v>
                </c:pt>
                <c:pt idx="410">
                  <c:v>15.61913711880186</c:v>
                </c:pt>
                <c:pt idx="411">
                  <c:v>15.5770496103363</c:v>
                </c:pt>
                <c:pt idx="412">
                  <c:v>15.5348619732419</c:v>
                </c:pt>
                <c:pt idx="413">
                  <c:v>15.49257443867219</c:v>
                </c:pt>
                <c:pt idx="414">
                  <c:v>15.45018723743715</c:v>
                </c:pt>
                <c:pt idx="415">
                  <c:v>15.40770060000381</c:v>
                </c:pt>
                <c:pt idx="416">
                  <c:v>15.36511475649746</c:v>
                </c:pt>
                <c:pt idx="417">
                  <c:v>15.32242993670218</c:v>
                </c:pt>
                <c:pt idx="418">
                  <c:v>15.27964637006158</c:v>
                </c:pt>
                <c:pt idx="419">
                  <c:v>15.2367642856799</c:v>
                </c:pt>
                <c:pt idx="420">
                  <c:v>15.19378391232266</c:v>
                </c:pt>
                <c:pt idx="421">
                  <c:v>15.15070547841742</c:v>
                </c:pt>
                <c:pt idx="422">
                  <c:v>15.10752921205466</c:v>
                </c:pt>
                <c:pt idx="423">
                  <c:v>15.06425534098855</c:v>
                </c:pt>
                <c:pt idx="424">
                  <c:v>15.02088409263786</c:v>
                </c:pt>
                <c:pt idx="425">
                  <c:v>14.97741569408652</c:v>
                </c:pt>
                <c:pt idx="426">
                  <c:v>14.93385037208475</c:v>
                </c:pt>
                <c:pt idx="427">
                  <c:v>14.89018835304955</c:v>
                </c:pt>
                <c:pt idx="428">
                  <c:v>14.84642986306568</c:v>
                </c:pt>
                <c:pt idx="429">
                  <c:v>14.80257512788643</c:v>
                </c:pt>
                <c:pt idx="430">
                  <c:v>14.75862437293443</c:v>
                </c:pt>
                <c:pt idx="431">
                  <c:v>14.71457782330236</c:v>
                </c:pt>
                <c:pt idx="432">
                  <c:v>14.67043570375375</c:v>
                </c:pt>
                <c:pt idx="433">
                  <c:v>14.62619823872387</c:v>
                </c:pt>
                <c:pt idx="434">
                  <c:v>14.58186565232052</c:v>
                </c:pt>
                <c:pt idx="435">
                  <c:v>14.53743816832468</c:v>
                </c:pt>
                <c:pt idx="436">
                  <c:v>14.49291601019149</c:v>
                </c:pt>
                <c:pt idx="437">
                  <c:v>14.44829940105069</c:v>
                </c:pt>
                <c:pt idx="438">
                  <c:v>14.40358856370796</c:v>
                </c:pt>
                <c:pt idx="439">
                  <c:v>14.35878372064519</c:v>
                </c:pt>
                <c:pt idx="440">
                  <c:v>14.31388509402149</c:v>
                </c:pt>
                <c:pt idx="441">
                  <c:v>14.26889290567397</c:v>
                </c:pt>
                <c:pt idx="442">
                  <c:v>14.22380737711848</c:v>
                </c:pt>
                <c:pt idx="443">
                  <c:v>14.17862872955038</c:v>
                </c:pt>
                <c:pt idx="444">
                  <c:v>14.13335718384536</c:v>
                </c:pt>
                <c:pt idx="445">
                  <c:v>14.0879929605602</c:v>
                </c:pt>
                <c:pt idx="446">
                  <c:v>14.04253627993353</c:v>
                </c:pt>
                <c:pt idx="447">
                  <c:v>14.0003728561714</c:v>
                </c:pt>
                <c:pt idx="448">
                  <c:v>13.95827873868552</c:v>
                </c:pt>
                <c:pt idx="449">
                  <c:v>13.91625380723133</c:v>
                </c:pt>
                <c:pt idx="450">
                  <c:v>13.87429794181133</c:v>
                </c:pt>
                <c:pt idx="451">
                  <c:v>13.83241102267499</c:v>
                </c:pt>
                <c:pt idx="452">
                  <c:v>13.79059293031776</c:v>
                </c:pt>
                <c:pt idx="453">
                  <c:v>13.74884354548107</c:v>
                </c:pt>
                <c:pt idx="454">
                  <c:v>13.70716274915128</c:v>
                </c:pt>
                <c:pt idx="455">
                  <c:v>13.66555042255953</c:v>
                </c:pt>
                <c:pt idx="456">
                  <c:v>13.62400644718093</c:v>
                </c:pt>
                <c:pt idx="457">
                  <c:v>13.58253070473438</c:v>
                </c:pt>
                <c:pt idx="458">
                  <c:v>13.54112307718168</c:v>
                </c:pt>
                <c:pt idx="459">
                  <c:v>13.49978344672712</c:v>
                </c:pt>
                <c:pt idx="460">
                  <c:v>13.45851169581721</c:v>
                </c:pt>
                <c:pt idx="461">
                  <c:v>13.41730770713974</c:v>
                </c:pt>
                <c:pt idx="462">
                  <c:v>13.3761713636236</c:v>
                </c:pt>
                <c:pt idx="463">
                  <c:v>13.3351025484381</c:v>
                </c:pt>
                <c:pt idx="464">
                  <c:v>13.29410114499245</c:v>
                </c:pt>
                <c:pt idx="465">
                  <c:v>13.25316703693539</c:v>
                </c:pt>
                <c:pt idx="466">
                  <c:v>13.21230010815447</c:v>
                </c:pt>
                <c:pt idx="467">
                  <c:v>13.17150024277566</c:v>
                </c:pt>
                <c:pt idx="468">
                  <c:v>13.13076732516276</c:v>
                </c:pt>
                <c:pt idx="469">
                  <c:v>13.09010123991703</c:v>
                </c:pt>
                <c:pt idx="470">
                  <c:v>13.04950187187654</c:v>
                </c:pt>
                <c:pt idx="471">
                  <c:v>13.00896910611579</c:v>
                </c:pt>
                <c:pt idx="472">
                  <c:v>12.96850282794503</c:v>
                </c:pt>
                <c:pt idx="473">
                  <c:v>12.92810292290983</c:v>
                </c:pt>
                <c:pt idx="474">
                  <c:v>12.88776927679066</c:v>
                </c:pt>
                <c:pt idx="475">
                  <c:v>12.84750177560232</c:v>
                </c:pt>
                <c:pt idx="476">
                  <c:v>12.80730030559346</c:v>
                </c:pt>
                <c:pt idx="477">
                  <c:v>12.76716475324599</c:v>
                </c:pt>
                <c:pt idx="478">
                  <c:v>12.72709500527469</c:v>
                </c:pt>
                <c:pt idx="479">
                  <c:v>12.68709094862669</c:v>
                </c:pt>
                <c:pt idx="480">
                  <c:v>12.64715247048082</c:v>
                </c:pt>
                <c:pt idx="481">
                  <c:v>12.60727945824738</c:v>
                </c:pt>
                <c:pt idx="482">
                  <c:v>12.5674717995675</c:v>
                </c:pt>
                <c:pt idx="483">
                  <c:v>12.5277293823126</c:v>
                </c:pt>
                <c:pt idx="484">
                  <c:v>12.48805209458402</c:v>
                </c:pt>
                <c:pt idx="485">
                  <c:v>12.44843982471235</c:v>
                </c:pt>
                <c:pt idx="486">
                  <c:v>12.40889246125715</c:v>
                </c:pt>
                <c:pt idx="487">
                  <c:v>12.36940989300632</c:v>
                </c:pt>
                <c:pt idx="488">
                  <c:v>12.32999200897564</c:v>
                </c:pt>
                <c:pt idx="489">
                  <c:v>12.29063869840832</c:v>
                </c:pt>
                <c:pt idx="490">
                  <c:v>12.25134985077443</c:v>
                </c:pt>
                <c:pt idx="491">
                  <c:v>12.21212535577064</c:v>
                </c:pt>
                <c:pt idx="492">
                  <c:v>12.17296510331931</c:v>
                </c:pt>
                <c:pt idx="493">
                  <c:v>12.1338689835685</c:v>
                </c:pt>
                <c:pt idx="494">
                  <c:v>12.09483688689113</c:v>
                </c:pt>
                <c:pt idx="495">
                  <c:v>12.0558687038847</c:v>
                </c:pt>
                <c:pt idx="496">
                  <c:v>12.01696432537068</c:v>
                </c:pt>
                <c:pt idx="497">
                  <c:v>11.97812364239405</c:v>
                </c:pt>
                <c:pt idx="498">
                  <c:v>11.93934654622296</c:v>
                </c:pt>
                <c:pt idx="499">
                  <c:v>11.9006329283481</c:v>
                </c:pt>
                <c:pt idx="500">
                  <c:v>11.86198268048236</c:v>
                </c:pt>
                <c:pt idx="501">
                  <c:v>11.82339569456013</c:v>
                </c:pt>
                <c:pt idx="502">
                  <c:v>11.78487186273708</c:v>
                </c:pt>
                <c:pt idx="503">
                  <c:v>11.74641107738961</c:v>
                </c:pt>
                <c:pt idx="504">
                  <c:v>11.70801323111425</c:v>
                </c:pt>
                <c:pt idx="505">
                  <c:v>11.6696782167274</c:v>
                </c:pt>
                <c:pt idx="506">
                  <c:v>11.63140592726472</c:v>
                </c:pt>
                <c:pt idx="507">
                  <c:v>11.59319625598067</c:v>
                </c:pt>
                <c:pt idx="508">
                  <c:v>11.55504909634817</c:v>
                </c:pt>
                <c:pt idx="509">
                  <c:v>11.51696434205792</c:v>
                </c:pt>
                <c:pt idx="510">
                  <c:v>11.4789418870181</c:v>
                </c:pt>
                <c:pt idx="511">
                  <c:v>11.44098162535391</c:v>
                </c:pt>
                <c:pt idx="512">
                  <c:v>11.40308345140704</c:v>
                </c:pt>
                <c:pt idx="513">
                  <c:v>11.36524725973527</c:v>
                </c:pt>
                <c:pt idx="514">
                  <c:v>11.32747294511188</c:v>
                </c:pt>
                <c:pt idx="515">
                  <c:v>11.28976040252536</c:v>
                </c:pt>
                <c:pt idx="516">
                  <c:v>11.2521095271789</c:v>
                </c:pt>
                <c:pt idx="517">
                  <c:v>11.21452021448988</c:v>
                </c:pt>
                <c:pt idx="518">
                  <c:v>11.17699236008946</c:v>
                </c:pt>
                <c:pt idx="519">
                  <c:v>11.13952585982213</c:v>
                </c:pt>
                <c:pt idx="520">
                  <c:v>11.10212060974516</c:v>
                </c:pt>
                <c:pt idx="521">
                  <c:v>11.0647765061284</c:v>
                </c:pt>
                <c:pt idx="522">
                  <c:v>11.0274934454535</c:v>
                </c:pt>
                <c:pt idx="523">
                  <c:v>10.99027132441381</c:v>
                </c:pt>
                <c:pt idx="524">
                  <c:v>10.9531100399135</c:v>
                </c:pt>
                <c:pt idx="525">
                  <c:v>10.91600948906756</c:v>
                </c:pt>
                <c:pt idx="526">
                  <c:v>10.8789695692011</c:v>
                </c:pt>
                <c:pt idx="527">
                  <c:v>10.84199017784891</c:v>
                </c:pt>
                <c:pt idx="528">
                  <c:v>10.80507121275514</c:v>
                </c:pt>
                <c:pt idx="529">
                  <c:v>10.76821257187271</c:v>
                </c:pt>
                <c:pt idx="530">
                  <c:v>10.73141415336306</c:v>
                </c:pt>
                <c:pt idx="531">
                  <c:v>10.69467585559539</c:v>
                </c:pt>
                <c:pt idx="532">
                  <c:v>10.65799757714655</c:v>
                </c:pt>
                <c:pt idx="533">
                  <c:v>10.62137921680056</c:v>
                </c:pt>
                <c:pt idx="534">
                  <c:v>10.58482067354788</c:v>
                </c:pt>
                <c:pt idx="535">
                  <c:v>10.54832184658534</c:v>
                </c:pt>
                <c:pt idx="536">
                  <c:v>10.51188263531543</c:v>
                </c:pt>
                <c:pt idx="537">
                  <c:v>10.47550293934609</c:v>
                </c:pt>
                <c:pt idx="538">
                  <c:v>10.43918265849004</c:v>
                </c:pt>
                <c:pt idx="539">
                  <c:v>10.40292169276455</c:v>
                </c:pt>
                <c:pt idx="540">
                  <c:v>10.36671994239094</c:v>
                </c:pt>
                <c:pt idx="541">
                  <c:v>10.3305773077941</c:v>
                </c:pt>
                <c:pt idx="542">
                  <c:v>10.29449368960218</c:v>
                </c:pt>
                <c:pt idx="543">
                  <c:v>10.25846898864586</c:v>
                </c:pt>
                <c:pt idx="544">
                  <c:v>10.22250310595848</c:v>
                </c:pt>
                <c:pt idx="545">
                  <c:v>10.186595942775</c:v>
                </c:pt>
                <c:pt idx="546">
                  <c:v>10.150747400532</c:v>
                </c:pt>
                <c:pt idx="547">
                  <c:v>10.114957380867</c:v>
                </c:pt>
                <c:pt idx="548">
                  <c:v>10.07922578561829</c:v>
                </c:pt>
                <c:pt idx="549">
                  <c:v>10.04355251682426</c:v>
                </c:pt>
                <c:pt idx="550">
                  <c:v>10.0079374767231</c:v>
                </c:pt>
                <c:pt idx="551">
                  <c:v>9.972380567752338</c:v>
                </c:pt>
                <c:pt idx="552">
                  <c:v>9.936881692548581</c:v>
                </c:pt>
                <c:pt idx="553">
                  <c:v>9.901440753946758</c:v>
                </c:pt>
                <c:pt idx="554">
                  <c:v>9.86605765498001</c:v>
                </c:pt>
                <c:pt idx="555">
                  <c:v>9.83073229887924</c:v>
                </c:pt>
                <c:pt idx="556">
                  <c:v>9.79546458907248</c:v>
                </c:pt>
                <c:pt idx="557">
                  <c:v>9.760254429184727</c:v>
                </c:pt>
                <c:pt idx="558">
                  <c:v>9.725101723037426</c:v>
                </c:pt>
                <c:pt idx="559">
                  <c:v>9.690006374647964</c:v>
                </c:pt>
                <c:pt idx="560">
                  <c:v>9.654968288229497</c:v>
                </c:pt>
                <c:pt idx="561">
                  <c:v>9.619987368190208</c:v>
                </c:pt>
                <c:pt idx="562">
                  <c:v>9.585063519133313</c:v>
                </c:pt>
                <c:pt idx="563">
                  <c:v>9.55019664585626</c:v>
                </c:pt>
                <c:pt idx="564">
                  <c:v>9.515386653350503</c:v>
                </c:pt>
                <c:pt idx="565">
                  <c:v>9.480633446801164</c:v>
                </c:pt>
                <c:pt idx="566">
                  <c:v>9.4459369315864</c:v>
                </c:pt>
                <c:pt idx="567">
                  <c:v>9.411297013277362</c:v>
                </c:pt>
                <c:pt idx="568">
                  <c:v>9.37671359763732</c:v>
                </c:pt>
                <c:pt idx="569">
                  <c:v>9.34218659062168</c:v>
                </c:pt>
                <c:pt idx="570">
                  <c:v>9.307715898377352</c:v>
                </c:pt>
                <c:pt idx="571">
                  <c:v>9.273301427242473</c:v>
                </c:pt>
                <c:pt idx="572">
                  <c:v>9.238943083745823</c:v>
                </c:pt>
                <c:pt idx="573">
                  <c:v>9.204640774606616</c:v>
                </c:pt>
                <c:pt idx="574">
                  <c:v>9.17039440673409</c:v>
                </c:pt>
                <c:pt idx="575">
                  <c:v>9.13620388722694</c:v>
                </c:pt>
                <c:pt idx="576">
                  <c:v>9.102069123373155</c:v>
                </c:pt>
                <c:pt idx="577">
                  <c:v>9.06799002264944</c:v>
                </c:pt>
                <c:pt idx="578">
                  <c:v>9.033966492720879</c:v>
                </c:pt>
                <c:pt idx="579">
                  <c:v>8.999998441440482</c:v>
                </c:pt>
                <c:pt idx="580">
                  <c:v>8.96608577684907</c:v>
                </c:pt>
                <c:pt idx="581">
                  <c:v>8.932228407174477</c:v>
                </c:pt>
                <c:pt idx="582">
                  <c:v>8.89842624083144</c:v>
                </c:pt>
                <c:pt idx="583">
                  <c:v>8.864679186421142</c:v>
                </c:pt>
                <c:pt idx="584">
                  <c:v>8.8309871527307</c:v>
                </c:pt>
                <c:pt idx="585">
                  <c:v>8.797350048732994</c:v>
                </c:pt>
                <c:pt idx="586">
                  <c:v>8.763767783586104</c:v>
                </c:pt>
                <c:pt idx="587">
                  <c:v>8.730240266633132</c:v>
                </c:pt>
                <c:pt idx="588">
                  <c:v>8.696767407401467</c:v>
                </c:pt>
                <c:pt idx="589">
                  <c:v>8.663349115602727</c:v>
                </c:pt>
                <c:pt idx="590">
                  <c:v>8.629985301132251</c:v>
                </c:pt>
                <c:pt idx="591">
                  <c:v>8.596675874068694</c:v>
                </c:pt>
                <c:pt idx="592">
                  <c:v>8.56342074467375</c:v>
                </c:pt>
                <c:pt idx="593">
                  <c:v>8.530219823391633</c:v>
                </c:pt>
                <c:pt idx="594">
                  <c:v>8.497073020848802</c:v>
                </c:pt>
                <c:pt idx="595">
                  <c:v>8.463980247853498</c:v>
                </c:pt>
                <c:pt idx="596">
                  <c:v>8.430941415395409</c:v>
                </c:pt>
                <c:pt idx="597">
                  <c:v>8.39795643464538</c:v>
                </c:pt>
                <c:pt idx="598">
                  <c:v>8.365025216954847</c:v>
                </c:pt>
                <c:pt idx="599">
                  <c:v>8.332147673855672</c:v>
                </c:pt>
                <c:pt idx="600">
                  <c:v>8.299323717059622</c:v>
                </c:pt>
                <c:pt idx="601">
                  <c:v>8.266553258457975</c:v>
                </c:pt>
                <c:pt idx="602">
                  <c:v>8.233836210121296</c:v>
                </c:pt>
                <c:pt idx="603">
                  <c:v>8.201172484298979</c:v>
                </c:pt>
                <c:pt idx="604">
                  <c:v>8.168561993418848</c:v>
                </c:pt>
                <c:pt idx="605">
                  <c:v>8.136004650086817</c:v>
                </c:pt>
                <c:pt idx="606">
                  <c:v>8.103500367086553</c:v>
                </c:pt>
                <c:pt idx="607">
                  <c:v>8.071049057379127</c:v>
                </c:pt>
                <c:pt idx="608">
                  <c:v>8.038650634102395</c:v>
                </c:pt>
                <c:pt idx="609">
                  <c:v>8.006305010571054</c:v>
                </c:pt>
                <c:pt idx="610">
                  <c:v>7.974012100276013</c:v>
                </c:pt>
                <c:pt idx="611">
                  <c:v>7.941771816884</c:v>
                </c:pt>
                <c:pt idx="612">
                  <c:v>7.90958407423733</c:v>
                </c:pt>
                <c:pt idx="613">
                  <c:v>7.877448786353454</c:v>
                </c:pt>
                <c:pt idx="614">
                  <c:v>7.845365867424675</c:v>
                </c:pt>
                <c:pt idx="615">
                  <c:v>7.813335231817632</c:v>
                </c:pt>
                <c:pt idx="616">
                  <c:v>7.781356794073246</c:v>
                </c:pt>
                <c:pt idx="617">
                  <c:v>7.749430468905928</c:v>
                </c:pt>
                <c:pt idx="618">
                  <c:v>7.717556171203682</c:v>
                </c:pt>
                <c:pt idx="619">
                  <c:v>7.685733816027323</c:v>
                </c:pt>
                <c:pt idx="620">
                  <c:v>7.653963318610408</c:v>
                </c:pt>
                <c:pt idx="621">
                  <c:v>7.622244594358847</c:v>
                </c:pt>
                <c:pt idx="622">
                  <c:v>7.590577558850441</c:v>
                </c:pt>
                <c:pt idx="623">
                  <c:v>7.558962127834491</c:v>
                </c:pt>
                <c:pt idx="624">
                  <c:v>7.527398217231678</c:v>
                </c:pt>
                <c:pt idx="625">
                  <c:v>7.495885743133442</c:v>
                </c:pt>
                <c:pt idx="626">
                  <c:v>7.464424621801925</c:v>
                </c:pt>
                <c:pt idx="627">
                  <c:v>7.433014769669228</c:v>
                </c:pt>
                <c:pt idx="628">
                  <c:v>7.401656103337415</c:v>
                </c:pt>
                <c:pt idx="629">
                  <c:v>7.37034853957806</c:v>
                </c:pt>
                <c:pt idx="630">
                  <c:v>7.339091995331727</c:v>
                </c:pt>
                <c:pt idx="631">
                  <c:v>7.307886387707924</c:v>
                </c:pt>
                <c:pt idx="632">
                  <c:v>7.276731633984525</c:v>
                </c:pt>
                <c:pt idx="633">
                  <c:v>7.245627651607492</c:v>
                </c:pt>
                <c:pt idx="634">
                  <c:v>7.214574358190532</c:v>
                </c:pt>
                <c:pt idx="635">
                  <c:v>7.183571671514755</c:v>
                </c:pt>
                <c:pt idx="636">
                  <c:v>7.152619509528336</c:v>
                </c:pt>
                <c:pt idx="637">
                  <c:v>7.121717790346224</c:v>
                </c:pt>
                <c:pt idx="638">
                  <c:v>7.09086643224964</c:v>
                </c:pt>
                <c:pt idx="639">
                  <c:v>7.060065353685957</c:v>
                </c:pt>
                <c:pt idx="640">
                  <c:v>7.02931447326813</c:v>
                </c:pt>
                <c:pt idx="641">
                  <c:v>6.998613709774474</c:v>
                </c:pt>
                <c:pt idx="642">
                  <c:v>6.967962982148492</c:v>
                </c:pt>
                <c:pt idx="643">
                  <c:v>6.93736220949819</c:v>
                </c:pt>
                <c:pt idx="644">
                  <c:v>6.906811311095907</c:v>
                </c:pt>
                <c:pt idx="645">
                  <c:v>6.87631020637815</c:v>
                </c:pt>
                <c:pt idx="646">
                  <c:v>6.845858814944904</c:v>
                </c:pt>
                <c:pt idx="647">
                  <c:v>6.815457056559637</c:v>
                </c:pt>
                <c:pt idx="648">
                  <c:v>6.785104851148787</c:v>
                </c:pt>
                <c:pt idx="649">
                  <c:v>6.754802118801479</c:v>
                </c:pt>
                <c:pt idx="650">
                  <c:v>6.724548779769009</c:v>
                </c:pt>
                <c:pt idx="651">
                  <c:v>6.694344754464964</c:v>
                </c:pt>
                <c:pt idx="652">
                  <c:v>6.664189963464309</c:v>
                </c:pt>
                <c:pt idx="653">
                  <c:v>6.634084327503672</c:v>
                </c:pt>
                <c:pt idx="654">
                  <c:v>6.604027767480375</c:v>
                </c:pt>
                <c:pt idx="655">
                  <c:v>6.574020204452722</c:v>
                </c:pt>
                <c:pt idx="656">
                  <c:v>6.544061559639147</c:v>
                </c:pt>
                <c:pt idx="657">
                  <c:v>6.514151754418265</c:v>
                </c:pt>
                <c:pt idx="658">
                  <c:v>6.48429071032831</c:v>
                </c:pt>
                <c:pt idx="659">
                  <c:v>6.454478349067017</c:v>
                </c:pt>
                <c:pt idx="660">
                  <c:v>6.424714592491057</c:v>
                </c:pt>
                <c:pt idx="661">
                  <c:v>6.39499936261592</c:v>
                </c:pt>
                <c:pt idx="662">
                  <c:v>6.365332581615405</c:v>
                </c:pt>
                <c:pt idx="663">
                  <c:v>6.335714171821564</c:v>
                </c:pt>
                <c:pt idx="664">
                  <c:v>6.306144055724132</c:v>
                </c:pt>
                <c:pt idx="665">
                  <c:v>6.2766221559703</c:v>
                </c:pt>
                <c:pt idx="666">
                  <c:v>6.247148395364376</c:v>
                </c:pt>
                <c:pt idx="667">
                  <c:v>6.21772269686744</c:v>
                </c:pt>
                <c:pt idx="668">
                  <c:v>6.188344983597175</c:v>
                </c:pt>
                <c:pt idx="669">
                  <c:v>6.159015178827417</c:v>
                </c:pt>
                <c:pt idx="670">
                  <c:v>6.129733205987804</c:v>
                </c:pt>
                <c:pt idx="671">
                  <c:v>6.100498988663503</c:v>
                </c:pt>
                <c:pt idx="672">
                  <c:v>6.07131245059503</c:v>
                </c:pt>
                <c:pt idx="673">
                  <c:v>6.042173515677632</c:v>
                </c:pt>
                <c:pt idx="674">
                  <c:v>6.013082107961395</c:v>
                </c:pt>
                <c:pt idx="675">
                  <c:v>5.984038151650509</c:v>
                </c:pt>
                <c:pt idx="676">
                  <c:v>5.955041571103152</c:v>
                </c:pt>
                <c:pt idx="677">
                  <c:v>5.926092290831263</c:v>
                </c:pt>
                <c:pt idx="678">
                  <c:v>5.897190235500091</c:v>
                </c:pt>
                <c:pt idx="679">
                  <c:v>5.868335329927845</c:v>
                </c:pt>
                <c:pt idx="680">
                  <c:v>5.839527499085647</c:v>
                </c:pt>
                <c:pt idx="681">
                  <c:v>5.810766668096846</c:v>
                </c:pt>
                <c:pt idx="682">
                  <c:v>5.782052762237072</c:v>
                </c:pt>
                <c:pt idx="683">
                  <c:v>5.75338570693367</c:v>
                </c:pt>
                <c:pt idx="684">
                  <c:v>5.724765427765533</c:v>
                </c:pt>
                <c:pt idx="685">
                  <c:v>5.696191850462753</c:v>
                </c:pt>
                <c:pt idx="686">
                  <c:v>5.667664900906288</c:v>
                </c:pt>
                <c:pt idx="687">
                  <c:v>5.639184505127673</c:v>
                </c:pt>
                <c:pt idx="688">
                  <c:v>5.61075058930885</c:v>
                </c:pt>
                <c:pt idx="689">
                  <c:v>5.5823630797816</c:v>
                </c:pt>
                <c:pt idx="690">
                  <c:v>5.55402190302749</c:v>
                </c:pt>
                <c:pt idx="691">
                  <c:v>5.525726985677409</c:v>
                </c:pt>
                <c:pt idx="692">
                  <c:v>5.497478254511293</c:v>
                </c:pt>
                <c:pt idx="693">
                  <c:v>5.469275636458008</c:v>
                </c:pt>
                <c:pt idx="694">
                  <c:v>5.441119058594722</c:v>
                </c:pt>
                <c:pt idx="695">
                  <c:v>5.413008448146968</c:v>
                </c:pt>
                <c:pt idx="696">
                  <c:v>5.384943732488011</c:v>
                </c:pt>
                <c:pt idx="697">
                  <c:v>5.356924839138799</c:v>
                </c:pt>
                <c:pt idx="698">
                  <c:v>5.3289516957675</c:v>
                </c:pt>
                <c:pt idx="699">
                  <c:v>5.301024230189341</c:v>
                </c:pt>
                <c:pt idx="700">
                  <c:v>5.273142370366259</c:v>
                </c:pt>
                <c:pt idx="701">
                  <c:v>5.245306044406561</c:v>
                </c:pt>
                <c:pt idx="702">
                  <c:v>5.217515180564703</c:v>
                </c:pt>
                <c:pt idx="703">
                  <c:v>5.189769707240941</c:v>
                </c:pt>
                <c:pt idx="704">
                  <c:v>5.162069552981052</c:v>
                </c:pt>
                <c:pt idx="705">
                  <c:v>5.134414646476102</c:v>
                </c:pt>
                <c:pt idx="706">
                  <c:v>5.106804916562112</c:v>
                </c:pt>
                <c:pt idx="707">
                  <c:v>5.07924029221965</c:v>
                </c:pt>
                <c:pt idx="708">
                  <c:v>5.051720702573732</c:v>
                </c:pt>
                <c:pt idx="709">
                  <c:v>5.024246076893519</c:v>
                </c:pt>
                <c:pt idx="710">
                  <c:v>4.996816344591877</c:v>
                </c:pt>
                <c:pt idx="711">
                  <c:v>4.969431435225204</c:v>
                </c:pt>
                <c:pt idx="712">
                  <c:v>4.942091278493137</c:v>
                </c:pt>
                <c:pt idx="713">
                  <c:v>4.914795804238224</c:v>
                </c:pt>
                <c:pt idx="714">
                  <c:v>4.887544942445743</c:v>
                </c:pt>
                <c:pt idx="715">
                  <c:v>4.860338623243137</c:v>
                </c:pt>
                <c:pt idx="716">
                  <c:v>4.833176776900132</c:v>
                </c:pt>
                <c:pt idx="717">
                  <c:v>4.806059333828216</c:v>
                </c:pt>
                <c:pt idx="718">
                  <c:v>4.778986224580308</c:v>
                </c:pt>
                <c:pt idx="719">
                  <c:v>4.751957379850694</c:v>
                </c:pt>
                <c:pt idx="720">
                  <c:v>4.724972730474406</c:v>
                </c:pt>
                <c:pt idx="721">
                  <c:v>4.698032207427388</c:v>
                </c:pt>
                <c:pt idx="722">
                  <c:v>4.671135741825878</c:v>
                </c:pt>
                <c:pt idx="723">
                  <c:v>4.644283264926116</c:v>
                </c:pt>
                <c:pt idx="724">
                  <c:v>4.617474708124405</c:v>
                </c:pt>
                <c:pt idx="725">
                  <c:v>4.590710002956371</c:v>
                </c:pt>
                <c:pt idx="726">
                  <c:v>4.563989081097191</c:v>
                </c:pt>
                <c:pt idx="727">
                  <c:v>4.537311874360739</c:v>
                </c:pt>
                <c:pt idx="728">
                  <c:v>4.510678314699873</c:v>
                </c:pt>
                <c:pt idx="729">
                  <c:v>4.484088334205751</c:v>
                </c:pt>
                <c:pt idx="730">
                  <c:v>4.457541865107771</c:v>
                </c:pt>
                <c:pt idx="731">
                  <c:v>4.431038839773294</c:v>
                </c:pt>
                <c:pt idx="732">
                  <c:v>4.404579190707238</c:v>
                </c:pt>
                <c:pt idx="733">
                  <c:v>4.37816285055186</c:v>
                </c:pt>
                <c:pt idx="734">
                  <c:v>4.351789752086574</c:v>
                </c:pt>
                <c:pt idx="735">
                  <c:v>4.325459828227565</c:v>
                </c:pt>
                <c:pt idx="736">
                  <c:v>4.299173012027665</c:v>
                </c:pt>
                <c:pt idx="737">
                  <c:v>4.27292923667585</c:v>
                </c:pt>
                <c:pt idx="738">
                  <c:v>4.246728435497175</c:v>
                </c:pt>
                <c:pt idx="739">
                  <c:v>4.220570541952384</c:v>
                </c:pt>
                <c:pt idx="740">
                  <c:v>4.194455489637846</c:v>
                </c:pt>
                <c:pt idx="741">
                  <c:v>4.16838321228488</c:v>
                </c:pt>
                <c:pt idx="742">
                  <c:v>4.142353643760032</c:v>
                </c:pt>
                <c:pt idx="743">
                  <c:v>4.116366718064284</c:v>
                </c:pt>
                <c:pt idx="744">
                  <c:v>4.090422369333225</c:v>
                </c:pt>
                <c:pt idx="745">
                  <c:v>4.064520531836365</c:v>
                </c:pt>
                <c:pt idx="746">
                  <c:v>4.03866113997725</c:v>
                </c:pt>
                <c:pt idx="747">
                  <c:v>4.012844128293068</c:v>
                </c:pt>
                <c:pt idx="748">
                  <c:v>3.987069431454245</c:v>
                </c:pt>
                <c:pt idx="749">
                  <c:v>3.961336984264392</c:v>
                </c:pt>
                <c:pt idx="750">
                  <c:v>3.93564672165985</c:v>
                </c:pt>
                <c:pt idx="751">
                  <c:v>3.90999857870969</c:v>
                </c:pt>
                <c:pt idx="752">
                  <c:v>3.884392490615085</c:v>
                </c:pt>
                <c:pt idx="753">
                  <c:v>3.858828392709427</c:v>
                </c:pt>
                <c:pt idx="754">
                  <c:v>3.833306220457814</c:v>
                </c:pt>
                <c:pt idx="755">
                  <c:v>3.807825909456881</c:v>
                </c:pt>
                <c:pt idx="756">
                  <c:v>3.782387395434625</c:v>
                </c:pt>
                <c:pt idx="757">
                  <c:v>3.756990614249901</c:v>
                </c:pt>
                <c:pt idx="758">
                  <c:v>3.731635501892526</c:v>
                </c:pt>
                <c:pt idx="759">
                  <c:v>3.706321994482607</c:v>
                </c:pt>
                <c:pt idx="760">
                  <c:v>3.681050028270647</c:v>
                </c:pt>
                <c:pt idx="761">
                  <c:v>3.655819539637093</c:v>
                </c:pt>
                <c:pt idx="762">
                  <c:v>3.630630465092167</c:v>
                </c:pt>
                <c:pt idx="763">
                  <c:v>3.605482741275523</c:v>
                </c:pt>
                <c:pt idx="764">
                  <c:v>3.580376304956076</c:v>
                </c:pt>
                <c:pt idx="765">
                  <c:v>3.555311093031719</c:v>
                </c:pt>
                <c:pt idx="766">
                  <c:v>3.530287042529096</c:v>
                </c:pt>
                <c:pt idx="767">
                  <c:v>3.505304090603374</c:v>
                </c:pt>
                <c:pt idx="768">
                  <c:v>3.480362174537845</c:v>
                </c:pt>
                <c:pt idx="769">
                  <c:v>3.455461231743811</c:v>
                </c:pt>
                <c:pt idx="770">
                  <c:v>3.43060119976036</c:v>
                </c:pt>
                <c:pt idx="771">
                  <c:v>3.405782016254022</c:v>
                </c:pt>
                <c:pt idx="772">
                  <c:v>3.381003619018543</c:v>
                </c:pt>
                <c:pt idx="773">
                  <c:v>3.356265945974712</c:v>
                </c:pt>
                <c:pt idx="774">
                  <c:v>3.331568935170026</c:v>
                </c:pt>
                <c:pt idx="775">
                  <c:v>3.306912524778397</c:v>
                </c:pt>
                <c:pt idx="776">
                  <c:v>3.282296653100161</c:v>
                </c:pt>
                <c:pt idx="777">
                  <c:v>3.25772125856156</c:v>
                </c:pt>
                <c:pt idx="778">
                  <c:v>3.233186279714573</c:v>
                </c:pt>
                <c:pt idx="779">
                  <c:v>3.208691655236634</c:v>
                </c:pt>
                <c:pt idx="780">
                  <c:v>3.184237323930688</c:v>
                </c:pt>
                <c:pt idx="781">
                  <c:v>3.159823224724391</c:v>
                </c:pt>
                <c:pt idx="782">
                  <c:v>3.135449296670515</c:v>
                </c:pt>
                <c:pt idx="783">
                  <c:v>3.11111547894609</c:v>
                </c:pt>
                <c:pt idx="784">
                  <c:v>3.086821710852575</c:v>
                </c:pt>
                <c:pt idx="785">
                  <c:v>3.062567931815579</c:v>
                </c:pt>
                <c:pt idx="786">
                  <c:v>3.038354081384398</c:v>
                </c:pt>
                <c:pt idx="787">
                  <c:v>3.014180099231908</c:v>
                </c:pt>
                <c:pt idx="788">
                  <c:v>2.990045925154504</c:v>
                </c:pt>
                <c:pt idx="789">
                  <c:v>2.965951499071537</c:v>
                </c:pt>
                <c:pt idx="790">
                  <c:v>2.941896761025191</c:v>
                </c:pt>
                <c:pt idx="791">
                  <c:v>2.917881651180494</c:v>
                </c:pt>
                <c:pt idx="792">
                  <c:v>2.893906109824684</c:v>
                </c:pt>
                <c:pt idx="793">
                  <c:v>2.869970077367156</c:v>
                </c:pt>
                <c:pt idx="794">
                  <c:v>2.846073494339407</c:v>
                </c:pt>
                <c:pt idx="795">
                  <c:v>2.822216301394462</c:v>
                </c:pt>
                <c:pt idx="796">
                  <c:v>2.798398439306936</c:v>
                </c:pt>
                <c:pt idx="797">
                  <c:v>2.774619848972463</c:v>
                </c:pt>
                <c:pt idx="798">
                  <c:v>2.750880471407981</c:v>
                </c:pt>
                <c:pt idx="799">
                  <c:v>2.72718024775088</c:v>
                </c:pt>
                <c:pt idx="800">
                  <c:v>2.703519119259226</c:v>
                </c:pt>
                <c:pt idx="801">
                  <c:v>2.679897027311483</c:v>
                </c:pt>
                <c:pt idx="802">
                  <c:v>2.656313913405995</c:v>
                </c:pt>
                <c:pt idx="803">
                  <c:v>2.632769719161047</c:v>
                </c:pt>
                <c:pt idx="804">
                  <c:v>2.609264386314464</c:v>
                </c:pt>
                <c:pt idx="805">
                  <c:v>2.58579785672356</c:v>
                </c:pt>
                <c:pt idx="806">
                  <c:v>2.562370072364729</c:v>
                </c:pt>
                <c:pt idx="807">
                  <c:v>2.538980975333288</c:v>
                </c:pt>
                <c:pt idx="808">
                  <c:v>2.515630507843241</c:v>
                </c:pt>
                <c:pt idx="809">
                  <c:v>2.492318612227109</c:v>
                </c:pt>
                <c:pt idx="810">
                  <c:v>2.469045230935649</c:v>
                </c:pt>
                <c:pt idx="811">
                  <c:v>2.445810306537624</c:v>
                </c:pt>
                <c:pt idx="812">
                  <c:v>2.422613781719519</c:v>
                </c:pt>
                <c:pt idx="813">
                  <c:v>2.399455599285545</c:v>
                </c:pt>
                <c:pt idx="814">
                  <c:v>2.376335702157121</c:v>
                </c:pt>
                <c:pt idx="815">
                  <c:v>2.353254033372821</c:v>
                </c:pt>
                <c:pt idx="816">
                  <c:v>2.330210536088202</c:v>
                </c:pt>
                <c:pt idx="817">
                  <c:v>2.307205153575353</c:v>
                </c:pt>
                <c:pt idx="818">
                  <c:v>2.284237829223002</c:v>
                </c:pt>
                <c:pt idx="819">
                  <c:v>2.261308506535897</c:v>
                </c:pt>
                <c:pt idx="820">
                  <c:v>2.238417129134916</c:v>
                </c:pt>
                <c:pt idx="821">
                  <c:v>2.215563640756784</c:v>
                </c:pt>
                <c:pt idx="822">
                  <c:v>2.192747985253732</c:v>
                </c:pt>
                <c:pt idx="823">
                  <c:v>2.169970106593325</c:v>
                </c:pt>
                <c:pt idx="824">
                  <c:v>2.147229948858353</c:v>
                </c:pt>
                <c:pt idx="825">
                  <c:v>2.12452745624637</c:v>
                </c:pt>
                <c:pt idx="826">
                  <c:v>2.101862573069809</c:v>
                </c:pt>
                <c:pt idx="827">
                  <c:v>2.07923524375542</c:v>
                </c:pt>
                <c:pt idx="828">
                  <c:v>2.056645412844432</c:v>
                </c:pt>
                <c:pt idx="829">
                  <c:v>2.034093024991932</c:v>
                </c:pt>
                <c:pt idx="830">
                  <c:v>2.011578024966866</c:v>
                </c:pt>
                <c:pt idx="831">
                  <c:v>1.989100357651921</c:v>
                </c:pt>
                <c:pt idx="832">
                  <c:v>1.966659968043132</c:v>
                </c:pt>
                <c:pt idx="833">
                  <c:v>1.944256801249708</c:v>
                </c:pt>
                <c:pt idx="834">
                  <c:v>1.921890802493806</c:v>
                </c:pt>
                <c:pt idx="835">
                  <c:v>1.899561917110418</c:v>
                </c:pt>
                <c:pt idx="836">
                  <c:v>1.877270090547086</c:v>
                </c:pt>
                <c:pt idx="837">
                  <c:v>1.85501526836373</c:v>
                </c:pt>
                <c:pt idx="838">
                  <c:v>1.832797396232252</c:v>
                </c:pt>
                <c:pt idx="839">
                  <c:v>1.810616419936707</c:v>
                </c:pt>
                <c:pt idx="840">
                  <c:v>1.78847228537262</c:v>
                </c:pt>
                <c:pt idx="841">
                  <c:v>1.766364938547213</c:v>
                </c:pt>
                <c:pt idx="842">
                  <c:v>1.744294325578949</c:v>
                </c:pt>
                <c:pt idx="843">
                  <c:v>1.722260392697308</c:v>
                </c:pt>
                <c:pt idx="844">
                  <c:v>1.700263086242728</c:v>
                </c:pt>
                <c:pt idx="845">
                  <c:v>1.678302352666264</c:v>
                </c:pt>
                <c:pt idx="846">
                  <c:v>1.656378138529533</c:v>
                </c:pt>
                <c:pt idx="847">
                  <c:v>1.634490390504254</c:v>
                </c:pt>
                <c:pt idx="848">
                  <c:v>1.612639055372369</c:v>
                </c:pt>
                <c:pt idx="849">
                  <c:v>1.590824080025584</c:v>
                </c:pt>
                <c:pt idx="850">
                  <c:v>1.569045411465197</c:v>
                </c:pt>
                <c:pt idx="851">
                  <c:v>1.547302996801989</c:v>
                </c:pt>
                <c:pt idx="852">
                  <c:v>1.525596783255992</c:v>
                </c:pt>
                <c:pt idx="853">
                  <c:v>1.503926718156322</c:v>
                </c:pt>
                <c:pt idx="854">
                  <c:v>1.482292748940836</c:v>
                </c:pt>
                <c:pt idx="855">
                  <c:v>1.460694823155961</c:v>
                </c:pt>
                <c:pt idx="856">
                  <c:v>1.439132888456697</c:v>
                </c:pt>
                <c:pt idx="857">
                  <c:v>1.417606892606216</c:v>
                </c:pt>
                <c:pt idx="858">
                  <c:v>1.396116783475634</c:v>
                </c:pt>
                <c:pt idx="859">
                  <c:v>1.374662509044015</c:v>
                </c:pt>
                <c:pt idx="860">
                  <c:v>1.353244017397913</c:v>
                </c:pt>
                <c:pt idx="861">
                  <c:v>1.331861256731429</c:v>
                </c:pt>
                <c:pt idx="862">
                  <c:v>1.310514175345759</c:v>
                </c:pt>
                <c:pt idx="863">
                  <c:v>1.289202721649247</c:v>
                </c:pt>
                <c:pt idx="864">
                  <c:v>1.267926844157046</c:v>
                </c:pt>
                <c:pt idx="865">
                  <c:v>1.246686491490777</c:v>
                </c:pt>
                <c:pt idx="866">
                  <c:v>1.225481612378758</c:v>
                </c:pt>
                <c:pt idx="867">
                  <c:v>1.204312155655316</c:v>
                </c:pt>
                <c:pt idx="868">
                  <c:v>1.183178070260908</c:v>
                </c:pt>
                <c:pt idx="869">
                  <c:v>1.162079305241889</c:v>
                </c:pt>
                <c:pt idx="870">
                  <c:v>1.141015809750229</c:v>
                </c:pt>
                <c:pt idx="871">
                  <c:v>1.119987533043286</c:v>
                </c:pt>
                <c:pt idx="872">
                  <c:v>1.098994424483806</c:v>
                </c:pt>
                <c:pt idx="873">
                  <c:v>1.07803643353941</c:v>
                </c:pt>
                <c:pt idx="874">
                  <c:v>1.05711350978288</c:v>
                </c:pt>
                <c:pt idx="875">
                  <c:v>1.036225602891363</c:v>
                </c:pt>
                <c:pt idx="876">
                  <c:v>1.015372662646769</c:v>
                </c:pt>
                <c:pt idx="877">
                  <c:v>0.994554638935199</c:v>
                </c:pt>
                <c:pt idx="878">
                  <c:v>0.97377148174678</c:v>
                </c:pt>
                <c:pt idx="879">
                  <c:v>0.953023141175663</c:v>
                </c:pt>
                <c:pt idx="880">
                  <c:v>0.932309567419736</c:v>
                </c:pt>
                <c:pt idx="881">
                  <c:v>0.9116307107804</c:v>
                </c:pt>
                <c:pt idx="882">
                  <c:v>0.890986521662342</c:v>
                </c:pt>
                <c:pt idx="883">
                  <c:v>0.870376950573529</c:v>
                </c:pt>
                <c:pt idx="884">
                  <c:v>0.849801948124821</c:v>
                </c:pt>
                <c:pt idx="885">
                  <c:v>0.829261465029901</c:v>
                </c:pt>
                <c:pt idx="886">
                  <c:v>0.808755452105004</c:v>
                </c:pt>
                <c:pt idx="887">
                  <c:v>0.788283860268848</c:v>
                </c:pt>
                <c:pt idx="888">
                  <c:v>0.767846640542302</c:v>
                </c:pt>
                <c:pt idx="889">
                  <c:v>0.747443744048326</c:v>
                </c:pt>
                <c:pt idx="890">
                  <c:v>0.727075122011683</c:v>
                </c:pt>
                <c:pt idx="891">
                  <c:v>0.706740725758948</c:v>
                </c:pt>
                <c:pt idx="892">
                  <c:v>0.686440506717986</c:v>
                </c:pt>
                <c:pt idx="893">
                  <c:v>0.66617441641813</c:v>
                </c:pt>
                <c:pt idx="894">
                  <c:v>0.645942406489667</c:v>
                </c:pt>
                <c:pt idx="895">
                  <c:v>0.62574442866395</c:v>
                </c:pt>
                <c:pt idx="896">
                  <c:v>0.605580434773117</c:v>
                </c:pt>
                <c:pt idx="897">
                  <c:v>0.585450376749691</c:v>
                </c:pt>
                <c:pt idx="898">
                  <c:v>0.565354206626807</c:v>
                </c:pt>
                <c:pt idx="899">
                  <c:v>0.545291876537647</c:v>
                </c:pt>
                <c:pt idx="900">
                  <c:v>0.52526333871549</c:v>
                </c:pt>
                <c:pt idx="901">
                  <c:v>0.505268545493436</c:v>
                </c:pt>
                <c:pt idx="902">
                  <c:v>0.485307449304287</c:v>
                </c:pt>
                <c:pt idx="903">
                  <c:v>0.46538000268032</c:v>
                </c:pt>
                <c:pt idx="904">
                  <c:v>0.445486158253118</c:v>
                </c:pt>
                <c:pt idx="905">
                  <c:v>0.4256258687534</c:v>
                </c:pt>
                <c:pt idx="906">
                  <c:v>0.405799087010848</c:v>
                </c:pt>
                <c:pt idx="907">
                  <c:v>0.386005765953882</c:v>
                </c:pt>
                <c:pt idx="908">
                  <c:v>0.366245858609545</c:v>
                </c:pt>
                <c:pt idx="909">
                  <c:v>0.346519318103333</c:v>
                </c:pt>
                <c:pt idx="910">
                  <c:v>0.326826097658966</c:v>
                </c:pt>
                <c:pt idx="911">
                  <c:v>0.307166150598221</c:v>
                </c:pt>
                <c:pt idx="912">
                  <c:v>0.287539430340814</c:v>
                </c:pt>
                <c:pt idx="913">
                  <c:v>0.267945890404178</c:v>
                </c:pt>
                <c:pt idx="914">
                  <c:v>0.248385484403173</c:v>
                </c:pt>
                <c:pt idx="915">
                  <c:v>0.228858166050202</c:v>
                </c:pt>
                <c:pt idx="916">
                  <c:v>0.209363889154815</c:v>
                </c:pt>
                <c:pt idx="917">
                  <c:v>0.189902607623594</c:v>
                </c:pt>
                <c:pt idx="918">
                  <c:v>0.170474275459924</c:v>
                </c:pt>
                <c:pt idx="919">
                  <c:v>0.15107884676388</c:v>
                </c:pt>
                <c:pt idx="920">
                  <c:v>0.13171627573206</c:v>
                </c:pt>
                <c:pt idx="921">
                  <c:v>0.11238651665758</c:v>
                </c:pt>
                <c:pt idx="922">
                  <c:v>0.0930895239293932</c:v>
                </c:pt>
                <c:pt idx="923">
                  <c:v>0.073825252032691</c:v>
                </c:pt>
                <c:pt idx="924">
                  <c:v>0.0545936555485014</c:v>
                </c:pt>
                <c:pt idx="925">
                  <c:v>0.0353946891533496</c:v>
                </c:pt>
                <c:pt idx="926">
                  <c:v>0.0162283076193717</c:v>
                </c:pt>
                <c:pt idx="927">
                  <c:v>-0.00290553418597028</c:v>
                </c:pt>
                <c:pt idx="928">
                  <c:v>-0.022006881300058</c:v>
                </c:pt>
                <c:pt idx="929">
                  <c:v>-0.0410757786653448</c:v>
                </c:pt>
                <c:pt idx="930">
                  <c:v>-0.0601122711294124</c:v>
                </c:pt>
                <c:pt idx="931">
                  <c:v>-0.0791164034451412</c:v>
                </c:pt>
                <c:pt idx="932">
                  <c:v>-0.0980882202711086</c:v>
                </c:pt>
                <c:pt idx="933">
                  <c:v>-0.117027766171361</c:v>
                </c:pt>
                <c:pt idx="934">
                  <c:v>-0.135935085615813</c:v>
                </c:pt>
                <c:pt idx="935">
                  <c:v>-0.154810222980529</c:v>
                </c:pt>
                <c:pt idx="936">
                  <c:v>-0.173653222547671</c:v>
                </c:pt>
                <c:pt idx="937">
                  <c:v>-0.192464128505605</c:v>
                </c:pt>
                <c:pt idx="938">
                  <c:v>-0.211242984949422</c:v>
                </c:pt>
                <c:pt idx="939">
                  <c:v>-0.229989835880701</c:v>
                </c:pt>
                <c:pt idx="940">
                  <c:v>-0.248704725207915</c:v>
                </c:pt>
                <c:pt idx="941">
                  <c:v>-0.267387696746596</c:v>
                </c:pt>
                <c:pt idx="942">
                  <c:v>-0.286038794219223</c:v>
                </c:pt>
                <c:pt idx="943">
                  <c:v>-0.30465806125585</c:v>
                </c:pt>
                <c:pt idx="944">
                  <c:v>-0.323245541393703</c:v>
                </c:pt>
                <c:pt idx="945">
                  <c:v>-0.34180127807798</c:v>
                </c:pt>
                <c:pt idx="946">
                  <c:v>-0.360325314661338</c:v>
                </c:pt>
                <c:pt idx="947">
                  <c:v>-0.378817694404631</c:v>
                </c:pt>
                <c:pt idx="948">
                  <c:v>-0.397278460476684</c:v>
                </c:pt>
                <c:pt idx="949">
                  <c:v>-0.415707655954748</c:v>
                </c:pt>
                <c:pt idx="950">
                  <c:v>-0.434105323824269</c:v>
                </c:pt>
                <c:pt idx="951">
                  <c:v>-0.452471506979407</c:v>
                </c:pt>
                <c:pt idx="952">
                  <c:v>-0.470806248223198</c:v>
                </c:pt>
                <c:pt idx="953">
                  <c:v>-0.489109590267333</c:v>
                </c:pt>
                <c:pt idx="954">
                  <c:v>-0.507381575732779</c:v>
                </c:pt>
                <c:pt idx="955">
                  <c:v>-0.525622247149499</c:v>
                </c:pt>
                <c:pt idx="956">
                  <c:v>-0.543831646957017</c:v>
                </c:pt>
                <c:pt idx="957">
                  <c:v>-0.562009817504304</c:v>
                </c:pt>
                <c:pt idx="958">
                  <c:v>-0.580156801050066</c:v>
                </c:pt>
                <c:pt idx="959">
                  <c:v>-0.598272639762683</c:v>
                </c:pt>
                <c:pt idx="960">
                  <c:v>-0.616357375720724</c:v>
                </c:pt>
                <c:pt idx="961">
                  <c:v>-0.634411050912831</c:v>
                </c:pt>
                <c:pt idx="962">
                  <c:v>-0.65243370723789</c:v>
                </c:pt>
                <c:pt idx="963">
                  <c:v>-0.670425386505315</c:v>
                </c:pt>
                <c:pt idx="964">
                  <c:v>-0.688386130435106</c:v>
                </c:pt>
                <c:pt idx="965">
                  <c:v>-0.706315980657905</c:v>
                </c:pt>
                <c:pt idx="966">
                  <c:v>-0.724214978715452</c:v>
                </c:pt>
                <c:pt idx="967">
                  <c:v>-0.742083166060468</c:v>
                </c:pt>
                <c:pt idx="968">
                  <c:v>-0.759920584056772</c:v>
                </c:pt>
                <c:pt idx="969">
                  <c:v>-0.777727273979678</c:v>
                </c:pt>
                <c:pt idx="970">
                  <c:v>-0.795503277015996</c:v>
                </c:pt>
                <c:pt idx="971">
                  <c:v>-0.813248634264141</c:v>
                </c:pt>
                <c:pt idx="972">
                  <c:v>-0.830963386734425</c:v>
                </c:pt>
                <c:pt idx="973">
                  <c:v>-0.848647575348991</c:v>
                </c:pt>
                <c:pt idx="974">
                  <c:v>-0.866301240942164</c:v>
                </c:pt>
                <c:pt idx="975">
                  <c:v>-0.883924424260556</c:v>
                </c:pt>
                <c:pt idx="976">
                  <c:v>-0.901517165963128</c:v>
                </c:pt>
                <c:pt idx="977">
                  <c:v>-0.919079506621415</c:v>
                </c:pt>
                <c:pt idx="978">
                  <c:v>-0.936611486719585</c:v>
                </c:pt>
                <c:pt idx="979">
                  <c:v>-0.95411314665472</c:v>
                </c:pt>
                <c:pt idx="980">
                  <c:v>-0.971584526736933</c:v>
                </c:pt>
                <c:pt idx="981">
                  <c:v>-0.989025667189367</c:v>
                </c:pt>
                <c:pt idx="982">
                  <c:v>-1.006436608148533</c:v>
                </c:pt>
                <c:pt idx="983">
                  <c:v>-1.023817389664259</c:v>
                </c:pt>
                <c:pt idx="984">
                  <c:v>-1.041168051700026</c:v>
                </c:pt>
                <c:pt idx="985">
                  <c:v>-1.058488634133028</c:v>
                </c:pt>
                <c:pt idx="986">
                  <c:v>-1.075779176754281</c:v>
                </c:pt>
                <c:pt idx="987">
                  <c:v>-1.093039719268859</c:v>
                </c:pt>
                <c:pt idx="988">
                  <c:v>-1.110270301295884</c:v>
                </c:pt>
                <c:pt idx="989">
                  <c:v>-1.127470962368818</c:v>
                </c:pt>
                <c:pt idx="990">
                  <c:v>-1.144641741935629</c:v>
                </c:pt>
                <c:pt idx="991">
                  <c:v>-1.16178267935868</c:v>
                </c:pt>
                <c:pt idx="992">
                  <c:v>-1.178893813915124</c:v>
                </c:pt>
                <c:pt idx="993">
                  <c:v>-1.195975184797078</c:v>
                </c:pt>
                <c:pt idx="994">
                  <c:v>-1.213026831111506</c:v>
                </c:pt>
                <c:pt idx="995">
                  <c:v>-1.230048791880563</c:v>
                </c:pt>
                <c:pt idx="996">
                  <c:v>-1.247041106041593</c:v>
                </c:pt>
                <c:pt idx="997">
                  <c:v>-1.264003812447527</c:v>
                </c:pt>
                <c:pt idx="998">
                  <c:v>-1.280936949866657</c:v>
                </c:pt>
                <c:pt idx="999">
                  <c:v>-1.29784055698309</c:v>
                </c:pt>
                <c:pt idx="1000">
                  <c:v>-1.31471467239669</c:v>
                </c:pt>
                <c:pt idx="1001">
                  <c:v>-1.331559334623307</c:v>
                </c:pt>
                <c:pt idx="1002">
                  <c:v>-1.348374582094891</c:v>
                </c:pt>
                <c:pt idx="1003">
                  <c:v>-1.365160453159603</c:v>
                </c:pt>
                <c:pt idx="1004">
                  <c:v>-1.381916986082103</c:v>
                </c:pt>
                <c:pt idx="1005">
                  <c:v>-1.398644219043376</c:v>
                </c:pt>
                <c:pt idx="1006">
                  <c:v>-1.415342190141132</c:v>
                </c:pt>
                <c:pt idx="1007">
                  <c:v>-1.432010937389919</c:v>
                </c:pt>
                <c:pt idx="1008">
                  <c:v>-1.448650498721179</c:v>
                </c:pt>
                <c:pt idx="1009">
                  <c:v>-1.465260911983307</c:v>
                </c:pt>
                <c:pt idx="1010">
                  <c:v>-1.481842214942048</c:v>
                </c:pt>
                <c:pt idx="1011">
                  <c:v>-1.498394445280269</c:v>
                </c:pt>
                <c:pt idx="1012">
                  <c:v>-1.514917640598412</c:v>
                </c:pt>
                <c:pt idx="1013">
                  <c:v>-1.531411838414556</c:v>
                </c:pt>
                <c:pt idx="1014">
                  <c:v>-1.548906427183908</c:v>
                </c:pt>
                <c:pt idx="1015">
                  <c:v>-1.566324323571393</c:v>
                </c:pt>
                <c:pt idx="1016">
                  <c:v>-1.583665707702949</c:v>
                </c:pt>
                <c:pt idx="1017">
                  <c:v>-1.600930759427456</c:v>
                </c:pt>
                <c:pt idx="1018">
                  <c:v>-1.618119658317653</c:v>
                </c:pt>
                <c:pt idx="1019">
                  <c:v>-1.63523258367087</c:v>
                </c:pt>
                <c:pt idx="1020">
                  <c:v>-1.652269714509828</c:v>
                </c:pt>
                <c:pt idx="1021">
                  <c:v>-1.669231229583261</c:v>
                </c:pt>
                <c:pt idx="1022">
                  <c:v>-1.686117307366771</c:v>
                </c:pt>
                <c:pt idx="1023">
                  <c:v>-1.702928126063512</c:v>
                </c:pt>
                <c:pt idx="1024">
                  <c:v>-1.719663863604921</c:v>
                </c:pt>
                <c:pt idx="1025">
                  <c:v>-1.736324697651469</c:v>
                </c:pt>
                <c:pt idx="1026">
                  <c:v>-1.752910805593501</c:v>
                </c:pt>
                <c:pt idx="1027">
                  <c:v>-1.769422364551815</c:v>
                </c:pt>
                <c:pt idx="1028">
                  <c:v>-1.785859551378508</c:v>
                </c:pt>
                <c:pt idx="1029">
                  <c:v>-1.802222542657546</c:v>
                </c:pt>
                <c:pt idx="1030">
                  <c:v>-1.818511514705847</c:v>
                </c:pt>
                <c:pt idx="1031">
                  <c:v>-1.83472664357356</c:v>
                </c:pt>
                <c:pt idx="1032">
                  <c:v>-1.850868105045151</c:v>
                </c:pt>
                <c:pt idx="1033">
                  <c:v>-1.866936074639966</c:v>
                </c:pt>
                <c:pt idx="1034">
                  <c:v>-1.882930727613029</c:v>
                </c:pt>
                <c:pt idx="1035">
                  <c:v>-1.89885223895567</c:v>
                </c:pt>
                <c:pt idx="1036">
                  <c:v>-1.914700783396313</c:v>
                </c:pt>
                <c:pt idx="1037">
                  <c:v>-1.930476535401283</c:v>
                </c:pt>
                <c:pt idx="1038">
                  <c:v>-1.946179669175365</c:v>
                </c:pt>
                <c:pt idx="1039">
                  <c:v>-1.961810358662603</c:v>
                </c:pt>
                <c:pt idx="1040">
                  <c:v>-1.977368777547042</c:v>
                </c:pt>
                <c:pt idx="1041">
                  <c:v>-1.992855099253461</c:v>
                </c:pt>
                <c:pt idx="1042">
                  <c:v>-2.008269496947946</c:v>
                </c:pt>
                <c:pt idx="1043">
                  <c:v>-2.023612143538799</c:v>
                </c:pt>
                <c:pt idx="1044">
                  <c:v>-2.038883211677103</c:v>
                </c:pt>
                <c:pt idx="1045">
                  <c:v>-2.054082873757579</c:v>
                </c:pt>
                <c:pt idx="1046">
                  <c:v>-2.069211301919154</c:v>
                </c:pt>
                <c:pt idx="1047">
                  <c:v>-2.084268668045695</c:v>
                </c:pt>
                <c:pt idx="1048">
                  <c:v>-2.099255143766811</c:v>
                </c:pt>
                <c:pt idx="1049">
                  <c:v>-2.114170900458475</c:v>
                </c:pt>
                <c:pt idx="1050">
                  <c:v>-2.129016109243707</c:v>
                </c:pt>
                <c:pt idx="1051">
                  <c:v>-2.143790940993426</c:v>
                </c:pt>
                <c:pt idx="1052">
                  <c:v>-2.158495566326962</c:v>
                </c:pt>
                <c:pt idx="1053">
                  <c:v>-2.17313015561291</c:v>
                </c:pt>
                <c:pt idx="1054">
                  <c:v>-2.18769487896975</c:v>
                </c:pt>
                <c:pt idx="1055">
                  <c:v>-2.202189906266596</c:v>
                </c:pt>
                <c:pt idx="1056">
                  <c:v>-2.216615407123754</c:v>
                </c:pt>
                <c:pt idx="1057">
                  <c:v>-2.230971550913693</c:v>
                </c:pt>
                <c:pt idx="1058">
                  <c:v>-2.245258506761445</c:v>
                </c:pt>
                <c:pt idx="1059">
                  <c:v>-2.259476443545452</c:v>
                </c:pt>
                <c:pt idx="1060">
                  <c:v>-2.273625529898311</c:v>
                </c:pt>
                <c:pt idx="1061">
                  <c:v>-2.287705934207338</c:v>
                </c:pt>
                <c:pt idx="1062">
                  <c:v>-2.301717824615309</c:v>
                </c:pt>
                <c:pt idx="1063">
                  <c:v>-2.315661369021143</c:v>
                </c:pt>
                <c:pt idx="1064">
                  <c:v>-2.329536735080694</c:v>
                </c:pt>
                <c:pt idx="1065">
                  <c:v>-2.343344090207211</c:v>
                </c:pt>
                <c:pt idx="1066">
                  <c:v>-2.357083601572299</c:v>
                </c:pt>
                <c:pt idx="1067">
                  <c:v>-2.370755436106265</c:v>
                </c:pt>
                <c:pt idx="1068">
                  <c:v>-2.384359760499194</c:v>
                </c:pt>
                <c:pt idx="1069">
                  <c:v>-2.397896741201407</c:v>
                </c:pt>
                <c:pt idx="1070">
                  <c:v>-2.411366544424084</c:v>
                </c:pt>
                <c:pt idx="1071">
                  <c:v>-2.424769336140002</c:v>
                </c:pt>
                <c:pt idx="1072">
                  <c:v>-2.438105282084393</c:v>
                </c:pt>
                <c:pt idx="1073">
                  <c:v>-2.451374547755392</c:v>
                </c:pt>
                <c:pt idx="1074">
                  <c:v>-2.464577298414781</c:v>
                </c:pt>
                <c:pt idx="1075">
                  <c:v>-2.477713699088611</c:v>
                </c:pt>
                <c:pt idx="1076">
                  <c:v>-2.490783914568112</c:v>
                </c:pt>
                <c:pt idx="1077">
                  <c:v>-2.503788109409982</c:v>
                </c:pt>
                <c:pt idx="1078">
                  <c:v>-2.516726447937458</c:v>
                </c:pt>
                <c:pt idx="1079">
                  <c:v>-2.529599094240609</c:v>
                </c:pt>
                <c:pt idx="1080">
                  <c:v>-2.542406212177468</c:v>
                </c:pt>
                <c:pt idx="1081">
                  <c:v>-2.55514796537409</c:v>
                </c:pt>
                <c:pt idx="1082">
                  <c:v>-2.567824517225745</c:v>
                </c:pt>
                <c:pt idx="1083">
                  <c:v>-2.580436030897488</c:v>
                </c:pt>
                <c:pt idx="1084">
                  <c:v>-2.592982669324442</c:v>
                </c:pt>
                <c:pt idx="1085">
                  <c:v>-2.605464595212993</c:v>
                </c:pt>
                <c:pt idx="1086">
                  <c:v>-2.617881971041129</c:v>
                </c:pt>
                <c:pt idx="1087">
                  <c:v>-2.630234959059123</c:v>
                </c:pt>
                <c:pt idx="1088">
                  <c:v>-2.642523721290331</c:v>
                </c:pt>
                <c:pt idx="1089">
                  <c:v>-2.654748419531756</c:v>
                </c:pt>
                <c:pt idx="1090">
                  <c:v>-2.666909215354622</c:v>
                </c:pt>
                <c:pt idx="1091">
                  <c:v>-2.679006270105276</c:v>
                </c:pt>
                <c:pt idx="1092">
                  <c:v>-2.691039744905595</c:v>
                </c:pt>
                <c:pt idx="1093">
                  <c:v>-2.703009800653774</c:v>
                </c:pt>
                <c:pt idx="1094">
                  <c:v>-2.714916598024899</c:v>
                </c:pt>
                <c:pt idx="1095">
                  <c:v>-2.726760297471742</c:v>
                </c:pt>
                <c:pt idx="1096">
                  <c:v>-2.738541059225213</c:v>
                </c:pt>
                <c:pt idx="1097">
                  <c:v>-2.750259043295159</c:v>
                </c:pt>
                <c:pt idx="1098">
                  <c:v>-2.761914409471046</c:v>
                </c:pt>
                <c:pt idx="1099">
                  <c:v>-2.773522980022392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075704"/>
        <c:axId val="2138536552"/>
      </c:scatterChart>
      <c:valAx>
        <c:axId val="2139075704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[min]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38536552"/>
        <c:crosses val="autoZero"/>
        <c:crossBetween val="midCat"/>
      </c:valAx>
      <c:valAx>
        <c:axId val="213853655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Temperatur [C]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390757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1" r="0.700000000000001" t="0.750000000000001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1"/>
    </mc:Choice>
    <mc:Fallback>
      <c:style val="4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Absorbed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Mass Gained</c:v>
          </c:tx>
          <c:marker>
            <c:symbol val="none"/>
          </c:marker>
          <c:cat>
            <c:numRef>
              <c:f>'Thermodynamics Model'!$G$3:$G$6</c:f>
              <c:numCache>
                <c:formatCode>General</c:formatCode>
                <c:ptCount val="4"/>
                <c:pt idx="0">
                  <c:v>0.0</c:v>
                </c:pt>
                <c:pt idx="1">
                  <c:v>1.0</c:v>
                </c:pt>
                <c:pt idx="2">
                  <c:v>2.0</c:v>
                </c:pt>
                <c:pt idx="3">
                  <c:v>3.0</c:v>
                </c:pt>
              </c:numCache>
            </c:numRef>
          </c:cat>
          <c:val>
            <c:numRef>
              <c:f>'Thermodynamics Model'!$F$3:$F$6</c:f>
              <c:numCache>
                <c:formatCode>General</c:formatCode>
                <c:ptCount val="4"/>
                <c:pt idx="0">
                  <c:v>21.38</c:v>
                </c:pt>
                <c:pt idx="1">
                  <c:v>21.78</c:v>
                </c:pt>
                <c:pt idx="2">
                  <c:v>22.06</c:v>
                </c:pt>
                <c:pt idx="3">
                  <c:v>22.41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500696"/>
        <c:axId val="2138495240"/>
      </c:lineChart>
      <c:catAx>
        <c:axId val="2138500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[hr]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8495240"/>
        <c:crosses val="autoZero"/>
        <c:auto val="1"/>
        <c:lblAlgn val="ctr"/>
        <c:lblOffset val="100"/>
        <c:noMultiLvlLbl val="0"/>
      </c:catAx>
      <c:valAx>
        <c:axId val="2138495240"/>
        <c:scaling>
          <c:orientation val="minMax"/>
          <c:min val="2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Mass [g]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8500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1260475</xdr:colOff>
      <xdr:row>4</xdr:row>
      <xdr:rowOff>139700</xdr:rowOff>
    </xdr:from>
    <xdr:to>
      <xdr:col>10</xdr:col>
      <xdr:colOff>250825</xdr:colOff>
      <xdr:row>19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1327150</xdr:colOff>
      <xdr:row>19</xdr:row>
      <xdr:rowOff>63500</xdr:rowOff>
    </xdr:from>
    <xdr:to>
      <xdr:col>10</xdr:col>
      <xdr:colOff>317500</xdr:colOff>
      <xdr:row>33</xdr:row>
      <xdr:rowOff>139700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1270000</xdr:colOff>
      <xdr:row>33</xdr:row>
      <xdr:rowOff>139700</xdr:rowOff>
    </xdr:from>
    <xdr:to>
      <xdr:col>10</xdr:col>
      <xdr:colOff>260350</xdr:colOff>
      <xdr:row>48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304800</xdr:colOff>
      <xdr:row>51</xdr:row>
      <xdr:rowOff>180975</xdr:rowOff>
    </xdr:from>
    <xdr:to>
      <xdr:col>6</xdr:col>
      <xdr:colOff>1200150</xdr:colOff>
      <xdr:row>66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</xdr:row>
      <xdr:rowOff>152399</xdr:rowOff>
    </xdr:from>
    <xdr:to>
      <xdr:col>9</xdr:col>
      <xdr:colOff>180975</xdr:colOff>
      <xdr:row>22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63500</xdr:rowOff>
    </xdr:from>
    <xdr:to>
      <xdr:col>4</xdr:col>
      <xdr:colOff>660400</xdr:colOff>
      <xdr:row>24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101600</xdr:rowOff>
    </xdr:from>
    <xdr:to>
      <xdr:col>5</xdr:col>
      <xdr:colOff>0</xdr:colOff>
      <xdr:row>46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41</xdr:row>
      <xdr:rowOff>152400</xdr:rowOff>
    </xdr:from>
    <xdr:to>
      <xdr:col>12</xdr:col>
      <xdr:colOff>63500</xdr:colOff>
      <xdr:row>60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predict.habhub.org/" TargetMode="External"/><Relationship Id="rId2" Type="http://schemas.openxmlformats.org/officeDocument/2006/relationships/hyperlink" Target="http://www.localconditions.com/weather-greenville-south-carolina/29601/" TargetMode="External"/><Relationship Id="rId3" Type="http://schemas.openxmlformats.org/officeDocument/2006/relationships/hyperlink" Target="https://protect.bju.edu/wiki/display/phenstu/Balloon+Mission+201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workbookViewId="0">
      <selection activeCell="H7" sqref="H7:I7"/>
    </sheetView>
  </sheetViews>
  <sheetFormatPr baseColWidth="10" defaultColWidth="8.83203125" defaultRowHeight="14" x14ac:dyDescent="0"/>
  <cols>
    <col min="1" max="1" width="35.6640625" style="1" customWidth="1"/>
    <col min="2" max="2" width="23.5" style="1" customWidth="1"/>
    <col min="3" max="3" width="15.1640625" style="1" customWidth="1"/>
    <col min="4" max="4" width="8.83203125" style="1"/>
    <col min="5" max="5" width="20.5" style="1" customWidth="1"/>
    <col min="6" max="6" width="20" style="1" customWidth="1"/>
    <col min="7" max="7" width="8.83203125" style="1"/>
    <col min="8" max="8" width="10.6640625" style="1" customWidth="1"/>
    <col min="9" max="15" width="8.83203125" style="1"/>
  </cols>
  <sheetData>
    <row r="1" spans="1:11" ht="16">
      <c r="A1" s="13" t="s">
        <v>0</v>
      </c>
      <c r="B1" s="22" t="s">
        <v>91</v>
      </c>
      <c r="C1" s="23">
        <v>55</v>
      </c>
      <c r="D1" s="24" t="s">
        <v>92</v>
      </c>
      <c r="E1" s="25">
        <f>(C1-32)*5/9+273.15</f>
        <v>285.92777777777775</v>
      </c>
      <c r="H1" s="5"/>
      <c r="I1" s="5"/>
      <c r="J1" s="17" t="s">
        <v>31</v>
      </c>
      <c r="K1" s="17">
        <f>I3*F14/(8.3145*Ti)</f>
        <v>176.11226529553383</v>
      </c>
    </row>
    <row r="2" spans="1:11">
      <c r="A2" s="16" t="s">
        <v>104</v>
      </c>
      <c r="B2" s="1" t="s">
        <v>105</v>
      </c>
      <c r="C2" s="1" t="s">
        <v>106</v>
      </c>
      <c r="E2" s="109" t="s">
        <v>135</v>
      </c>
      <c r="F2" s="108"/>
      <c r="H2" s="110" t="s">
        <v>136</v>
      </c>
      <c r="I2" s="110"/>
    </row>
    <row r="3" spans="1:11" ht="16">
      <c r="A3" s="16">
        <v>800</v>
      </c>
      <c r="B3" s="1">
        <f>IF(Small=600,19.5,IF(Small=1000,24.4,22.3))</f>
        <v>22.3</v>
      </c>
      <c r="C3" s="17">
        <f>(B3/2)*0.3048</f>
        <v>3.3985200000000004</v>
      </c>
      <c r="E3" s="16" t="s">
        <v>112</v>
      </c>
      <c r="F3" s="18" t="s">
        <v>113</v>
      </c>
      <c r="H3" s="19" t="s">
        <v>102</v>
      </c>
      <c r="I3" s="19">
        <f>CONVERT(I4,"atm","Pa")</f>
        <v>101862.55578947368</v>
      </c>
    </row>
    <row r="4" spans="1:11" ht="16">
      <c r="B4" s="1" t="s">
        <v>108</v>
      </c>
      <c r="C4" s="1" t="s">
        <v>107</v>
      </c>
      <c r="E4" s="16">
        <v>2.5</v>
      </c>
      <c r="F4" s="18">
        <f>0.45359237*E4</f>
        <v>1.1339809250000001</v>
      </c>
      <c r="H4" s="21" t="s">
        <v>121</v>
      </c>
      <c r="I4" s="1">
        <f>CONVERT(I5,"mmHg","atm")</f>
        <v>1.0053052631578947</v>
      </c>
    </row>
    <row r="5" spans="1:11" ht="16">
      <c r="A5" s="15">
        <v>600</v>
      </c>
      <c r="B5" s="1">
        <f>IF(Small=600,85000,IF(Small=1000,105000,95000))</f>
        <v>95000</v>
      </c>
      <c r="C5" s="17">
        <f>0.3048*B5</f>
        <v>28956</v>
      </c>
      <c r="E5" s="18" t="s">
        <v>114</v>
      </c>
      <c r="F5" s="18">
        <f>0.1785*F14+Small/1000</f>
        <v>1.5336784141907658</v>
      </c>
      <c r="H5" s="21" t="s">
        <v>140</v>
      </c>
      <c r="I5" s="1">
        <f>CONVERT(I6,"in","mm")</f>
        <v>764.03200000000004</v>
      </c>
      <c r="K5" s="1" t="s">
        <v>182</v>
      </c>
    </row>
    <row r="6" spans="1:11" ht="16">
      <c r="A6" s="15">
        <v>800</v>
      </c>
      <c r="E6" s="19" t="s">
        <v>115</v>
      </c>
      <c r="F6" s="19">
        <f>F4+F5</f>
        <v>2.6676593391907657</v>
      </c>
      <c r="H6" s="16" t="s">
        <v>137</v>
      </c>
      <c r="I6" s="16">
        <v>30.08</v>
      </c>
      <c r="K6" s="17">
        <f>Equations!J3</f>
        <v>23.893625650247461</v>
      </c>
    </row>
    <row r="7" spans="1:11">
      <c r="A7" s="15">
        <v>1000</v>
      </c>
      <c r="B7" s="110" t="s">
        <v>139</v>
      </c>
      <c r="C7" s="110"/>
      <c r="H7" s="112" t="s">
        <v>138</v>
      </c>
      <c r="I7" s="112"/>
    </row>
    <row r="8" spans="1:11">
      <c r="B8" s="111" t="s">
        <v>134</v>
      </c>
      <c r="C8" s="111"/>
    </row>
    <row r="9" spans="1:11">
      <c r="B9" s="31" t="s">
        <v>126</v>
      </c>
      <c r="C9" s="31"/>
    </row>
    <row r="10" spans="1:11">
      <c r="B10" s="31" t="s">
        <v>127</v>
      </c>
      <c r="C10" s="31">
        <v>34.873899999999999</v>
      </c>
      <c r="E10" s="107" t="s">
        <v>122</v>
      </c>
      <c r="F10" s="108"/>
    </row>
    <row r="11" spans="1:11">
      <c r="A11" s="13" t="s">
        <v>170</v>
      </c>
      <c r="B11" s="31" t="s">
        <v>128</v>
      </c>
      <c r="C11" s="31">
        <v>-82.364199999999997</v>
      </c>
      <c r="E11" s="16" t="s">
        <v>123</v>
      </c>
      <c r="F11" s="16">
        <v>245.80869999999999</v>
      </c>
      <c r="G11" s="19">
        <f>2*PI()*G12</f>
        <v>245.80868450601596</v>
      </c>
    </row>
    <row r="12" spans="1:11">
      <c r="B12" s="31" t="s">
        <v>166</v>
      </c>
      <c r="C12" s="31" t="s">
        <v>167</v>
      </c>
      <c r="E12" s="18" t="s">
        <v>124</v>
      </c>
      <c r="F12" s="18">
        <f>F11/(2*3.1415)</f>
        <v>39.122823491962436</v>
      </c>
      <c r="G12" s="33">
        <f>CONVERT(G13,"m","in")</f>
        <v>39.121667194048626</v>
      </c>
    </row>
    <row r="13" spans="1:11">
      <c r="B13" s="31" t="s">
        <v>129</v>
      </c>
      <c r="C13" s="31"/>
      <c r="E13" s="18" t="s">
        <v>125</v>
      </c>
      <c r="F13" s="18">
        <f>CONVERT(F12,"in","m")</f>
        <v>0.9937197166958458</v>
      </c>
      <c r="G13" s="20">
        <f>(G14*3/(4*PI()))^(1/3)</f>
        <v>0.99369034672883505</v>
      </c>
    </row>
    <row r="14" spans="1:11" ht="16">
      <c r="B14" s="31" t="s">
        <v>130</v>
      </c>
      <c r="C14" s="31" t="s">
        <v>131</v>
      </c>
      <c r="E14" s="19" t="s">
        <v>101</v>
      </c>
      <c r="F14" s="19">
        <f>(4/3)*3.1415*(F13)^3</f>
        <v>4.1102432167549905</v>
      </c>
      <c r="G14" s="16">
        <v>4.1100000000000003</v>
      </c>
    </row>
    <row r="15" spans="1:11">
      <c r="B15" s="31" t="s">
        <v>132</v>
      </c>
      <c r="C15" s="31" t="s">
        <v>133</v>
      </c>
    </row>
    <row r="16" spans="1:11">
      <c r="B16" s="31" t="s">
        <v>168</v>
      </c>
      <c r="C16" s="31"/>
    </row>
    <row r="17" spans="1:6">
      <c r="B17" s="31" t="s">
        <v>169</v>
      </c>
      <c r="C17" s="31"/>
    </row>
    <row r="19" spans="1:6">
      <c r="B19" s="1" t="s">
        <v>143</v>
      </c>
      <c r="C19" s="106" t="s">
        <v>142</v>
      </c>
      <c r="D19" s="106"/>
      <c r="E19" s="106"/>
    </row>
    <row r="22" spans="1:6">
      <c r="F22" s="32"/>
    </row>
    <row r="25" spans="1:6">
      <c r="A25" s="34" t="s">
        <v>171</v>
      </c>
      <c r="B25" s="34" t="s">
        <v>172</v>
      </c>
    </row>
    <row r="26" spans="1:6">
      <c r="A26" s="33" t="s">
        <v>173</v>
      </c>
      <c r="B26" s="33"/>
    </row>
    <row r="27" spans="1:6">
      <c r="A27" s="33" t="s">
        <v>174</v>
      </c>
      <c r="B27" s="33"/>
    </row>
    <row r="28" spans="1:6">
      <c r="A28" s="33" t="s">
        <v>175</v>
      </c>
      <c r="B28" s="33"/>
    </row>
    <row r="29" spans="1:6">
      <c r="A29" s="33" t="s">
        <v>176</v>
      </c>
      <c r="B29" s="33"/>
    </row>
    <row r="30" spans="1:6">
      <c r="A30" s="33" t="s">
        <v>177</v>
      </c>
      <c r="B30" s="33"/>
    </row>
    <row r="31" spans="1:6">
      <c r="A31" s="33" t="s">
        <v>178</v>
      </c>
      <c r="B31" s="33"/>
    </row>
    <row r="32" spans="1:6">
      <c r="A32" s="33" t="s">
        <v>179</v>
      </c>
      <c r="B32" s="33"/>
    </row>
    <row r="33" spans="1:2">
      <c r="A33" s="33" t="s">
        <v>180</v>
      </c>
      <c r="B33" s="33"/>
    </row>
    <row r="34" spans="1:2">
      <c r="A34" s="33" t="s">
        <v>178</v>
      </c>
      <c r="B34" s="33"/>
    </row>
    <row r="35" spans="1:2">
      <c r="A35" s="33" t="s">
        <v>181</v>
      </c>
      <c r="B35" s="33"/>
    </row>
  </sheetData>
  <mergeCells count="7">
    <mergeCell ref="C19:E19"/>
    <mergeCell ref="E10:F10"/>
    <mergeCell ref="E2:F2"/>
    <mergeCell ref="H2:I2"/>
    <mergeCell ref="B8:C8"/>
    <mergeCell ref="B7:C7"/>
    <mergeCell ref="H7:I7"/>
  </mergeCells>
  <dataValidations count="1">
    <dataValidation type="list" allowBlank="1" showInputMessage="1" showErrorMessage="1" sqref="A3">
      <formula1>$A$5:$A$7</formula1>
    </dataValidation>
  </dataValidations>
  <hyperlinks>
    <hyperlink ref="B8" r:id="rId1" location="!/uuid=2871ce75e31e8f8734c6033751bd16d496dabbf5"/>
    <hyperlink ref="H7:I7" r:id="rId2" display="http://www.localconditions.com/weather-greenville-south-carolina/29601/"/>
    <hyperlink ref="C19" r:id="rId3"/>
  </hyperlink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03"/>
  <sheetViews>
    <sheetView workbookViewId="0">
      <selection activeCell="E3" sqref="E3"/>
    </sheetView>
  </sheetViews>
  <sheetFormatPr baseColWidth="10" defaultColWidth="8.83203125" defaultRowHeight="14" x14ac:dyDescent="0"/>
  <cols>
    <col min="1" max="1" width="14" customWidth="1"/>
    <col min="2" max="2" width="18.5" style="1" customWidth="1"/>
    <col min="3" max="3" width="10.5" style="1" customWidth="1"/>
    <col min="4" max="4" width="8.83203125" style="1"/>
    <col min="5" max="5" width="24.33203125" style="1" customWidth="1"/>
    <col min="6" max="6" width="11.1640625" customWidth="1"/>
    <col min="7" max="7" width="26.1640625" style="14" customWidth="1"/>
    <col min="8" max="8" width="22.83203125" customWidth="1"/>
    <col min="9" max="9" width="17.33203125" customWidth="1"/>
    <col min="10" max="10" width="13.5" customWidth="1"/>
    <col min="11" max="11" width="17.1640625" style="14" customWidth="1"/>
    <col min="12" max="12" width="10.5" style="1" customWidth="1"/>
    <col min="20" max="20" width="10.5" style="1" customWidth="1"/>
    <col min="28" max="28" width="14" customWidth="1"/>
    <col min="29" max="29" width="10.5" style="1" customWidth="1"/>
  </cols>
  <sheetData>
    <row r="1" spans="1:29">
      <c r="A1" s="1" t="s">
        <v>110</v>
      </c>
      <c r="B1" s="1" t="s">
        <v>87</v>
      </c>
      <c r="C1" s="1" t="s">
        <v>96</v>
      </c>
      <c r="D1" s="1" t="s">
        <v>90</v>
      </c>
      <c r="E1" s="1" t="s">
        <v>93</v>
      </c>
      <c r="F1" s="1" t="s">
        <v>97</v>
      </c>
      <c r="G1" s="1" t="s">
        <v>99</v>
      </c>
      <c r="H1" s="1" t="s">
        <v>117</v>
      </c>
      <c r="I1" s="1" t="s">
        <v>118</v>
      </c>
      <c r="J1" s="1" t="s">
        <v>103</v>
      </c>
      <c r="K1" s="1" t="s">
        <v>151</v>
      </c>
      <c r="L1" s="1" t="s">
        <v>150</v>
      </c>
      <c r="Q1" t="s">
        <v>59</v>
      </c>
      <c r="T1" s="1" t="s">
        <v>96</v>
      </c>
      <c r="AB1" s="1" t="s">
        <v>110</v>
      </c>
      <c r="AC1" s="1" t="s">
        <v>150</v>
      </c>
    </row>
    <row r="2" spans="1:29" ht="16">
      <c r="A2" s="6" t="s">
        <v>111</v>
      </c>
      <c r="B2" s="1" t="s">
        <v>88</v>
      </c>
      <c r="C2" s="1" t="s">
        <v>89</v>
      </c>
      <c r="D2" s="1" t="s">
        <v>94</v>
      </c>
      <c r="E2" s="1" t="s">
        <v>95</v>
      </c>
      <c r="F2" s="6" t="s">
        <v>98</v>
      </c>
      <c r="G2" s="6" t="s">
        <v>100</v>
      </c>
      <c r="H2" s="1" t="s">
        <v>116</v>
      </c>
      <c r="I2" s="1" t="s">
        <v>119</v>
      </c>
      <c r="J2" s="6" t="s">
        <v>109</v>
      </c>
      <c r="K2" s="1" t="s">
        <v>149</v>
      </c>
      <c r="L2" s="1" t="s">
        <v>149</v>
      </c>
      <c r="N2" s="6" t="s">
        <v>148</v>
      </c>
      <c r="O2" s="1" t="s">
        <v>119</v>
      </c>
      <c r="T2" s="1" t="s">
        <v>89</v>
      </c>
      <c r="AB2" s="6" t="s">
        <v>111</v>
      </c>
      <c r="AC2" s="1" t="s">
        <v>149</v>
      </c>
    </row>
    <row r="3" spans="1:29">
      <c r="A3">
        <f>((G3*3)/(4*3.1415))^(1/3)</f>
        <v>0.9937197166958458</v>
      </c>
      <c r="B3" s="1">
        <f>(6.67384*10^(-11)*5.97219*10^24)/((6371*10^3+Equations!C3)^2)</f>
        <v>9.8196090252682939</v>
      </c>
      <c r="C3" s="1">
        <v>0</v>
      </c>
      <c r="D3" s="1">
        <f>'Initial Conditions (LLDS)'!I3*(1-2.25577*(10^-5)*C3)^5.25588</f>
        <v>101862.55578947368</v>
      </c>
      <c r="E3" s="1">
        <f>IF(C3&lt;11165,'Initial Conditions (LLDS)'!$E$1-0.0065*C3,IF(C3&gt;25336.9,139.789+0.00296*C3,216.483))</f>
        <v>285.92777777777775</v>
      </c>
      <c r="F3">
        <f>(D3*0.028964)/(8.3145*Equations!E3)</f>
        <v>1.2410252588524386</v>
      </c>
      <c r="G3" s="14">
        <f t="shared" ref="G3:G66" si="0">(n*8.3145*E3/D3)</f>
        <v>4.1102432167549914</v>
      </c>
      <c r="H3">
        <f>3.1415*(A3)^2</f>
        <v>3.1021648869122513</v>
      </c>
      <c r="I3">
        <v>0</v>
      </c>
      <c r="J3">
        <f>F3*G3*B3-m*B3-0.5*Equations!F3*0.3*I3</f>
        <v>23.893625650247461</v>
      </c>
      <c r="K3" s="14">
        <v>0</v>
      </c>
      <c r="L3" s="1">
        <v>0</v>
      </c>
      <c r="O3">
        <f>(2*Mp*Equations!B3/(Equations!F3*1.026*0.75))^(1/2)</f>
        <v>4.8291461385190901</v>
      </c>
      <c r="Q3">
        <f>$G$3*('Initial Conditions (LLDS)'!$I$3/Equations!D3)*(Ti/Equations!E3)</f>
        <v>4.1102432167549914</v>
      </c>
      <c r="T3" s="1">
        <v>0</v>
      </c>
      <c r="U3">
        <f>T3/O3</f>
        <v>0</v>
      </c>
      <c r="AB3">
        <f>((G3*3)/(4*3.1415))^(1/3)</f>
        <v>0.9937197166958458</v>
      </c>
      <c r="AC3" s="1">
        <v>0</v>
      </c>
    </row>
    <row r="4" spans="1:29">
      <c r="A4">
        <f t="shared" ref="A4:A67" si="1">((G4*3)/(4*3.1415))^(1/3)</f>
        <v>0.99626942308757616</v>
      </c>
      <c r="B4" s="1">
        <f>(6.67384*10^(-11)*5.97219*10^24)/((6371*10^3+Equations!C4)^2)</f>
        <v>9.8195319608260814</v>
      </c>
      <c r="C4" s="1">
        <v>25</v>
      </c>
      <c r="D4" s="1">
        <f t="shared" ref="D4:D67" si="2">101325*(1-2.25577*(10^-5)*C4)^5.25588</f>
        <v>101025.03145533304</v>
      </c>
      <c r="E4" s="1">
        <f>IF(C4&lt;11165,'Initial Conditions (LLDS)'!$E$1-0.0065*C4,IF(C4&gt;25336.9,139.789+0.00296*C4,216.483))</f>
        <v>285.76527777777773</v>
      </c>
      <c r="F4">
        <f>(D4*0.028964)/(8.3145*Equations!E4)</f>
        <v>1.2315213272326189</v>
      </c>
      <c r="G4" s="14">
        <f t="shared" si="0"/>
        <v>4.141962903299639</v>
      </c>
      <c r="H4">
        <f t="shared" ref="H4:H67" si="3">3.1415*(A4)^2</f>
        <v>3.1181045061559196</v>
      </c>
      <c r="I4">
        <f t="shared" ref="I4:I67" si="4">(2*B4*(F4*G4-m)/(F4*0.3*H4))^(1/2)</f>
        <v>6.4406157808044702</v>
      </c>
      <c r="J4">
        <f>F4*G4*B4-m*B4-0.5*Equations!F4*0.3*I4</f>
        <v>22.703674778521204</v>
      </c>
      <c r="K4" s="14">
        <f>25/I4</f>
        <v>3.8816164247073521</v>
      </c>
      <c r="L4" s="1">
        <f>L3+K4</f>
        <v>3.8816164247073521</v>
      </c>
      <c r="O4">
        <f>(2*Mp*Equations!B4/(Equations!F4*1.026*0.75))^(1/2)</f>
        <v>4.8477251159721551</v>
      </c>
      <c r="Q4">
        <f>$G$3*('Initial Conditions (LLDS)'!$I$3/Equations!D4)*(Ti/Equations!E4)</f>
        <v>4.1466748847331871</v>
      </c>
      <c r="T4" s="1">
        <v>25</v>
      </c>
      <c r="U4">
        <f t="shared" ref="U4:U67" si="5">T4/O4</f>
        <v>5.1570580843436584</v>
      </c>
      <c r="AB4">
        <f t="shared" ref="AB4:AB67" si="6">((G4*3)/(4*3.1415))^(1/3)</f>
        <v>0.99626942308757616</v>
      </c>
      <c r="AC4" s="1">
        <f>L3+K4</f>
        <v>3.8816164247073521</v>
      </c>
    </row>
    <row r="5" spans="1:29">
      <c r="A5">
        <f t="shared" si="1"/>
        <v>0.99706599753827052</v>
      </c>
      <c r="B5" s="1">
        <f>(6.67384*10^(-11)*5.97219*10^24)/((6371*10^3+Equations!C5)^2)</f>
        <v>9.8194548972910667</v>
      </c>
      <c r="C5" s="1">
        <v>50</v>
      </c>
      <c r="D5" s="1">
        <f t="shared" si="2"/>
        <v>100725.78239860303</v>
      </c>
      <c r="E5" s="1">
        <f>IF(C5&lt;11165,'Initial Conditions (LLDS)'!$E$1-0.0065*C5,IF(C5&gt;25336.9,139.789+0.00296*C5,216.483))</f>
        <v>285.60277777777776</v>
      </c>
      <c r="F5">
        <f>(D5*0.028964)/(8.3145*Equations!E5)</f>
        <v>1.2285720292981095</v>
      </c>
      <c r="G5" s="14">
        <f t="shared" si="0"/>
        <v>4.1519060587225205</v>
      </c>
      <c r="H5">
        <f t="shared" si="3"/>
        <v>3.1230927057287081</v>
      </c>
      <c r="I5">
        <f t="shared" si="4"/>
        <v>6.4431648038082887</v>
      </c>
      <c r="J5">
        <f>F5*G5*B5-m*B5-0.5*Equations!F5*0.3*I5</f>
        <v>22.705866808656356</v>
      </c>
      <c r="K5" s="14">
        <f t="shared" ref="K5:K68" si="7">25/I5</f>
        <v>3.8800807927842436</v>
      </c>
      <c r="L5" s="1">
        <f>L4+K5</f>
        <v>7.7616972174915961</v>
      </c>
      <c r="O5">
        <f>(2*Mp*Equations!B5/(Equations!F5*1.026*0.75))^(1/2)</f>
        <v>4.8535212834122952</v>
      </c>
      <c r="Q5">
        <f>$G$3*('Initial Conditions (LLDS)'!$I$3/Equations!D5)*(Ti/Equations!E5)</f>
        <v>4.1613607092207587</v>
      </c>
      <c r="T5" s="1">
        <v>50</v>
      </c>
      <c r="U5">
        <f t="shared" si="5"/>
        <v>10.301798854963963</v>
      </c>
      <c r="AB5">
        <f t="shared" si="6"/>
        <v>0.99706599753827052</v>
      </c>
      <c r="AC5" s="1">
        <f t="shared" ref="AC5:AC68" si="8">L4+K5</f>
        <v>7.7616972174915961</v>
      </c>
    </row>
    <row r="6" spans="1:29">
      <c r="A6">
        <f t="shared" si="1"/>
        <v>0.99786365846044311</v>
      </c>
      <c r="B6" s="1">
        <f>(6.67384*10^(-11)*5.97219*10^24)/((6371*10^3+Equations!C6)^2)</f>
        <v>9.819377834663241</v>
      </c>
      <c r="C6" s="1">
        <v>75</v>
      </c>
      <c r="D6" s="1">
        <f t="shared" si="2"/>
        <v>100427.2515088331</v>
      </c>
      <c r="E6" s="1">
        <f>IF(C6&lt;11165,'Initial Conditions (LLDS)'!$E$1-0.0065*C6,IF(C6&gt;25336.9,139.789+0.00296*C6,216.483))</f>
        <v>285.44027777777774</v>
      </c>
      <c r="F6">
        <f>(D6*0.028964)/(8.3145*Equations!E6)</f>
        <v>1.2256281379261533</v>
      </c>
      <c r="G6" s="14">
        <f t="shared" si="0"/>
        <v>4.1618787087011073</v>
      </c>
      <c r="H6">
        <f t="shared" si="3"/>
        <v>3.1280917037721423</v>
      </c>
      <c r="I6">
        <f t="shared" si="4"/>
        <v>6.4457162877313099</v>
      </c>
      <c r="J6">
        <f>F6*G6*B6-m*B6-0.5*Equations!F6*0.3*I6</f>
        <v>22.708055416548369</v>
      </c>
      <c r="K6" s="14">
        <f t="shared" si="7"/>
        <v>3.8785448946278733</v>
      </c>
      <c r="L6" s="1">
        <f t="shared" ref="L6:L69" si="9">L5+K6</f>
        <v>11.64024211211947</v>
      </c>
      <c r="O6">
        <f>(2*Mp*Equations!B6/(Equations!F6*1.026*0.75))^(1/2)</f>
        <v>4.8593276649844404</v>
      </c>
      <c r="Q6">
        <f>$G$3*('Initial Conditions (LLDS)'!$I$3/Equations!D6)*(Ti/Equations!E6)</f>
        <v>4.1761068930817133</v>
      </c>
      <c r="T6" s="1">
        <v>75</v>
      </c>
      <c r="U6">
        <f t="shared" si="5"/>
        <v>15.434233945662553</v>
      </c>
      <c r="AB6">
        <f t="shared" si="6"/>
        <v>0.99786365846044311</v>
      </c>
      <c r="AC6" s="1">
        <f t="shared" si="8"/>
        <v>11.64024211211947</v>
      </c>
    </row>
    <row r="7" spans="1:29">
      <c r="A7">
        <f t="shared" si="1"/>
        <v>0.99866240794982264</v>
      </c>
      <c r="B7" s="1">
        <f>(6.67384*10^(-11)*5.97219*10^24)/((6371*10^3+Equations!C7)^2)</f>
        <v>9.8193007729425865</v>
      </c>
      <c r="C7" s="1">
        <v>100</v>
      </c>
      <c r="D7" s="1">
        <f t="shared" si="2"/>
        <v>100129.43746672753</v>
      </c>
      <c r="E7" s="1">
        <f>IF(C7&lt;11165,'Initial Conditions (LLDS)'!$E$1-0.0065*C7,IF(C7&gt;25336.9,139.789+0.00296*C7,216.483))</f>
        <v>285.27777777777777</v>
      </c>
      <c r="F7">
        <f>(D7*0.028964)/(8.3145*Equations!E7)</f>
        <v>1.2226896462457733</v>
      </c>
      <c r="G7" s="14">
        <f t="shared" si="0"/>
        <v>4.1718809574302274</v>
      </c>
      <c r="H7">
        <f t="shared" si="3"/>
        <v>3.1331015297712916</v>
      </c>
      <c r="I7">
        <f t="shared" si="4"/>
        <v>6.4482702363363762</v>
      </c>
      <c r="J7">
        <f>F7*G7*B7-m*B7-0.5*Equations!F7*0.3*I7</f>
        <v>22.710240605205492</v>
      </c>
      <c r="K7" s="14">
        <f t="shared" si="7"/>
        <v>3.8770087300503557</v>
      </c>
      <c r="L7" s="1">
        <f t="shared" si="9"/>
        <v>15.517250842169826</v>
      </c>
      <c r="O7">
        <f>(2*Mp*Equations!B7/(Equations!F7*1.026*0.75))^(1/2)</f>
        <v>4.8651442844693591</v>
      </c>
      <c r="Q7">
        <f>$G$3*('Initial Conditions (LLDS)'!$I$3/Equations!D7)*(Ti/Equations!E7)</f>
        <v>4.1909137187460948</v>
      </c>
      <c r="T7" s="1">
        <v>100</v>
      </c>
      <c r="U7">
        <f t="shared" si="5"/>
        <v>20.554374989293251</v>
      </c>
      <c r="AB7">
        <f t="shared" si="6"/>
        <v>0.99866240794982264</v>
      </c>
      <c r="AC7" s="1">
        <f t="shared" si="8"/>
        <v>15.517250842169826</v>
      </c>
    </row>
    <row r="8" spans="1:29">
      <c r="A8">
        <f t="shared" si="1"/>
        <v>0.99946224810736428</v>
      </c>
      <c r="B8" s="1">
        <f>(6.67384*10^(-11)*5.97219*10^24)/((6371*10^3+Equations!C8)^2)</f>
        <v>9.8192237121290908</v>
      </c>
      <c r="C8" s="1">
        <v>125</v>
      </c>
      <c r="D8" s="1">
        <f t="shared" si="2"/>
        <v>99832.338954670966</v>
      </c>
      <c r="E8" s="1">
        <f>IF(C8&lt;11165,'Initial Conditions (LLDS)'!$E$1-0.0065*C8,IF(C8&gt;25336.9,139.789+0.00296*C8,216.483))</f>
        <v>285.11527777777775</v>
      </c>
      <c r="F8">
        <f>(D8*0.028964)/(8.3145*Equations!E8)</f>
        <v>1.2197565473908591</v>
      </c>
      <c r="G8" s="14">
        <f t="shared" si="0"/>
        <v>4.1819129095318592</v>
      </c>
      <c r="H8">
        <f t="shared" si="3"/>
        <v>3.1381222133084234</v>
      </c>
      <c r="I8">
        <f t="shared" si="4"/>
        <v>6.4508266533942038</v>
      </c>
      <c r="J8">
        <f>F8*G8*B8-m*B8-0.5*Equations!F8*0.3*I8</f>
        <v>22.712422377634923</v>
      </c>
      <c r="K8" s="14">
        <f t="shared" si="7"/>
        <v>3.8754722988635661</v>
      </c>
      <c r="L8" s="1">
        <f t="shared" si="9"/>
        <v>19.392723141033393</v>
      </c>
      <c r="O8">
        <f>(2*Mp*Equations!B8/(Equations!F8*1.026*0.75))^(1/2)</f>
        <v>4.8709711657166492</v>
      </c>
      <c r="Q8">
        <f>$G$3*('Initial Conditions (LLDS)'!$I$3/Equations!D8)*(Ti/Equations!E8)</f>
        <v>4.2057814701263911</v>
      </c>
      <c r="T8" s="1">
        <v>125</v>
      </c>
      <c r="U8">
        <f t="shared" si="5"/>
        <v>25.662233617761352</v>
      </c>
      <c r="AB8">
        <f t="shared" si="6"/>
        <v>0.99946224810736428</v>
      </c>
      <c r="AC8" s="1">
        <f t="shared" si="8"/>
        <v>19.392723141033393</v>
      </c>
    </row>
    <row r="9" spans="1:29">
      <c r="A9">
        <f t="shared" si="1"/>
        <v>1.0002631810392679</v>
      </c>
      <c r="B9" s="1">
        <f>(6.67384*10^(-11)*5.97219*10^24)/((6371*10^3+Equations!C9)^2)</f>
        <v>9.819146652222738</v>
      </c>
      <c r="C9" s="1">
        <v>150</v>
      </c>
      <c r="D9" s="1">
        <f t="shared" si="2"/>
        <v>99535.954656726972</v>
      </c>
      <c r="E9" s="1">
        <f>IF(C9&lt;11165,'Initial Conditions (LLDS)'!$E$1-0.0065*C9,IF(C9&gt;25336.9,139.789+0.00296*C9,216.483))</f>
        <v>284.95277777777773</v>
      </c>
      <c r="F9">
        <f>(D9*0.028964)/(8.3145*Equations!E9)</f>
        <v>1.2168288345001623</v>
      </c>
      <c r="G9" s="14">
        <f t="shared" si="0"/>
        <v>4.1919746700571485</v>
      </c>
      <c r="H9">
        <f t="shared" si="3"/>
        <v>3.1431537840633914</v>
      </c>
      <c r="I9">
        <f t="shared" si="4"/>
        <v>6.4533855426834101</v>
      </c>
      <c r="J9">
        <f>F9*G9*B9-m*B9-0.5*Equations!F9*0.3*I9</f>
        <v>22.714600736842922</v>
      </c>
      <c r="K9" s="14">
        <f t="shared" si="7"/>
        <v>3.8739356008791384</v>
      </c>
      <c r="L9" s="1">
        <f t="shared" si="9"/>
        <v>23.266658741912533</v>
      </c>
      <c r="O9">
        <f>(2*Mp*Equations!B9/(Equations!F9*1.026*0.75))^(1/2)</f>
        <v>4.8768083326449831</v>
      </c>
      <c r="Q9">
        <f>$G$3*('Initial Conditions (LLDS)'!$I$3/Equations!D9)*(Ti/Equations!E9)</f>
        <v>4.2207104326261575</v>
      </c>
      <c r="T9" s="1">
        <v>150</v>
      </c>
      <c r="U9">
        <f t="shared" si="5"/>
        <v>30.757821462022903</v>
      </c>
      <c r="AB9">
        <f t="shared" si="6"/>
        <v>1.0002631810392679</v>
      </c>
      <c r="AC9" s="1">
        <f t="shared" si="8"/>
        <v>23.266658741912533</v>
      </c>
    </row>
    <row r="10" spans="1:29">
      <c r="A10">
        <f t="shared" si="1"/>
        <v>1.0010652088569936</v>
      </c>
      <c r="B10" s="1">
        <f>(6.67384*10^(-11)*5.97219*10^24)/((6371*10^3+Equations!C10)^2)</f>
        <v>9.8190695932235155</v>
      </c>
      <c r="C10" s="1">
        <v>175</v>
      </c>
      <c r="D10" s="1">
        <f t="shared" si="2"/>
        <v>99240.283258636919</v>
      </c>
      <c r="E10" s="1">
        <f>IF(C10&lt;11165,'Initial Conditions (LLDS)'!$E$1-0.0065*C10,IF(C10&gt;25336.9,139.789+0.00296*C10,216.483))</f>
        <v>284.79027777777776</v>
      </c>
      <c r="F10">
        <f>(D10*0.028964)/(8.3145*Equations!E10)</f>
        <v>1.2139065007172978</v>
      </c>
      <c r="G10" s="14">
        <f t="shared" si="0"/>
        <v>4.2020663444884008</v>
      </c>
      <c r="H10">
        <f t="shared" si="3"/>
        <v>3.1481962718140095</v>
      </c>
      <c r="I10">
        <f t="shared" si="4"/>
        <v>6.4559469079905352</v>
      </c>
      <c r="J10">
        <f>F10*G10*B10-m*B10-0.5*Equations!F10*0.3*I10</f>
        <v>22.716775685834826</v>
      </c>
      <c r="K10" s="14">
        <f t="shared" si="7"/>
        <v>3.8723986359084619</v>
      </c>
      <c r="L10" s="1">
        <f t="shared" si="9"/>
        <v>27.139057377820993</v>
      </c>
      <c r="O10">
        <f>(2*Mp*Equations!B10/(Equations!F10*1.026*0.75))^(1/2)</f>
        <v>4.8826558092423449</v>
      </c>
      <c r="Q10">
        <f>$G$3*('Initial Conditions (LLDS)'!$I$3/Equations!D10)*(Ti/Equations!E10)</f>
        <v>4.2357008931486959</v>
      </c>
      <c r="T10" s="1">
        <v>175</v>
      </c>
      <c r="U10">
        <f t="shared" si="5"/>
        <v>35.841150152083983</v>
      </c>
      <c r="AB10">
        <f t="shared" si="6"/>
        <v>1.0010652088569936</v>
      </c>
      <c r="AC10" s="1">
        <f t="shared" si="8"/>
        <v>27.139057377820993</v>
      </c>
    </row>
    <row r="11" spans="1:29">
      <c r="A11">
        <f t="shared" si="1"/>
        <v>1.0018683336772771</v>
      </c>
      <c r="B11" s="1">
        <f>(6.67384*10^(-11)*5.97219*10^24)/((6371*10^3+Equations!C11)^2)</f>
        <v>9.8189925351314091</v>
      </c>
      <c r="C11" s="1">
        <v>200</v>
      </c>
      <c r="D11" s="1">
        <f t="shared" si="2"/>
        <v>98945.32344781862</v>
      </c>
      <c r="E11" s="1">
        <f>IF(C11&lt;11165,'Initial Conditions (LLDS)'!$E$1-0.0065*C11,IF(C11&gt;25336.9,139.789+0.00296*C11,216.483))</f>
        <v>284.62777777777774</v>
      </c>
      <c r="F11">
        <f>(D11*0.028964)/(8.3145*Equations!E11)</f>
        <v>1.210989539190741</v>
      </c>
      <c r="G11" s="14">
        <f t="shared" si="0"/>
        <v>4.2121880387411048</v>
      </c>
      <c r="H11">
        <f t="shared" si="3"/>
        <v>3.1532497064364291</v>
      </c>
      <c r="I11">
        <f t="shared" si="4"/>
        <v>6.4585107531100654</v>
      </c>
      <c r="J11">
        <f>F11*G11*B11-m*B11-0.5*Equations!F11*0.3*I11</f>
        <v>22.718947227615001</v>
      </c>
      <c r="K11" s="14">
        <f t="shared" si="7"/>
        <v>3.8708614037626812</v>
      </c>
      <c r="L11" s="1">
        <f t="shared" si="9"/>
        <v>31.009918781583675</v>
      </c>
      <c r="O11">
        <f>(2*Mp*Equations!B11/(Equations!F11*1.026*0.75))^(1/2)</f>
        <v>4.8885136195662708</v>
      </c>
      <c r="Q11">
        <f>$G$3*('Initial Conditions (LLDS)'!$I$3/Equations!D11)*(Ti/Equations!E11)</f>
        <v>4.250753140105811</v>
      </c>
      <c r="T11" s="1">
        <v>200</v>
      </c>
      <c r="U11">
        <f t="shared" si="5"/>
        <v>40.912231316999957</v>
      </c>
      <c r="AB11">
        <f t="shared" si="6"/>
        <v>1.0018683336772771</v>
      </c>
      <c r="AC11" s="1">
        <f t="shared" si="8"/>
        <v>31.009918781583675</v>
      </c>
    </row>
    <row r="12" spans="1:29">
      <c r="A12">
        <f t="shared" si="1"/>
        <v>1.0026725576221467</v>
      </c>
      <c r="B12" s="1">
        <f>(6.67384*10^(-11)*5.97219*10^24)/((6371*10^3+Equations!C12)^2)</f>
        <v>9.818915477946403</v>
      </c>
      <c r="C12" s="1">
        <v>225</v>
      </c>
      <c r="D12" s="1">
        <f t="shared" si="2"/>
        <v>98651.073913365457</v>
      </c>
      <c r="E12" s="1">
        <f>IF(C12&lt;11165,'Initial Conditions (LLDS)'!$E$1-0.0065*C12,IF(C12&gt;25336.9,139.789+0.00296*C12,216.483))</f>
        <v>284.46527777777777</v>
      </c>
      <c r="F12">
        <f>(D12*0.028964)/(8.3145*Equations!E12)</f>
        <v>1.2080779430738298</v>
      </c>
      <c r="G12" s="14">
        <f t="shared" si="0"/>
        <v>4.222339859165948</v>
      </c>
      <c r="H12">
        <f t="shared" si="3"/>
        <v>3.158314117905519</v>
      </c>
      <c r="I12">
        <f t="shared" si="4"/>
        <v>6.4610770818444454</v>
      </c>
      <c r="J12">
        <f>F12*G12*B12-m*B12-0.5*Equations!F12*0.3*I12</f>
        <v>22.721115365186797</v>
      </c>
      <c r="K12" s="14">
        <f t="shared" si="7"/>
        <v>3.8693239042527012</v>
      </c>
      <c r="L12" s="1">
        <f t="shared" si="9"/>
        <v>34.879242685836374</v>
      </c>
      <c r="O12">
        <f>(2*Mp*Equations!B12/(Equations!F12*1.026*0.75))^(1/2)</f>
        <v>4.8943817877440923</v>
      </c>
      <c r="Q12">
        <f>$G$3*('Initial Conditions (LLDS)'!$I$3/Equations!D12)*(Ti/Equations!E12)</f>
        <v>4.2658674634265781</v>
      </c>
      <c r="T12" s="1">
        <v>225</v>
      </c>
      <c r="U12">
        <f t="shared" si="5"/>
        <v>45.97107658487478</v>
      </c>
      <c r="AB12">
        <f t="shared" si="6"/>
        <v>1.0026725576221467</v>
      </c>
      <c r="AC12" s="1">
        <f t="shared" si="8"/>
        <v>34.879242685836374</v>
      </c>
    </row>
    <row r="13" spans="1:29">
      <c r="A13">
        <f t="shared" si="1"/>
        <v>1.0034778828189388</v>
      </c>
      <c r="B13" s="1">
        <f>(6.67384*10^(-11)*5.97219*10^24)/((6371*10^3+Equations!C13)^2)</f>
        <v>9.8188384216684845</v>
      </c>
      <c r="C13" s="1">
        <v>250</v>
      </c>
      <c r="D13" s="1">
        <f t="shared" si="2"/>
        <v>98357.533346044933</v>
      </c>
      <c r="E13" s="1">
        <f>IF(C13&lt;11165,'Initial Conditions (LLDS)'!$E$1-0.0065*C13,IF(C13&gt;25336.9,139.789+0.00296*C13,216.483))</f>
        <v>284.30277777777775</v>
      </c>
      <c r="F13">
        <f>(D13*0.028964)/(8.3145*Equations!E13)</f>
        <v>1.2051717055247624</v>
      </c>
      <c r="G13" s="14">
        <f t="shared" si="0"/>
        <v>4.2325219125508546</v>
      </c>
      <c r="H13">
        <f t="shared" si="3"/>
        <v>3.1633895362952491</v>
      </c>
      <c r="I13">
        <f t="shared" si="4"/>
        <v>6.4636458980041107</v>
      </c>
      <c r="J13">
        <f>F13*G13*B13-m*B13-0.5*Equations!F13*0.3*I13</f>
        <v>22.723280101552671</v>
      </c>
      <c r="K13" s="14">
        <f t="shared" si="7"/>
        <v>3.8677861371891789</v>
      </c>
      <c r="L13" s="1">
        <f t="shared" si="9"/>
        <v>38.747028823025552</v>
      </c>
      <c r="O13">
        <f>(2*Mp*Equations!B13/(Equations!F13*1.026*0.75))^(1/2)</f>
        <v>4.9002603379731706</v>
      </c>
      <c r="Q13">
        <f>$G$3*('Initial Conditions (LLDS)'!$I$3/Equations!D13)*(Ti/Equations!E13)</f>
        <v>4.281044154566211</v>
      </c>
      <c r="T13" s="1">
        <v>250</v>
      </c>
      <c r="U13">
        <f t="shared" si="5"/>
        <v>51.017697582860293</v>
      </c>
      <c r="AB13">
        <f t="shared" si="6"/>
        <v>1.0034778828189388</v>
      </c>
      <c r="AC13" s="1">
        <f t="shared" si="8"/>
        <v>38.747028823025552</v>
      </c>
    </row>
    <row r="14" spans="1:29">
      <c r="A14">
        <f t="shared" si="1"/>
        <v>1.0042843114003148</v>
      </c>
      <c r="B14" s="1">
        <f>(6.67384*10^(-11)*5.97219*10^24)/((6371*10^3+Equations!C14)^2)</f>
        <v>9.8187613662976378</v>
      </c>
      <c r="C14" s="1">
        <v>275</v>
      </c>
      <c r="D14" s="1">
        <f t="shared" si="2"/>
        <v>98064.700438297674</v>
      </c>
      <c r="E14" s="1">
        <f>IF(C14&lt;11165,'Initial Conditions (LLDS)'!$E$1-0.0065*C14,IF(C14&gt;25336.9,139.789+0.00296*C14,216.483))</f>
        <v>284.14027777777773</v>
      </c>
      <c r="F14">
        <f>(D14*0.028964)/(8.3145*Equations!E14)</f>
        <v>1.2022708197065977</v>
      </c>
      <c r="G14" s="14">
        <f t="shared" si="0"/>
        <v>4.242734306123034</v>
      </c>
      <c r="H14">
        <f t="shared" si="3"/>
        <v>3.1684759917790735</v>
      </c>
      <c r="I14">
        <f t="shared" si="4"/>
        <v>6.4662172054074958</v>
      </c>
      <c r="J14">
        <f>F14*G14*B14-m*B14-0.5*Equations!F14*0.3*I14</f>
        <v>22.725441439714064</v>
      </c>
      <c r="K14" s="14">
        <f t="shared" si="7"/>
        <v>3.8662481023825306</v>
      </c>
      <c r="L14" s="1">
        <f t="shared" si="9"/>
        <v>42.61327692540808</v>
      </c>
      <c r="O14">
        <f>(2*Mp*Equations!B14/(Equations!F14*1.026*0.75))^(1/2)</f>
        <v>4.9061492945211471</v>
      </c>
      <c r="Q14">
        <f>$G$3*('Initial Conditions (LLDS)'!$I$3/Equations!D14)*(Ti/Equations!E14)</f>
        <v>4.2962835065149543</v>
      </c>
      <c r="T14" s="1">
        <v>275</v>
      </c>
      <c r="U14">
        <f t="shared" si="5"/>
        <v>56.052105937155488</v>
      </c>
      <c r="AB14">
        <f t="shared" si="6"/>
        <v>1.0042843114003148</v>
      </c>
      <c r="AC14" s="1">
        <f t="shared" si="8"/>
        <v>42.61327692540808</v>
      </c>
    </row>
    <row r="15" spans="1:29">
      <c r="A15">
        <f t="shared" si="1"/>
        <v>1.0050918455042777</v>
      </c>
      <c r="B15" s="1">
        <f>(6.67384*10^(-11)*5.97219*10^24)/((6371*10^3+Equations!C15)^2)</f>
        <v>9.8186843118338487</v>
      </c>
      <c r="C15" s="1">
        <v>300</v>
      </c>
      <c r="D15" s="1">
        <f t="shared" si="2"/>
        <v>97772.573884235899</v>
      </c>
      <c r="E15" s="1">
        <f>IF(C15&lt;11165,'Initial Conditions (LLDS)'!$E$1-0.0065*C15,IF(C15&gt;25336.9,139.789+0.00296*C15,216.483))</f>
        <v>283.97777777777776</v>
      </c>
      <c r="F15">
        <f>(D15*0.028964)/(8.3145*Equations!E15)</f>
        <v>1.1993752787872505</v>
      </c>
      <c r="G15" s="14">
        <f t="shared" si="0"/>
        <v>4.2529771475510474</v>
      </c>
      <c r="H15">
        <f t="shared" si="3"/>
        <v>3.1735735146303208</v>
      </c>
      <c r="I15">
        <f t="shared" si="4"/>
        <v>6.4687910078810704</v>
      </c>
      <c r="J15">
        <f>F15*G15*B15-m*B15-0.5*Equations!F15*0.3*I15</f>
        <v>22.727599382671464</v>
      </c>
      <c r="K15" s="14">
        <f t="shared" si="7"/>
        <v>3.8647097996429238</v>
      </c>
      <c r="L15" s="1">
        <f t="shared" si="9"/>
        <v>46.477986725051004</v>
      </c>
      <c r="O15">
        <f>(2*Mp*Equations!B15/(Equations!F15*1.026*0.75))^(1/2)</f>
        <v>4.9120486817261915</v>
      </c>
      <c r="Q15">
        <f>$G$3*('Initial Conditions (LLDS)'!$I$3/Equations!D15)*(Ti/Equations!E15)</f>
        <v>4.3115858138070653</v>
      </c>
      <c r="T15" s="1">
        <v>300</v>
      </c>
      <c r="U15">
        <f t="shared" si="5"/>
        <v>61.074313273005686</v>
      </c>
      <c r="AB15">
        <f t="shared" si="6"/>
        <v>1.0050918455042777</v>
      </c>
      <c r="AC15" s="1">
        <f t="shared" si="8"/>
        <v>46.477986725051004</v>
      </c>
    </row>
    <row r="16" spans="1:29">
      <c r="A16">
        <f t="shared" si="1"/>
        <v>1.0059004872741875</v>
      </c>
      <c r="B16" s="1">
        <f>(6.67384*10^(-11)*5.97219*10^24)/((6371*10^3+Equations!C16)^2)</f>
        <v>9.8186072582771065</v>
      </c>
      <c r="C16" s="1">
        <v>325</v>
      </c>
      <c r="D16" s="1">
        <f t="shared" si="2"/>
        <v>97481.152379642677</v>
      </c>
      <c r="E16" s="1">
        <f>IF(C16&lt;11165,'Initial Conditions (LLDS)'!$E$1-0.0065*C16,IF(C16&gt;25336.9,139.789+0.00296*C16,216.483))</f>
        <v>283.81527777777774</v>
      </c>
      <c r="F16">
        <f>(D16*0.028964)/(8.3145*Equations!E16)</f>
        <v>1.1964850759394972</v>
      </c>
      <c r="G16" s="14">
        <f t="shared" si="0"/>
        <v>4.2632505449468558</v>
      </c>
      <c r="H16">
        <f t="shared" si="3"/>
        <v>3.1786821352225743</v>
      </c>
      <c r="I16">
        <f t="shared" si="4"/>
        <v>6.4713673092593496</v>
      </c>
      <c r="J16">
        <f>F16*G16*B16-m*B16-0.5*Equations!F16*0.3*I16</f>
        <v>22.729753933424416</v>
      </c>
      <c r="K16" s="14">
        <f t="shared" si="7"/>
        <v>3.863171228780284</v>
      </c>
      <c r="L16" s="1">
        <f t="shared" si="9"/>
        <v>50.341157953831285</v>
      </c>
      <c r="O16">
        <f>(2*Mp*Equations!B16/(Equations!F16*1.026*0.75))^(1/2)</f>
        <v>4.9179585239972345</v>
      </c>
      <c r="Q16">
        <f>$G$3*('Initial Conditions (LLDS)'!$I$3/Equations!D16)*(Ti/Equations!E16)</f>
        <v>4.3269513725298152</v>
      </c>
      <c r="T16" s="1">
        <v>325</v>
      </c>
      <c r="U16">
        <f t="shared" si="5"/>
        <v>66.084331214701962</v>
      </c>
      <c r="AB16">
        <f t="shared" si="6"/>
        <v>1.0059004872741875</v>
      </c>
      <c r="AC16" s="1">
        <f t="shared" si="8"/>
        <v>50.341157953831285</v>
      </c>
    </row>
    <row r="17" spans="1:29">
      <c r="A17">
        <f t="shared" si="1"/>
        <v>1.0067102388587785</v>
      </c>
      <c r="B17" s="1">
        <f>(6.67384*10^(-11)*5.97219*10^24)/((6371*10^3+Equations!C17)^2)</f>
        <v>9.8185302056273915</v>
      </c>
      <c r="C17" s="1">
        <v>350</v>
      </c>
      <c r="D17" s="1">
        <f t="shared" si="2"/>
        <v>97190.434621970446</v>
      </c>
      <c r="E17" s="1">
        <f>IF(C17&lt;11165,'Initial Conditions (LLDS)'!$E$1-0.0065*C17,IF(C17&gt;25336.9,139.789+0.00296*C17,216.483))</f>
        <v>283.65277777777777</v>
      </c>
      <c r="F17">
        <f>(D17*0.028964)/(8.3145*Equations!E17)</f>
        <v>1.1936002043409712</v>
      </c>
      <c r="G17" s="14">
        <f t="shared" si="0"/>
        <v>4.2735546068679158</v>
      </c>
      <c r="H17">
        <f t="shared" si="3"/>
        <v>3.1838018840300655</v>
      </c>
      <c r="I17">
        <f t="shared" si="4"/>
        <v>6.4739461133849243</v>
      </c>
      <c r="J17">
        <f>F17*G17*B17-m*B17-0.5*Equations!F17*0.3*I17</f>
        <v>22.731905094971523</v>
      </c>
      <c r="K17" s="14">
        <f t="shared" si="7"/>
        <v>3.861632389604285</v>
      </c>
      <c r="L17" s="1">
        <f t="shared" si="9"/>
        <v>54.202790343435566</v>
      </c>
      <c r="O17">
        <f>(2*Mp*Equations!B17/(Equations!F17*1.026*0.75))^(1/2)</f>
        <v>4.9238788458142198</v>
      </c>
      <c r="Q17">
        <f>$G$3*('Initial Conditions (LLDS)'!$I$3/Equations!D17)*(Ti/Equations!E17)</f>
        <v>4.3423804803325794</v>
      </c>
      <c r="T17" s="1">
        <v>350</v>
      </c>
      <c r="U17">
        <f t="shared" si="5"/>
        <v>71.082171385580367</v>
      </c>
      <c r="AB17">
        <f t="shared" si="6"/>
        <v>1.0067102388587785</v>
      </c>
      <c r="AC17" s="1">
        <f t="shared" si="8"/>
        <v>54.202790343435566</v>
      </c>
    </row>
    <row r="18" spans="1:29">
      <c r="A18">
        <f t="shared" si="1"/>
        <v>1.0075211024121755</v>
      </c>
      <c r="B18" s="1">
        <f>(6.67384*10^(-11)*5.97219*10^24)/((6371*10^3+Equations!C18)^2)</f>
        <v>9.8184531538846933</v>
      </c>
      <c r="C18" s="1">
        <v>375</v>
      </c>
      <c r="D18" s="1">
        <f t="shared" si="2"/>
        <v>96900.419310339887</v>
      </c>
      <c r="E18" s="1">
        <f>IF(C18&lt;11165,'Initial Conditions (LLDS)'!$E$1-0.0065*C18,IF(C18&gt;25336.9,139.789+0.00296*C18,216.483))</f>
        <v>283.49027777777775</v>
      </c>
      <c r="F18">
        <f>(D18*0.028964)/(8.3145*Equations!E18)</f>
        <v>1.190720657174162</v>
      </c>
      <c r="G18" s="14">
        <f t="shared" si="0"/>
        <v>4.2838894423192588</v>
      </c>
      <c r="H18">
        <f t="shared" si="3"/>
        <v>3.1889327916280639</v>
      </c>
      <c r="I18">
        <f t="shared" si="4"/>
        <v>6.4765274241084692</v>
      </c>
      <c r="J18">
        <f>F18*G18*B18-m*B18-0.5*Equations!F18*0.3*I18</f>
        <v>22.73405287031035</v>
      </c>
      <c r="K18" s="14">
        <f t="shared" si="7"/>
        <v>3.860093281924363</v>
      </c>
      <c r="L18" s="1">
        <f t="shared" si="9"/>
        <v>58.06288362535993</v>
      </c>
      <c r="O18">
        <f>(2*Mp*Equations!B18/(Equations!F18*1.026*0.75))^(1/2)</f>
        <v>4.929809671728357</v>
      </c>
      <c r="Q18">
        <f>$G$3*('Initial Conditions (LLDS)'!$I$3/Equations!D18)*(Ti/Equations!E18)</f>
        <v>4.3578734364359688</v>
      </c>
      <c r="T18" s="1">
        <v>375</v>
      </c>
      <c r="U18">
        <f t="shared" si="5"/>
        <v>76.067845408021114</v>
      </c>
      <c r="AB18">
        <f t="shared" si="6"/>
        <v>1.0075211024121755</v>
      </c>
      <c r="AC18" s="1">
        <f>L17+K18</f>
        <v>58.06288362535993</v>
      </c>
    </row>
    <row r="19" spans="1:29">
      <c r="A19">
        <f t="shared" si="1"/>
        <v>1.0083330800939105</v>
      </c>
      <c r="B19" s="1">
        <f>(6.67384*10^(-11)*5.97219*10^24)/((6371*10^3+Equations!C19)^2)</f>
        <v>9.8183761030489975</v>
      </c>
      <c r="C19" s="1">
        <v>400</v>
      </c>
      <c r="D19" s="1">
        <f t="shared" si="2"/>
        <v>96611.105145538822</v>
      </c>
      <c r="E19" s="1">
        <f>IF(C19&lt;11165,'Initial Conditions (LLDS)'!$E$1-0.0065*C19,IF(C19&gt;25336.9,139.789+0.00296*C19,216.483))</f>
        <v>283.32777777777773</v>
      </c>
      <c r="F19">
        <f>(D19*0.028964)/(8.3145*Equations!E19)</f>
        <v>1.1878464276264171</v>
      </c>
      <c r="G19" s="14">
        <f t="shared" si="0"/>
        <v>4.2942551607555979</v>
      </c>
      <c r="H19">
        <f t="shared" si="3"/>
        <v>3.1940748886932693</v>
      </c>
      <c r="I19">
        <f t="shared" si="4"/>
        <v>6.4791112452887765</v>
      </c>
      <c r="J19">
        <f>F19*G19*B19-m*B19-0.5*Equations!F19*0.3*I19</f>
        <v>22.736197262437553</v>
      </c>
      <c r="K19" s="14">
        <f t="shared" si="7"/>
        <v>3.8585539055497016</v>
      </c>
      <c r="L19" s="1">
        <f t="shared" si="9"/>
        <v>61.921437530909628</v>
      </c>
      <c r="O19">
        <f>(2*Mp*Equations!B19/(Equations!F19*1.026*0.75))^(1/2)</f>
        <v>4.9357510263623583</v>
      </c>
      <c r="Q19">
        <f>$G$3*('Initial Conditions (LLDS)'!$I$3/Equations!D19)*(Ti/Equations!E19)</f>
        <v>4.3734305416410288</v>
      </c>
      <c r="T19" s="1">
        <v>400</v>
      </c>
      <c r="U19">
        <f t="shared" si="5"/>
        <v>81.041364903448027</v>
      </c>
      <c r="AB19">
        <f t="shared" si="6"/>
        <v>1.0083330800939105</v>
      </c>
      <c r="AC19" s="1">
        <f t="shared" si="8"/>
        <v>61.921437530909628</v>
      </c>
    </row>
    <row r="20" spans="1:29">
      <c r="A20">
        <f t="shared" si="1"/>
        <v>1.0091461740689394</v>
      </c>
      <c r="B20" s="1">
        <f>(6.67384*10^(-11)*5.97219*10^24)/((6371*10^3+Equations!C20)^2)</f>
        <v>9.8182990531202883</v>
      </c>
      <c r="C20" s="1">
        <v>425</v>
      </c>
      <c r="D20" s="1">
        <f t="shared" si="2"/>
        <v>96322.490830020761</v>
      </c>
      <c r="E20" s="1">
        <f>IF(C20&lt;11165,'Initial Conditions (LLDS)'!$E$1-0.0065*C20,IF(C20&gt;25336.9,139.789+0.00296*C20,216.483))</f>
        <v>283.16527777777776</v>
      </c>
      <c r="F20">
        <f>(D20*0.028964)/(8.3145*Equations!E20)</f>
        <v>1.1849775088899364</v>
      </c>
      <c r="G20" s="14">
        <f t="shared" si="0"/>
        <v>4.3046518720834452</v>
      </c>
      <c r="H20">
        <f t="shared" si="3"/>
        <v>3.1992282060042081</v>
      </c>
      <c r="I20">
        <f t="shared" si="4"/>
        <v>6.4816975807927824</v>
      </c>
      <c r="J20">
        <f>F20*G20*B20-m*B20-0.5*Equations!F20*0.3*I20</f>
        <v>22.738338274348823</v>
      </c>
      <c r="K20" s="14">
        <f t="shared" si="7"/>
        <v>3.8570142602892354</v>
      </c>
      <c r="L20" s="1">
        <f t="shared" si="9"/>
        <v>65.778451791198862</v>
      </c>
      <c r="O20">
        <f>(2*Mp*Equations!B20/(Equations!F20*1.026*0.75))^(1/2)</f>
        <v>4.9417029344107002</v>
      </c>
      <c r="Q20">
        <f>$G$3*('Initial Conditions (LLDS)'!$I$3/Equations!D20)*(Ti/Equations!E20)</f>
        <v>4.3890520983384969</v>
      </c>
      <c r="T20" s="1">
        <v>425</v>
      </c>
      <c r="U20">
        <f t="shared" si="5"/>
        <v>86.002741492327559</v>
      </c>
      <c r="AB20">
        <f t="shared" si="6"/>
        <v>1.0091461740689394</v>
      </c>
      <c r="AC20" s="1">
        <f t="shared" si="8"/>
        <v>65.778451791198862</v>
      </c>
    </row>
    <row r="21" spans="1:29">
      <c r="A21">
        <f t="shared" si="1"/>
        <v>1.0099603865076585</v>
      </c>
      <c r="B21" s="1">
        <f>(6.67384*10^(-11)*5.97219*10^24)/((6371*10^3+Equations!C21)^2)</f>
        <v>9.8182220040985513</v>
      </c>
      <c r="C21" s="1">
        <v>450</v>
      </c>
      <c r="D21" s="1">
        <f t="shared" si="2"/>
        <v>96034.57506790405</v>
      </c>
      <c r="E21" s="1">
        <f>IF(C21&lt;11165,'Initial Conditions (LLDS)'!$E$1-0.0065*C21,IF(C21&gt;25336.9,139.789+0.00296*C21,216.483))</f>
        <v>283.00277777777774</v>
      </c>
      <c r="F21">
        <f>(D21*0.028964)/(8.3145*Equations!E21)</f>
        <v>1.1821138941617777</v>
      </c>
      <c r="G21" s="14">
        <f t="shared" si="0"/>
        <v>4.3150796866632195</v>
      </c>
      <c r="H21">
        <f t="shared" si="3"/>
        <v>3.2043927744416267</v>
      </c>
      <c r="I21">
        <f t="shared" si="4"/>
        <v>6.4842864344955675</v>
      </c>
      <c r="J21">
        <f>F21*G21*B21-m*B21-0.5*Equations!F21*0.3*I21</f>
        <v>22.740475909038857</v>
      </c>
      <c r="K21" s="14">
        <f t="shared" si="7"/>
        <v>3.8554743459516572</v>
      </c>
      <c r="L21" s="1">
        <f t="shared" si="9"/>
        <v>69.633926137150524</v>
      </c>
      <c r="O21">
        <f>(2*Mp*Equations!B21/(Equations!F21*1.026*0.75))^(1/2)</f>
        <v>4.9476654206398605</v>
      </c>
      <c r="Q21">
        <f>$G$3*('Initial Conditions (LLDS)'!$I$3/Equations!D21)*(Ti/Equations!E21)</f>
        <v>4.4047384105181138</v>
      </c>
      <c r="T21" s="1">
        <v>450</v>
      </c>
      <c r="U21">
        <f t="shared" si="5"/>
        <v>90.951986794168349</v>
      </c>
      <c r="AB21">
        <f t="shared" si="6"/>
        <v>1.0099603865076585</v>
      </c>
      <c r="AC21" s="1">
        <f t="shared" si="8"/>
        <v>69.633926137150524</v>
      </c>
    </row>
    <row r="22" spans="1:29">
      <c r="A22">
        <f t="shared" si="1"/>
        <v>1.0107757195859217</v>
      </c>
      <c r="B22" s="1">
        <f>(6.67384*10^(-11)*5.97219*10^24)/((6371*10^3+Equations!C22)^2)</f>
        <v>9.8181449559837741</v>
      </c>
      <c r="C22" s="1">
        <v>475</v>
      </c>
      <c r="D22" s="1">
        <f t="shared" si="2"/>
        <v>95747.356564970512</v>
      </c>
      <c r="E22" s="1">
        <f>IF(C22&lt;11165,'Initial Conditions (LLDS)'!$E$1-0.0065*C22,IF(C22&gt;25336.9,139.789+0.00296*C22,216.483))</f>
        <v>282.84027777777777</v>
      </c>
      <c r="F22">
        <f>(D22*0.028964)/(8.3145*Equations!E22)</f>
        <v>1.1792555766438517</v>
      </c>
      <c r="G22" s="14">
        <f t="shared" si="0"/>
        <v>4.3255387153113931</v>
      </c>
      <c r="H22">
        <f t="shared" si="3"/>
        <v>3.2095686249888917</v>
      </c>
      <c r="I22">
        <f t="shared" si="4"/>
        <v>6.4868778102803981</v>
      </c>
      <c r="J22">
        <f>F22*G22*B22-m*B22-0.5*Equations!F22*0.3*I22</f>
        <v>22.742610169501411</v>
      </c>
      <c r="K22" s="14">
        <f t="shared" si="7"/>
        <v>3.853934162345408</v>
      </c>
      <c r="L22" s="1">
        <f t="shared" si="9"/>
        <v>73.487860299495935</v>
      </c>
      <c r="O22">
        <f>(2*Mp*Equations!B22/(Equations!F22*1.026*0.75))^(1/2)</f>
        <v>4.95363850988858</v>
      </c>
      <c r="Q22">
        <f>$G$3*('Initial Conditions (LLDS)'!$I$3/Equations!D22)*(Ti/Equations!E22)</f>
        <v>4.4204897837779882</v>
      </c>
      <c r="T22" s="1">
        <v>475</v>
      </c>
      <c r="U22">
        <f t="shared" si="5"/>
        <v>95.88911242752026</v>
      </c>
      <c r="AB22">
        <f t="shared" si="6"/>
        <v>1.0107757195859217</v>
      </c>
      <c r="AC22" s="1">
        <f t="shared" si="8"/>
        <v>73.487860299495935</v>
      </c>
    </row>
    <row r="23" spans="1:29">
      <c r="A23">
        <f t="shared" si="1"/>
        <v>1.0115921754850565</v>
      </c>
      <c r="B23" s="1">
        <f>(6.67384*10^(-11)*5.97219*10^24)/((6371*10^3+Equations!C23)^2)</f>
        <v>9.8180679087759408</v>
      </c>
      <c r="C23" s="1">
        <v>500</v>
      </c>
      <c r="D23" s="1">
        <f t="shared" si="2"/>
        <v>95460.834028664292</v>
      </c>
      <c r="E23" s="1">
        <f>IF(C23&lt;11165,'Initial Conditions (LLDS)'!$E$1-0.0065*C23,IF(C23&gt;25336.9,139.789+0.00296*C23,216.483))</f>
        <v>282.67777777777775</v>
      </c>
      <c r="F23">
        <f>(D23*0.028964)/(8.3145*Equations!E23)</f>
        <v>1.1764025495429236</v>
      </c>
      <c r="G23" s="14">
        <f t="shared" si="0"/>
        <v>4.3360290693026293</v>
      </c>
      <c r="H23">
        <f t="shared" si="3"/>
        <v>3.214755788732385</v>
      </c>
      <c r="I23">
        <f t="shared" si="4"/>
        <v>6.4894717120387444</v>
      </c>
      <c r="J23">
        <f>F23*G23*B23-m*B23-0.5*Equations!F23*0.3*I23</f>
        <v>22.744741058729275</v>
      </c>
      <c r="K23" s="14">
        <f t="shared" si="7"/>
        <v>3.8523937092786795</v>
      </c>
      <c r="L23" s="1">
        <f t="shared" si="9"/>
        <v>77.340254008774622</v>
      </c>
      <c r="O23">
        <f>(2*Mp*Equations!B23/(Equations!F23*1.026*0.75))^(1/2)</f>
        <v>4.9596222270681087</v>
      </c>
      <c r="Q23">
        <f>$G$3*('Initial Conditions (LLDS)'!$I$3/Equations!D23)*(Ti/Equations!E23)</f>
        <v>4.4363065253340475</v>
      </c>
      <c r="T23" s="1">
        <v>500</v>
      </c>
      <c r="U23">
        <f t="shared" si="5"/>
        <v>100.81413000997378</v>
      </c>
      <c r="AB23">
        <f t="shared" si="6"/>
        <v>1.0115921754850565</v>
      </c>
      <c r="AC23" s="1">
        <f t="shared" si="8"/>
        <v>77.340254008774622</v>
      </c>
    </row>
    <row r="24" spans="1:29">
      <c r="A24">
        <f t="shared" si="1"/>
        <v>1.0124097563918821</v>
      </c>
      <c r="B24" s="1">
        <f>(6.67384*10^(-11)*5.97219*10^24)/((6371*10^3+Equations!C24)^2)</f>
        <v>9.8179908624750389</v>
      </c>
      <c r="C24" s="1">
        <v>525</v>
      </c>
      <c r="D24" s="1">
        <f t="shared" si="2"/>
        <v>95175.00616809052</v>
      </c>
      <c r="E24" s="1">
        <f>IF(C24&lt;11165,'Initial Conditions (LLDS)'!$E$1-0.0065*C24,IF(C24&gt;25336.9,139.789+0.00296*C24,216.483))</f>
        <v>282.51527777777773</v>
      </c>
      <c r="F24">
        <f>(D24*0.028964)/(8.3145*Equations!E24)</f>
        <v>1.1735548060706091</v>
      </c>
      <c r="G24" s="14">
        <f t="shared" si="0"/>
        <v>4.3465508603719503</v>
      </c>
      <c r="H24">
        <f t="shared" si="3"/>
        <v>3.2199542968619124</v>
      </c>
      <c r="I24">
        <f t="shared" si="4"/>
        <v>6.4920681436702958</v>
      </c>
      <c r="J24">
        <f>F24*G24*B24-m*B24-0.5*Equations!F24*0.3*I24</f>
        <v>22.74686857971426</v>
      </c>
      <c r="K24" s="14">
        <f t="shared" si="7"/>
        <v>3.8508529865594157</v>
      </c>
      <c r="L24" s="1">
        <f t="shared" si="9"/>
        <v>81.191106995334039</v>
      </c>
      <c r="O24">
        <f>(2*Mp*Equations!B24/(Equations!F24*1.026*0.75))^(1/2)</f>
        <v>4.9656165971624624</v>
      </c>
      <c r="Q24">
        <f>$G$3*('Initial Conditions (LLDS)'!$I$3/Equations!D24)*(Ti/Equations!E24)</f>
        <v>4.452188944029527</v>
      </c>
      <c r="T24" s="1">
        <v>525</v>
      </c>
      <c r="U24">
        <f t="shared" si="5"/>
        <v>105.72705115815918</v>
      </c>
      <c r="AB24">
        <f t="shared" si="6"/>
        <v>1.0124097563918821</v>
      </c>
      <c r="AC24" s="1">
        <f t="shared" si="8"/>
        <v>81.191106995334039</v>
      </c>
    </row>
    <row r="25" spans="1:29">
      <c r="A25">
        <f t="shared" si="1"/>
        <v>1.0132284644987253</v>
      </c>
      <c r="B25" s="1">
        <f>(6.67384*10^(-11)*5.97219*10^24)/((6371*10^3+Equations!C25)^2)</f>
        <v>9.8179138170810525</v>
      </c>
      <c r="C25" s="1">
        <v>550</v>
      </c>
      <c r="D25" s="1">
        <f t="shared" si="2"/>
        <v>94889.871694014349</v>
      </c>
      <c r="E25" s="1">
        <f>IF(C25&lt;11165,'Initial Conditions (LLDS)'!$E$1-0.0065*C25,IF(C25&gt;25336.9,139.789+0.00296*C25,216.483))</f>
        <v>282.35277777777776</v>
      </c>
      <c r="F25">
        <f>(D25*0.028964)/(8.3145*Equations!E25)</f>
        <v>1.1707123394433774</v>
      </c>
      <c r="G25" s="14">
        <f t="shared" si="0"/>
        <v>4.3571042007168943</v>
      </c>
      <c r="H25">
        <f t="shared" si="3"/>
        <v>3.225164180671102</v>
      </c>
      <c r="I25">
        <f t="shared" si="4"/>
        <v>6.4946671090829886</v>
      </c>
      <c r="J25">
        <f>F25*G25*B25-m*B25-0.5*Equations!F25*0.3*I25</f>
        <v>22.74899273544721</v>
      </c>
      <c r="K25" s="14">
        <f t="shared" si="7"/>
        <v>3.8493119939953107</v>
      </c>
      <c r="L25" s="1">
        <f t="shared" si="9"/>
        <v>85.040418989329353</v>
      </c>
      <c r="O25">
        <f>(2*Mp*Equations!B25/(Equations!F25*1.026*0.75))^(1/2)</f>
        <v>4.9716216452286757</v>
      </c>
      <c r="Q25">
        <f>$G$3*('Initial Conditions (LLDS)'!$I$3/Equations!D25)*(Ti/Equations!E25)</f>
        <v>4.4681373503445219</v>
      </c>
      <c r="T25" s="1">
        <v>550</v>
      </c>
      <c r="U25">
        <f t="shared" si="5"/>
        <v>110.62788748774588</v>
      </c>
      <c r="AB25">
        <f t="shared" si="6"/>
        <v>1.0132284644987253</v>
      </c>
      <c r="AC25" s="1">
        <f t="shared" si="8"/>
        <v>85.040418989329353</v>
      </c>
    </row>
    <row r="26" spans="1:29">
      <c r="A26">
        <f t="shared" si="1"/>
        <v>1.0140483020034381</v>
      </c>
      <c r="B26" s="1">
        <f>(6.67384*10^(-11)*5.97219*10^24)/((6371*10^3+Equations!C26)^2)</f>
        <v>9.8178367725939673</v>
      </c>
      <c r="C26" s="1">
        <v>575</v>
      </c>
      <c r="D26" s="1">
        <f t="shared" si="2"/>
        <v>94605.429318859722</v>
      </c>
      <c r="E26" s="1">
        <f>IF(C26&lt;11165,'Initial Conditions (LLDS)'!$E$1-0.0065*C26,IF(C26&gt;25336.9,139.789+0.00296*C26,216.483))</f>
        <v>282.19027777777774</v>
      </c>
      <c r="F26">
        <f>(D26*0.028964)/(8.3145*Equations!E26)</f>
        <v>1.16787514288255</v>
      </c>
      <c r="G26" s="14">
        <f t="shared" si="0"/>
        <v>4.3676892029996965</v>
      </c>
      <c r="H26">
        <f t="shared" si="3"/>
        <v>3.2303854715578102</v>
      </c>
      <c r="I26">
        <f t="shared" si="4"/>
        <v>6.4972686121930261</v>
      </c>
      <c r="J26">
        <f>F26*G26*B26-m*B26-0.5*Equations!F26*0.3*I26</f>
        <v>22.751113528918026</v>
      </c>
      <c r="K26" s="14">
        <f t="shared" si="7"/>
        <v>3.8477707313938092</v>
      </c>
      <c r="L26" s="1">
        <f t="shared" si="9"/>
        <v>88.888189720723162</v>
      </c>
      <c r="O26">
        <f>(2*Mp*Equations!B26/(Equations!F26*1.026*0.75))^(1/2)</f>
        <v>4.9776373963970508</v>
      </c>
      <c r="Q26">
        <f>$G$3*('Initial Conditions (LLDS)'!$I$3/Equations!D26)*(Ti/Equations!E26)</f>
        <v>4.4841520564056081</v>
      </c>
      <c r="T26" s="1">
        <v>575</v>
      </c>
      <c r="U26">
        <f t="shared" si="5"/>
        <v>115.51665061344175</v>
      </c>
      <c r="AB26">
        <f t="shared" si="6"/>
        <v>1.0140483020034381</v>
      </c>
      <c r="AC26" s="1">
        <f t="shared" si="8"/>
        <v>88.888189720723162</v>
      </c>
    </row>
    <row r="27" spans="1:29">
      <c r="A27">
        <f t="shared" si="1"/>
        <v>1.0148692711094147</v>
      </c>
      <c r="B27" s="1">
        <f>(6.67384*10^(-11)*5.97219*10^24)/((6371*10^3+Equations!C27)^2)</f>
        <v>9.8177597290137708</v>
      </c>
      <c r="C27" s="1">
        <v>600</v>
      </c>
      <c r="D27" s="1">
        <f t="shared" si="2"/>
        <v>94321.677756707984</v>
      </c>
      <c r="E27" s="1">
        <f>IF(C27&lt;11165,'Initial Conditions (LLDS)'!$E$1-0.0065*C27,IF(C27&gt;25336.9,139.789+0.00296*C27,216.483))</f>
        <v>282.02777777777777</v>
      </c>
      <c r="F27">
        <f>(D27*0.028964)/(8.3145*Equations!E27)</f>
        <v>1.1650432096142969</v>
      </c>
      <c r="G27" s="14">
        <f t="shared" si="0"/>
        <v>4.3783059803494915</v>
      </c>
      <c r="H27">
        <f t="shared" si="3"/>
        <v>3.2356182010245291</v>
      </c>
      <c r="I27">
        <f t="shared" si="4"/>
        <v>6.4998726569249046</v>
      </c>
      <c r="J27">
        <f>F27*G27*B27-m*B27-0.5*Equations!F27*0.3*I27</f>
        <v>22.753230963115644</v>
      </c>
      <c r="K27" s="14">
        <f t="shared" si="7"/>
        <v>3.8462291985621024</v>
      </c>
      <c r="L27" s="1">
        <f t="shared" si="9"/>
        <v>92.734418919285261</v>
      </c>
      <c r="O27">
        <f>(2*Mp*Equations!B27/(Equations!F27*1.026*0.75))^(1/2)</f>
        <v>4.9836638758714278</v>
      </c>
      <c r="Q27">
        <f>$G$3*('Initial Conditions (LLDS)'!$I$3/Equations!D27)*(Ti/Equations!E27)</f>
        <v>4.5002333759955269</v>
      </c>
      <c r="T27" s="1">
        <v>600</v>
      </c>
      <c r="U27">
        <f t="shared" si="5"/>
        <v>120.39335214899216</v>
      </c>
      <c r="AB27">
        <f t="shared" si="6"/>
        <v>1.0148692711094147</v>
      </c>
      <c r="AC27" s="1">
        <f t="shared" si="8"/>
        <v>92.734418919285261</v>
      </c>
    </row>
    <row r="28" spans="1:29">
      <c r="A28">
        <f t="shared" si="1"/>
        <v>1.0156913740256077</v>
      </c>
      <c r="B28" s="1">
        <f>(6.67384*10^(-11)*5.97219*10^24)/((6371*10^3+Equations!C28)^2)</f>
        <v>9.8176826863404472</v>
      </c>
      <c r="C28" s="1">
        <v>625</v>
      </c>
      <c r="D28" s="1">
        <f t="shared" si="2"/>
        <v>94038.615723297044</v>
      </c>
      <c r="E28" s="1">
        <f>IF(C28&lt;11165,'Initial Conditions (LLDS)'!$E$1-0.0065*C28,IF(C28&gt;25336.9,139.789+0.00296*C28,216.483))</f>
        <v>281.86527777777775</v>
      </c>
      <c r="F28">
        <f>(D28*0.028964)/(8.3145*Equations!E28)</f>
        <v>1.1622165328696408</v>
      </c>
      <c r="G28" s="14">
        <f t="shared" si="0"/>
        <v>4.3889546463644935</v>
      </c>
      <c r="H28">
        <f t="shared" si="3"/>
        <v>3.2408624006787901</v>
      </c>
      <c r="I28">
        <f t="shared" si="4"/>
        <v>6.5024792472114257</v>
      </c>
      <c r="J28">
        <f>F28*G28*B28-m*B28-0.5*Equations!F28*0.3*I28</f>
        <v>22.75534504102799</v>
      </c>
      <c r="K28" s="14">
        <f t="shared" si="7"/>
        <v>3.8446873953071354</v>
      </c>
      <c r="L28" s="1">
        <f t="shared" si="9"/>
        <v>96.579106314592394</v>
      </c>
      <c r="O28">
        <f>(2*Mp*Equations!B28/(Equations!F28*1.026*0.75))^(1/2)</f>
        <v>4.9897011089294248</v>
      </c>
      <c r="Q28">
        <f>$G$3*('Initial Conditions (LLDS)'!$I$3/Equations!D28)*(Ti/Equations!E28)</f>
        <v>4.5163816245629178</v>
      </c>
      <c r="T28" s="1">
        <v>625</v>
      </c>
      <c r="U28">
        <f t="shared" si="5"/>
        <v>125.2580037071796</v>
      </c>
      <c r="AB28">
        <f t="shared" si="6"/>
        <v>1.0156913740256077</v>
      </c>
      <c r="AC28" s="1">
        <f t="shared" si="8"/>
        <v>96.579106314592394</v>
      </c>
    </row>
    <row r="29" spans="1:29">
      <c r="A29">
        <f t="shared" si="1"/>
        <v>1.0165146129665479</v>
      </c>
      <c r="B29" s="1">
        <f>(6.67384*10^(-11)*5.97219*10^24)/((6371*10^3+Equations!C29)^2)</f>
        <v>9.8176056445739821</v>
      </c>
      <c r="C29" s="1">
        <v>650</v>
      </c>
      <c r="D29" s="1">
        <f t="shared" si="2"/>
        <v>93756.241936019724</v>
      </c>
      <c r="E29" s="1">
        <f>IF(C29&lt;11165,'Initial Conditions (LLDS)'!$E$1-0.0065*C29,IF(C29&gt;25336.9,139.789+0.00296*C29,216.483))</f>
        <v>281.70277777777773</v>
      </c>
      <c r="F29">
        <f>(D29*0.028964)/(8.3145*Equations!E29)</f>
        <v>1.1593951058844501</v>
      </c>
      <c r="G29" s="14">
        <f t="shared" si="0"/>
        <v>4.3996353151142422</v>
      </c>
      <c r="H29">
        <f t="shared" si="3"/>
        <v>3.2461181022335883</v>
      </c>
      <c r="I29">
        <f t="shared" si="4"/>
        <v>6.5050883869937319</v>
      </c>
      <c r="J29">
        <f>F29*G29*B29-m*B29-0.5*Equations!F29*0.3*I29</f>
        <v>22.757455765642074</v>
      </c>
      <c r="K29" s="14">
        <f t="shared" si="7"/>
        <v>3.8431453214355979</v>
      </c>
      <c r="L29" s="1">
        <f t="shared" si="9"/>
        <v>100.42225163602799</v>
      </c>
      <c r="O29">
        <f>(2*Mp*Equations!B29/(Equations!F29*1.026*0.75))^(1/2)</f>
        <v>4.9957491209227145</v>
      </c>
      <c r="Q29">
        <f>$G$3*('Initial Conditions (LLDS)'!$I$3/Equations!D29)*(Ti/Equations!E29)</f>
        <v>4.5325971192321379</v>
      </c>
      <c r="T29" s="1">
        <v>650</v>
      </c>
      <c r="U29">
        <f t="shared" si="5"/>
        <v>130.11061689982245</v>
      </c>
      <c r="AB29">
        <f t="shared" si="6"/>
        <v>1.0165146129665479</v>
      </c>
      <c r="AC29" s="1">
        <f t="shared" si="8"/>
        <v>100.42225163602799</v>
      </c>
    </row>
    <row r="30" spans="1:29">
      <c r="A30">
        <f t="shared" si="1"/>
        <v>1.0173389901523584</v>
      </c>
      <c r="B30" s="1">
        <f>(6.67384*10^(-11)*5.97219*10^24)/((6371*10^3+Equations!C30)^2)</f>
        <v>9.8175286037143632</v>
      </c>
      <c r="C30" s="1">
        <v>675</v>
      </c>
      <c r="D30" s="1">
        <f t="shared" si="2"/>
        <v>93474.555113923008</v>
      </c>
      <c r="E30" s="1">
        <f>IF(C30&lt;11165,'Initial Conditions (LLDS)'!$E$1-0.0065*C30,IF(C30&gt;25336.9,139.789+0.00296*C30,216.483))</f>
        <v>281.54027777777776</v>
      </c>
      <c r="F30">
        <f>(D30*0.028964)/(8.3145*Equations!E30)</f>
        <v>1.156578921899444</v>
      </c>
      <c r="G30" s="14">
        <f t="shared" si="0"/>
        <v>4.4103481011417989</v>
      </c>
      <c r="H30">
        <f t="shared" si="3"/>
        <v>3.2513853375077786</v>
      </c>
      <c r="I30">
        <f t="shared" si="4"/>
        <v>6.5077000802213174</v>
      </c>
      <c r="J30">
        <f>F30*G30*B30-m*B30-0.5*Equations!F30*0.3*I30</f>
        <v>22.759563139943904</v>
      </c>
      <c r="K30" s="14">
        <f t="shared" si="7"/>
        <v>3.8416029767539297</v>
      </c>
      <c r="L30" s="1">
        <f t="shared" si="9"/>
        <v>104.26385461278193</v>
      </c>
      <c r="O30">
        <f>(2*Mp*Equations!B30/(Equations!F30*1.026*0.75))^(1/2)</f>
        <v>5.0018079372772686</v>
      </c>
      <c r="Q30">
        <f>$G$3*('Initial Conditions (LLDS)'!$I$3/Equations!D30)*(Ti/Equations!E30)</f>
        <v>4.5488801788131203</v>
      </c>
      <c r="T30" s="1">
        <v>675</v>
      </c>
      <c r="U30">
        <f t="shared" si="5"/>
        <v>134.95120333777467</v>
      </c>
      <c r="AB30">
        <f t="shared" si="6"/>
        <v>1.0173389901523584</v>
      </c>
      <c r="AC30" s="1">
        <f t="shared" si="8"/>
        <v>104.26385461278193</v>
      </c>
    </row>
    <row r="31" spans="1:29">
      <c r="A31">
        <f t="shared" si="1"/>
        <v>1.018164507808774</v>
      </c>
      <c r="B31" s="1">
        <f>(6.67384*10^(-11)*5.97219*10^24)/((6371*10^3+Equations!C31)^2)</f>
        <v>9.8174515637615745</v>
      </c>
      <c r="C31" s="1">
        <v>700</v>
      </c>
      <c r="D31" s="1">
        <f t="shared" si="2"/>
        <v>93193.553977706615</v>
      </c>
      <c r="E31" s="1">
        <f>IF(C31&lt;11165,'Initial Conditions (LLDS)'!$E$1-0.0065*C31,IF(C31&gt;25336.9,139.789+0.00296*C31,216.483))</f>
        <v>281.37777777777774</v>
      </c>
      <c r="F31">
        <f>(D31*0.028964)/(8.3145*Equations!E31)</f>
        <v>1.1537679741601892</v>
      </c>
      <c r="G31" s="14">
        <f t="shared" si="0"/>
        <v>4.4210931194660033</v>
      </c>
      <c r="H31">
        <f t="shared" si="3"/>
        <v>3.2566641384264989</v>
      </c>
      <c r="I31">
        <f t="shared" si="4"/>
        <v>6.5103143308520623</v>
      </c>
      <c r="J31">
        <f>F31*G31*B31-m*B31-0.5*Equations!F31*0.3*I31</f>
        <v>22.761667166918553</v>
      </c>
      <c r="K31" s="14">
        <f t="shared" si="7"/>
        <v>3.8400603610683155</v>
      </c>
      <c r="L31" s="1">
        <f t="shared" si="9"/>
        <v>108.10391497385024</v>
      </c>
      <c r="O31">
        <f>(2*Mp*Equations!B31/(Equations!F31*1.026*0.75))^(1/2)</f>
        <v>5.0078775834936264</v>
      </c>
      <c r="Q31">
        <f>$G$3*('Initial Conditions (LLDS)'!$I$3/Equations!D31)*(Ti/Equations!E31)</f>
        <v>4.5652311238113068</v>
      </c>
      <c r="T31" s="1">
        <v>700</v>
      </c>
      <c r="U31">
        <f t="shared" si="5"/>
        <v>139.77977463092492</v>
      </c>
      <c r="AB31">
        <f t="shared" si="6"/>
        <v>1.018164507808774</v>
      </c>
      <c r="AC31" s="1">
        <f t="shared" si="8"/>
        <v>108.10391497385024</v>
      </c>
    </row>
    <row r="32" spans="1:29">
      <c r="A32">
        <f t="shared" si="1"/>
        <v>1.0189911681671577</v>
      </c>
      <c r="B32" s="1">
        <f>(6.67384*10^(-11)*5.97219*10^24)/((6371*10^3+Equations!C32)^2)</f>
        <v>9.8173745247156017</v>
      </c>
      <c r="C32" s="1">
        <v>725</v>
      </c>
      <c r="D32" s="1">
        <f t="shared" si="2"/>
        <v>92913.237249721962</v>
      </c>
      <c r="E32" s="1">
        <f>IF(C32&lt;11165,'Initial Conditions (LLDS)'!$E$1-0.0065*C32,IF(C32&gt;25336.9,139.789+0.00296*C32,216.483))</f>
        <v>281.21527777777777</v>
      </c>
      <c r="F32">
        <f>(D32*0.028964)/(8.3145*Equations!E32)</f>
        <v>1.1509622559170998</v>
      </c>
      <c r="G32" s="14">
        <f t="shared" si="0"/>
        <v>4.4318704855837119</v>
      </c>
      <c r="H32">
        <f t="shared" si="3"/>
        <v>3.2619545370215843</v>
      </c>
      <c r="I32">
        <f t="shared" si="4"/>
        <v>6.5129311428522403</v>
      </c>
      <c r="J32">
        <f>F32*G32*B32-m*B32-0.5*Equations!F32*0.3*I32</f>
        <v>22.763767849550092</v>
      </c>
      <c r="K32" s="14">
        <f t="shared" si="7"/>
        <v>3.8385174741846919</v>
      </c>
      <c r="L32" s="1">
        <f t="shared" si="9"/>
        <v>111.94243244803494</v>
      </c>
      <c r="O32">
        <f>(2*Mp*Equations!B32/(Equations!F32*1.026*0.75))^(1/2)</f>
        <v>5.0139580851471504</v>
      </c>
      <c r="Q32">
        <f>$G$3*('Initial Conditions (LLDS)'!$I$3/Equations!D32)*(Ti/Equations!E32)</f>
        <v>4.5816502764376468</v>
      </c>
      <c r="T32" s="1">
        <v>725</v>
      </c>
      <c r="U32">
        <f t="shared" si="5"/>
        <v>144.59634238819581</v>
      </c>
      <c r="AB32">
        <f t="shared" si="6"/>
        <v>1.0189911681671577</v>
      </c>
      <c r="AC32" s="1">
        <f t="shared" si="8"/>
        <v>111.94243244803494</v>
      </c>
    </row>
    <row r="33" spans="1:29">
      <c r="A33">
        <f t="shared" si="1"/>
        <v>1.0198189734645187</v>
      </c>
      <c r="B33" s="1">
        <f>(6.67384*10^(-11)*5.97219*10^24)/((6371*10^3+Equations!C33)^2)</f>
        <v>9.8172974865764324</v>
      </c>
      <c r="C33" s="1">
        <v>750</v>
      </c>
      <c r="D33" s="1">
        <f t="shared" si="2"/>
        <v>92633.603653970684</v>
      </c>
      <c r="E33" s="1">
        <f>IF(C33&lt;11165,'Initial Conditions (LLDS)'!$E$1-0.0065*C33,IF(C33&gt;25336.9,139.789+0.00296*C33,216.483))</f>
        <v>281.05277777777775</v>
      </c>
      <c r="F33">
        <f>(D33*0.028964)/(8.3145*Equations!E33)</f>
        <v>1.1481617604254348</v>
      </c>
      <c r="G33" s="14">
        <f t="shared" si="0"/>
        <v>4.4426803154720726</v>
      </c>
      <c r="H33">
        <f t="shared" si="3"/>
        <v>3.2672565654319827</v>
      </c>
      <c r="I33">
        <f t="shared" si="4"/>
        <v>6.5155505201965589</v>
      </c>
      <c r="J33">
        <f>F33*G33*B33-m*B33-0.5*Equations!F33*0.3*I33</f>
        <v>22.76586519082166</v>
      </c>
      <c r="K33" s="14">
        <f t="shared" si="7"/>
        <v>3.8369743159087357</v>
      </c>
      <c r="L33" s="1">
        <f t="shared" si="9"/>
        <v>115.77940676394367</v>
      </c>
      <c r="O33">
        <f>(2*Mp*Equations!B33/(Equations!F33*1.026*0.75))^(1/2)</f>
        <v>5.0200494678882972</v>
      </c>
      <c r="Q33">
        <f>$G$3*('Initial Conditions (LLDS)'!$I$3/Equations!D33)*(Ti/Equations!E33)</f>
        <v>4.5981379606186721</v>
      </c>
      <c r="T33" s="1">
        <v>750</v>
      </c>
      <c r="U33">
        <f t="shared" si="5"/>
        <v>149.40091821754305</v>
      </c>
      <c r="AB33">
        <f t="shared" si="6"/>
        <v>1.0198189734645187</v>
      </c>
      <c r="AC33" s="1">
        <f t="shared" si="8"/>
        <v>115.77940676394367</v>
      </c>
    </row>
    <row r="34" spans="1:29">
      <c r="A34">
        <f t="shared" si="1"/>
        <v>1.0206479259435297</v>
      </c>
      <c r="B34" s="1">
        <f>(6.67384*10^(-11)*5.97219*10^24)/((6371*10^3+Equations!C34)^2)</f>
        <v>9.8172204493440507</v>
      </c>
      <c r="C34" s="1">
        <v>775</v>
      </c>
      <c r="D34" s="1">
        <f t="shared" si="2"/>
        <v>92354.651916103816</v>
      </c>
      <c r="E34" s="1">
        <f>IF(C34&lt;11165,'Initial Conditions (LLDS)'!$E$1-0.0065*C34,IF(C34&gt;25336.9,139.789+0.00296*C34,216.483))</f>
        <v>280.89027777777773</v>
      </c>
      <c r="F34">
        <f>(D34*0.028964)/(8.3145*Equations!E34)</f>
        <v>1.1453664809453006</v>
      </c>
      <c r="G34" s="14">
        <f t="shared" si="0"/>
        <v>4.4535227255907852</v>
      </c>
      <c r="H34">
        <f t="shared" si="3"/>
        <v>3.2725702559041823</v>
      </c>
      <c r="I34">
        <f t="shared" si="4"/>
        <v>6.5181724668681627</v>
      </c>
      <c r="J34">
        <f>F34*G34*B34-m*B34-0.5*Equations!F34*0.3*I34</f>
        <v>22.767959193715402</v>
      </c>
      <c r="K34" s="14">
        <f t="shared" si="7"/>
        <v>3.8354308860458777</v>
      </c>
      <c r="L34" s="1">
        <f t="shared" si="9"/>
        <v>119.61483764998955</v>
      </c>
      <c r="O34">
        <f>(2*Mp*Equations!B34/(Equations!F34*1.026*0.75))^(1/2)</f>
        <v>5.0261517574428707</v>
      </c>
      <c r="Q34">
        <f>$G$3*('Initial Conditions (LLDS)'!$I$3/Equations!D34)*(Ti/Equations!E34)</f>
        <v>4.6146945020066008</v>
      </c>
      <c r="T34" s="1">
        <v>775</v>
      </c>
      <c r="U34">
        <f t="shared" si="5"/>
        <v>154.19351372595497</v>
      </c>
      <c r="AB34">
        <f t="shared" si="6"/>
        <v>1.0206479259435297</v>
      </c>
      <c r="AC34" s="1">
        <f t="shared" si="8"/>
        <v>119.61483764998955</v>
      </c>
    </row>
    <row r="35" spans="1:29">
      <c r="A35">
        <f t="shared" si="1"/>
        <v>1.0214780278525442</v>
      </c>
      <c r="B35" s="1">
        <f>(6.67384*10^(-11)*5.97219*10^24)/((6371*10^3+Equations!C35)^2)</f>
        <v>9.8171434130184423</v>
      </c>
      <c r="C35" s="1">
        <v>800</v>
      </c>
      <c r="D35" s="1">
        <f t="shared" si="2"/>
        <v>92076.380763420384</v>
      </c>
      <c r="E35" s="1">
        <f>IF(C35&lt;11165,'Initial Conditions (LLDS)'!$E$1-0.0065*C35,IF(C35&gt;25336.9,139.789+0.00296*C35,216.483))</f>
        <v>280.72777777777776</v>
      </c>
      <c r="F35">
        <f>(D35*0.028964)/(8.3145*Equations!E35)</f>
        <v>1.142576410741647</v>
      </c>
      <c r="G35" s="14">
        <f t="shared" si="0"/>
        <v>4.464397832884397</v>
      </c>
      <c r="H35">
        <f t="shared" si="3"/>
        <v>3.2778956407926203</v>
      </c>
      <c r="I35">
        <f t="shared" si="4"/>
        <v>6.5207969868586781</v>
      </c>
      <c r="J35">
        <f>F35*G35*B35-m*B35-0.5*Equations!F35*0.3*I35</f>
        <v>22.770049861212513</v>
      </c>
      <c r="K35" s="14">
        <f t="shared" si="7"/>
        <v>3.8338871844012847</v>
      </c>
      <c r="L35" s="1">
        <f t="shared" si="9"/>
        <v>123.44872483439084</v>
      </c>
      <c r="O35">
        <f>(2*Mp*Equations!B35/(Equations!F35*1.026*0.75))^(1/2)</f>
        <v>5.0322649796122976</v>
      </c>
      <c r="Q35">
        <f>$G$3*('Initial Conditions (LLDS)'!$I$3/Equations!D35)*(Ti/Equations!E35)</f>
        <v>4.6313202279895451</v>
      </c>
      <c r="T35" s="1">
        <v>800</v>
      </c>
      <c r="U35">
        <f t="shared" si="5"/>
        <v>158.97414051945148</v>
      </c>
      <c r="AB35">
        <f t="shared" si="6"/>
        <v>1.0214780278525442</v>
      </c>
      <c r="AC35" s="1">
        <f t="shared" si="8"/>
        <v>123.44872483439084</v>
      </c>
    </row>
    <row r="36" spans="1:29">
      <c r="A36">
        <f t="shared" si="1"/>
        <v>1.0223092814456145</v>
      </c>
      <c r="B36" s="1">
        <f>(6.67384*10^(-11)*5.97219*10^24)/((6371*10^3+Equations!C36)^2)</f>
        <v>9.817066377599593</v>
      </c>
      <c r="C36" s="1">
        <v>825</v>
      </c>
      <c r="D36" s="1">
        <f t="shared" si="2"/>
        <v>91798.788924866269</v>
      </c>
      <c r="E36" s="1">
        <f>IF(C36&lt;11165,'Initial Conditions (LLDS)'!$E$1-0.0065*C36,IF(C36&gt;25336.9,139.789+0.00296*C36,216.483))</f>
        <v>280.56527777777774</v>
      </c>
      <c r="F36">
        <f>(D36*0.028964)/(8.3145*Equations!E36)</f>
        <v>1.1397915430842696</v>
      </c>
      <c r="G36" s="14">
        <f t="shared" si="0"/>
        <v>4.4753057547845918</v>
      </c>
      <c r="H36">
        <f t="shared" si="3"/>
        <v>3.2832327525601195</v>
      </c>
      <c r="I36">
        <f t="shared" si="4"/>
        <v>6.5234240841682141</v>
      </c>
      <c r="J36">
        <f>F36*G36*B36-m*B36-0.5*Equations!F36*0.3*I36</f>
        <v>22.772137196293198</v>
      </c>
      <c r="K36" s="14">
        <f t="shared" si="7"/>
        <v>3.8323432107798783</v>
      </c>
      <c r="L36" s="1">
        <f t="shared" si="9"/>
        <v>127.28106804517073</v>
      </c>
      <c r="O36">
        <f>(2*Mp*Equations!B36/(Equations!F36*1.026*0.75))^(1/2)</f>
        <v>5.0383891602738844</v>
      </c>
      <c r="Q36">
        <f>$G$3*('Initial Conditions (LLDS)'!$I$3/Equations!D36)*(Ti/Equations!E36)</f>
        <v>4.6480154677017644</v>
      </c>
      <c r="T36" s="1">
        <v>825</v>
      </c>
      <c r="U36">
        <f t="shared" si="5"/>
        <v>163.74281020308351</v>
      </c>
      <c r="AB36">
        <f t="shared" si="6"/>
        <v>1.0223092814456145</v>
      </c>
      <c r="AC36" s="1">
        <f t="shared" si="8"/>
        <v>127.28106804517073</v>
      </c>
    </row>
    <row r="37" spans="1:29">
      <c r="A37">
        <f t="shared" si="1"/>
        <v>1.0231416889825096</v>
      </c>
      <c r="B37" s="1">
        <f>(6.67384*10^(-11)*5.97219*10^24)/((6371*10^3+Equations!C37)^2)</f>
        <v>9.8169893430874886</v>
      </c>
      <c r="C37" s="1">
        <v>850</v>
      </c>
      <c r="D37" s="1">
        <f t="shared" si="2"/>
        <v>91521.875131033084</v>
      </c>
      <c r="E37" s="1">
        <f>IF(C37&lt;11165,'Initial Conditions (LLDS)'!$E$1-0.0065*C37,IF(C37&gt;25336.9,139.789+0.00296*C37,216.483))</f>
        <v>280.40277777777777</v>
      </c>
      <c r="F37">
        <f>(D37*0.028964)/(8.3145*Equations!E37)</f>
        <v>1.137011871247807</v>
      </c>
      <c r="G37" s="14">
        <f t="shared" si="0"/>
        <v>4.4862466092125066</v>
      </c>
      <c r="H37">
        <f t="shared" si="3"/>
        <v>3.2885816237783061</v>
      </c>
      <c r="I37">
        <f t="shared" si="4"/>
        <v>6.5260537628053976</v>
      </c>
      <c r="J37">
        <f>F37*G37*B37-m*B37-0.5*Equations!F37*0.3*I37</f>
        <v>22.774221201936719</v>
      </c>
      <c r="K37" s="14">
        <f t="shared" si="7"/>
        <v>3.8307989649863208</v>
      </c>
      <c r="L37" s="1">
        <f t="shared" si="9"/>
        <v>131.11186701015706</v>
      </c>
      <c r="O37">
        <f>(2*Mp*Equations!B37/(Equations!F37*1.026*0.75))^(1/2)</f>
        <v>5.0445243253810856</v>
      </c>
      <c r="Q37">
        <f>$G$3*('Initial Conditions (LLDS)'!$I$3/Equations!D37)*(Ti/Equations!E37)</f>
        <v>4.6647805520339958</v>
      </c>
      <c r="T37" s="1">
        <v>850</v>
      </c>
      <c r="U37">
        <f t="shared" si="5"/>
        <v>168.49953438093237</v>
      </c>
      <c r="AB37">
        <f t="shared" si="6"/>
        <v>1.0231416889825096</v>
      </c>
      <c r="AC37" s="1">
        <f t="shared" si="8"/>
        <v>131.11186701015706</v>
      </c>
    </row>
    <row r="38" spans="1:29">
      <c r="A38">
        <f t="shared" si="1"/>
        <v>1.0239752527287327</v>
      </c>
      <c r="B38" s="1">
        <f>(6.67384*10^(-11)*5.97219*10^24)/((6371*10^3+Equations!C38)^2)</f>
        <v>9.8169123094821167</v>
      </c>
      <c r="C38" s="1">
        <v>875</v>
      </c>
      <c r="D38" s="1">
        <f t="shared" si="2"/>
        <v>91245.638114156769</v>
      </c>
      <c r="E38" s="1">
        <f>IF(C38&lt;11165,'Initial Conditions (LLDS)'!$E$1-0.0065*C38,IF(C38&gt;25336.9,139.789+0.00296*C38,216.483))</f>
        <v>280.24027777777775</v>
      </c>
      <c r="F38">
        <f>(D38*0.028964)/(8.3145*Equations!E38)</f>
        <v>1.1342373885117396</v>
      </c>
      <c r="G38" s="14">
        <f t="shared" si="0"/>
        <v>4.4972205145810582</v>
      </c>
      <c r="H38">
        <f t="shared" si="3"/>
        <v>3.2939422871280395</v>
      </c>
      <c r="I38">
        <f t="shared" si="4"/>
        <v>6.5286860267874021</v>
      </c>
      <c r="J38">
        <f>F38*G38*B38-m*B38-0.5*Equations!F38*0.3*I38</f>
        <v>22.776301881121359</v>
      </c>
      <c r="K38" s="14">
        <f t="shared" si="7"/>
        <v>3.8292544468250154</v>
      </c>
      <c r="L38" s="1">
        <f t="shared" si="9"/>
        <v>134.94112145698207</v>
      </c>
      <c r="O38">
        <f>(2*Mp*Equations!B38/(Equations!F38*1.026*0.75))^(1/2)</f>
        <v>5.0506705009637827</v>
      </c>
      <c r="Q38">
        <f>$G$3*('Initial Conditions (LLDS)'!$I$3/Equations!D38)*(Ti/Equations!E38)</f>
        <v>4.6816158136438455</v>
      </c>
      <c r="T38" s="1">
        <v>875</v>
      </c>
      <c r="U38">
        <f t="shared" si="5"/>
        <v>173.24432465610855</v>
      </c>
      <c r="AB38">
        <f t="shared" si="6"/>
        <v>1.0239752527287327</v>
      </c>
      <c r="AC38" s="1">
        <f t="shared" si="8"/>
        <v>134.94112145698207</v>
      </c>
    </row>
    <row r="39" spans="1:29">
      <c r="A39">
        <f t="shared" si="1"/>
        <v>1.0248099749555388</v>
      </c>
      <c r="B39" s="1">
        <f>(6.67384*10^(-11)*5.97219*10^24)/((6371*10^3+Equations!C39)^2)</f>
        <v>9.8168352767834612</v>
      </c>
      <c r="C39" s="1">
        <v>900</v>
      </c>
      <c r="D39" s="1">
        <f t="shared" si="2"/>
        <v>90970.07660811668</v>
      </c>
      <c r="E39" s="1">
        <f>IF(C39&lt;11165,'Initial Conditions (LLDS)'!$E$1-0.0065*C39,IF(C39&gt;25336.9,139.789+0.00296*C39,216.483))</f>
        <v>280.07777777777773</v>
      </c>
      <c r="F39">
        <f>(D39*0.028964)/(8.3145*Equations!E39)</f>
        <v>1.1314680881603911</v>
      </c>
      <c r="G39" s="14">
        <f t="shared" si="0"/>
        <v>4.5082275897972677</v>
      </c>
      <c r="H39">
        <f t="shared" si="3"/>
        <v>3.2993147753998411</v>
      </c>
      <c r="I39">
        <f t="shared" si="4"/>
        <v>6.5313208801399565</v>
      </c>
      <c r="J39">
        <f>F39*G39*B39-m*B39-0.5*Equations!F39*0.3*I39</f>
        <v>22.778379236824431</v>
      </c>
      <c r="K39" s="14">
        <f t="shared" si="7"/>
        <v>3.8277096561001129</v>
      </c>
      <c r="L39" s="1">
        <f t="shared" si="9"/>
        <v>138.7688311130822</v>
      </c>
      <c r="O39">
        <f>(2*Mp*Equations!B39/(Equations!F39*1.026*0.75))^(1/2)</f>
        <v>5.0568277131285351</v>
      </c>
      <c r="Q39">
        <f>$G$3*('Initial Conditions (LLDS)'!$I$3/Equations!D39)*(Ti/Equations!E39)</f>
        <v>4.698521586966244</v>
      </c>
      <c r="T39" s="1">
        <v>900</v>
      </c>
      <c r="U39">
        <f t="shared" si="5"/>
        <v>177.97719263075152</v>
      </c>
      <c r="AB39">
        <f t="shared" si="6"/>
        <v>1.0248099749555388</v>
      </c>
      <c r="AC39" s="1">
        <f t="shared" si="8"/>
        <v>138.7688311130822</v>
      </c>
    </row>
    <row r="40" spans="1:29">
      <c r="A40">
        <f t="shared" si="1"/>
        <v>1.0256458579399534</v>
      </c>
      <c r="B40" s="1">
        <f>(6.67384*10^(-11)*5.97219*10^24)/((6371*10^3+Equations!C40)^2)</f>
        <v>9.8167582449915081</v>
      </c>
      <c r="C40" s="1">
        <v>925</v>
      </c>
      <c r="D40" s="1">
        <f t="shared" si="2"/>
        <v>90695.189348434273</v>
      </c>
      <c r="E40" s="1">
        <f>IF(C40&lt;11165,'Initial Conditions (LLDS)'!$E$1-0.0065*C40,IF(C40&gt;25336.9,139.789+0.00296*C40,216.483))</f>
        <v>279.91527777777776</v>
      </c>
      <c r="F40">
        <f>(D40*0.028964)/(8.3145*Equations!E40)</f>
        <v>1.1287039634829259</v>
      </c>
      <c r="G40" s="14">
        <f t="shared" si="0"/>
        <v>4.5192679542646133</v>
      </c>
      <c r="H40">
        <f t="shared" si="3"/>
        <v>3.3046991214943273</v>
      </c>
      <c r="I40">
        <f t="shared" si="4"/>
        <v>6.533958326897376</v>
      </c>
      <c r="J40">
        <f>F40*G40*B40-m*B40-0.5*Equations!F40*0.3*I40</f>
        <v>22.780453272022278</v>
      </c>
      <c r="K40" s="14">
        <f t="shared" si="7"/>
        <v>3.8261645926155072</v>
      </c>
      <c r="L40" s="1">
        <f t="shared" si="9"/>
        <v>142.5949957056977</v>
      </c>
      <c r="O40">
        <f>(2*Mp*Equations!B40/(Equations!F40*1.026*0.75))^(1/2)</f>
        <v>5.0629959880588649</v>
      </c>
      <c r="Q40">
        <f>$G$3*('Initial Conditions (LLDS)'!$I$3/Equations!D40)*(Ti/Equations!E40)</f>
        <v>4.7154982082239725</v>
      </c>
      <c r="T40" s="1">
        <v>925</v>
      </c>
      <c r="U40">
        <f t="shared" si="5"/>
        <v>182.69814990602862</v>
      </c>
      <c r="AB40">
        <f t="shared" si="6"/>
        <v>1.0256458579399534</v>
      </c>
      <c r="AC40" s="1">
        <f t="shared" si="8"/>
        <v>142.5949957056977</v>
      </c>
    </row>
    <row r="41" spans="1:29">
      <c r="A41">
        <f t="shared" si="1"/>
        <v>1.0264829039647891</v>
      </c>
      <c r="B41" s="1">
        <f>(6.67384*10^(-11)*5.97219*10^24)/((6371*10^3+Equations!C41)^2)</f>
        <v>9.8166812141062429</v>
      </c>
      <c r="C41" s="1">
        <v>950</v>
      </c>
      <c r="D41" s="1">
        <f t="shared" si="2"/>
        <v>90420.975072271962</v>
      </c>
      <c r="E41" s="1">
        <f>IF(C41&lt;11165,'Initial Conditions (LLDS)'!$E$1-0.0065*C41,IF(C41&gt;25336.9,139.789+0.00296*C41,216.483))</f>
        <v>279.75277777777774</v>
      </c>
      <c r="F41">
        <f>(D41*0.028964)/(8.3145*Equations!E41)</f>
        <v>1.1259450077733504</v>
      </c>
      <c r="G41" s="14">
        <f t="shared" si="0"/>
        <v>4.5303417278853839</v>
      </c>
      <c r="H41">
        <f t="shared" si="3"/>
        <v>3.3100953584226356</v>
      </c>
      <c r="I41">
        <f t="shared" si="4"/>
        <v>6.5365983711025812</v>
      </c>
      <c r="J41">
        <f>F41*G41*B41-m*B41-0.5*Equations!F41*0.3*I41</f>
        <v>22.782523989690265</v>
      </c>
      <c r="K41" s="14">
        <f t="shared" si="7"/>
        <v>3.8246192561748362</v>
      </c>
      <c r="L41" s="1">
        <f t="shared" si="9"/>
        <v>146.41961496187253</v>
      </c>
      <c r="O41">
        <f>(2*Mp*Equations!B41/(Equations!F41*1.026*0.75))^(1/2)</f>
        <v>5.0691753520155185</v>
      </c>
      <c r="Q41">
        <f>$G$3*('Initial Conditions (LLDS)'!$I$3/Equations!D41)*(Ti/Equations!E41)</f>
        <v>4.7325460154382695</v>
      </c>
      <c r="T41" s="1">
        <v>950</v>
      </c>
      <c r="U41">
        <f t="shared" si="5"/>
        <v>187.40720808213456</v>
      </c>
      <c r="AB41">
        <f t="shared" si="6"/>
        <v>1.0264829039647891</v>
      </c>
      <c r="AC41" s="1">
        <f t="shared" si="8"/>
        <v>146.41961496187253</v>
      </c>
    </row>
    <row r="42" spans="1:29">
      <c r="A42">
        <f t="shared" si="1"/>
        <v>1.0273211153186663</v>
      </c>
      <c r="B42" s="1">
        <f>(6.67384*10^(-11)*5.97219*10^24)/((6371*10^3+Equations!C42)^2)</f>
        <v>9.8166041841276535</v>
      </c>
      <c r="C42" s="1">
        <v>975</v>
      </c>
      <c r="D42" s="1">
        <f t="shared" si="2"/>
        <v>90147.432518431728</v>
      </c>
      <c r="E42" s="1">
        <f>IF(C42&lt;11165,'Initial Conditions (LLDS)'!$E$1-0.0065*C42,IF(C42&gt;25336.9,139.789+0.00296*C42,216.483))</f>
        <v>279.59027777777777</v>
      </c>
      <c r="F42">
        <f>(D42*0.028964)/(8.3145*Equations!E42)</f>
        <v>1.1231912143305085</v>
      </c>
      <c r="G42" s="14">
        <f t="shared" si="0"/>
        <v>4.5414490310630713</v>
      </c>
      <c r="H42">
        <f t="shared" si="3"/>
        <v>3.3155035193068776</v>
      </c>
      <c r="I42">
        <f t="shared" si="4"/>
        <v>6.5392410168071304</v>
      </c>
      <c r="J42">
        <f>F42*G42*B42-m*B42-0.5*Equations!F42*0.3*I42</f>
        <v>22.784591392802824</v>
      </c>
      <c r="K42" s="14">
        <f t="shared" si="7"/>
        <v>3.8230736465814767</v>
      </c>
      <c r="L42" s="1">
        <f t="shared" si="9"/>
        <v>150.24268860845399</v>
      </c>
      <c r="O42">
        <f>(2*Mp*Equations!B42/(Equations!F42*1.026*0.75))^(1/2)</f>
        <v>5.0753658313367511</v>
      </c>
      <c r="Q42">
        <f>$G$3*('Initial Conditions (LLDS)'!$I$3/Equations!D42)*(Ti/Equations!E42)</f>
        <v>4.7496653484394908</v>
      </c>
      <c r="T42" s="1">
        <v>975</v>
      </c>
      <c r="U42">
        <f t="shared" si="5"/>
        <v>192.10437875829027</v>
      </c>
      <c r="AB42">
        <f t="shared" si="6"/>
        <v>1.0273211153186663</v>
      </c>
      <c r="AC42" s="1">
        <f t="shared" si="8"/>
        <v>150.24268860845399</v>
      </c>
    </row>
    <row r="43" spans="1:29">
      <c r="A43">
        <f t="shared" si="1"/>
        <v>1.0281604942960274</v>
      </c>
      <c r="B43" s="1">
        <f>(6.67384*10^(-11)*5.97219*10^24)/((6371*10^3+Equations!C43)^2)</f>
        <v>9.8165271550557236</v>
      </c>
      <c r="C43" s="1">
        <v>1000</v>
      </c>
      <c r="D43" s="1">
        <f t="shared" si="2"/>
        <v>89874.56042735427</v>
      </c>
      <c r="E43" s="1">
        <f>IF(C43&lt;11165,'Initial Conditions (LLDS)'!$E$1-0.0065*C43,IF(C43&gt;25336.9,139.789+0.00296*C43,216.483))</f>
        <v>279.42777777777775</v>
      </c>
      <c r="F43">
        <f>(D43*0.028964)/(8.3145*Equations!E43)</f>
        <v>1.1204425764580859</v>
      </c>
      <c r="G43" s="14">
        <f t="shared" si="0"/>
        <v>4.5525899847047269</v>
      </c>
      <c r="H43">
        <f t="shared" si="3"/>
        <v>3.3209236373805484</v>
      </c>
      <c r="I43">
        <f t="shared" si="4"/>
        <v>6.5418862680712371</v>
      </c>
      <c r="J43">
        <f>F43*G43*B43-m*B43-0.5*Equations!F43*0.3*I43</f>
        <v>22.78665548433337</v>
      </c>
      <c r="K43" s="14">
        <f t="shared" si="7"/>
        <v>3.8215277636385476</v>
      </c>
      <c r="L43" s="1">
        <f t="shared" si="9"/>
        <v>154.06421637209255</v>
      </c>
      <c r="O43">
        <f>(2*Mp*Equations!B43/(Equations!F43*1.026*0.75))^(1/2)</f>
        <v>5.0815674524385823</v>
      </c>
      <c r="Q43">
        <f>$G$3*('Initial Conditions (LLDS)'!$I$3/Equations!D43)*(Ti/Equations!E43)</f>
        <v>4.7668565488778416</v>
      </c>
      <c r="T43" s="1">
        <v>1000</v>
      </c>
      <c r="U43">
        <f t="shared" si="5"/>
        <v>196.78967353274277</v>
      </c>
      <c r="AB43">
        <f t="shared" si="6"/>
        <v>1.0281604942960274</v>
      </c>
      <c r="AC43" s="1">
        <f t="shared" si="8"/>
        <v>154.06421637209255</v>
      </c>
    </row>
    <row r="44" spans="1:29">
      <c r="A44">
        <f t="shared" si="1"/>
        <v>1.0290010431971586</v>
      </c>
      <c r="B44" s="1">
        <f>(6.67384*10^(-11)*5.97219*10^24)/((6371*10^3+Equations!C44)^2)</f>
        <v>9.8164501268904374</v>
      </c>
      <c r="C44" s="1">
        <v>1025</v>
      </c>
      <c r="D44" s="1">
        <f t="shared" si="2"/>
        <v>89602.357541117613</v>
      </c>
      <c r="E44" s="1">
        <f>IF(C44&lt;11165,'Initial Conditions (LLDS)'!$E$1-0.0065*C44,IF(C44&gt;25336.9,139.789+0.00296*C44,216.483))</f>
        <v>279.26527777777773</v>
      </c>
      <c r="F44">
        <f>(D44*0.028964)/(8.3145*Equations!E44)</f>
        <v>1.1176990874646056</v>
      </c>
      <c r="G44" s="14">
        <f t="shared" si="0"/>
        <v>4.5637647102233805</v>
      </c>
      <c r="H44">
        <f t="shared" si="3"/>
        <v>3.326355745988991</v>
      </c>
      <c r="I44">
        <f t="shared" si="4"/>
        <v>6.5445341289637886</v>
      </c>
      <c r="J44">
        <f>F44*G44*B44-m*B44-0.5*Equations!F44*0.3*I44</f>
        <v>22.788716267254376</v>
      </c>
      <c r="K44" s="14">
        <f t="shared" si="7"/>
        <v>3.8199816071489123</v>
      </c>
      <c r="L44" s="1">
        <f t="shared" si="9"/>
        <v>157.88419797924146</v>
      </c>
      <c r="O44">
        <f>(2*Mp*Equations!B44/(Equations!F44*1.026*0.75))^(1/2)</f>
        <v>5.0877802418150884</v>
      </c>
      <c r="Q44">
        <f>$G$3*('Initial Conditions (LLDS)'!$I$3/Equations!D44)*(Ti/Equations!E44)</f>
        <v>4.7841199602341842</v>
      </c>
      <c r="T44" s="1">
        <v>1025</v>
      </c>
      <c r="U44">
        <f t="shared" si="5"/>
        <v>201.46310400276383</v>
      </c>
      <c r="AB44">
        <f t="shared" si="6"/>
        <v>1.0290010431971586</v>
      </c>
      <c r="AC44" s="1">
        <f t="shared" si="8"/>
        <v>157.88419797924146</v>
      </c>
    </row>
    <row r="45" spans="1:29">
      <c r="A45">
        <f t="shared" si="1"/>
        <v>1.0298427643282064</v>
      </c>
      <c r="B45" s="1">
        <f>(6.67384*10^(-11)*5.97219*10^24)/((6371*10^3+Equations!C45)^2)</f>
        <v>9.8163730996317842</v>
      </c>
      <c r="C45" s="1">
        <v>1050</v>
      </c>
      <c r="D45" s="1">
        <f t="shared" si="2"/>
        <v>89330.822603435998</v>
      </c>
      <c r="E45" s="1">
        <f>IF(C45&lt;11165,'Initial Conditions (LLDS)'!$E$1-0.0065*C45,IF(C45&gt;25336.9,139.789+0.00296*C45,216.483))</f>
        <v>279.10277777777776</v>
      </c>
      <c r="F45">
        <f>(D45*0.028964)/(8.3145*Equations!E45)</f>
        <v>1.114960740663429</v>
      </c>
      <c r="G45" s="14">
        <f t="shared" si="0"/>
        <v>4.5749733295404402</v>
      </c>
      <c r="H45">
        <f t="shared" si="3"/>
        <v>3.3317998785898264</v>
      </c>
      <c r="I45">
        <f t="shared" si="4"/>
        <v>6.5471846035623784</v>
      </c>
      <c r="J45">
        <f>F45*G45*B45-m*B45-0.5*Equations!F45*0.3*I45</f>
        <v>22.790773744537358</v>
      </c>
      <c r="K45" s="14">
        <f t="shared" si="7"/>
        <v>3.8184351769151719</v>
      </c>
      <c r="L45" s="1">
        <f t="shared" si="9"/>
        <v>161.70263315615662</v>
      </c>
      <c r="O45">
        <f>(2*Mp*Equations!B45/(Equations!F45*1.026*0.75))^(1/2)</f>
        <v>5.0940042260386678</v>
      </c>
      <c r="Q45">
        <f>$G$3*('Initial Conditions (LLDS)'!$I$3/Equations!D45)*(Ti/Equations!E45)</f>
        <v>4.8014559278309044</v>
      </c>
      <c r="T45" s="1">
        <v>1050</v>
      </c>
      <c r="U45">
        <f t="shared" si="5"/>
        <v>206.12468176464949</v>
      </c>
      <c r="AB45">
        <f t="shared" si="6"/>
        <v>1.0298427643282064</v>
      </c>
      <c r="AC45" s="1">
        <f t="shared" si="8"/>
        <v>161.70263315615662</v>
      </c>
    </row>
    <row r="46" spans="1:29">
      <c r="A46">
        <f t="shared" si="1"/>
        <v>1.0306856600011964</v>
      </c>
      <c r="B46" s="1">
        <f>(6.67384*10^(-11)*5.97219*10^24)/((6371*10^3+Equations!C46)^2)</f>
        <v>9.816296073279748</v>
      </c>
      <c r="C46" s="1">
        <v>1075</v>
      </c>
      <c r="D46" s="1">
        <f t="shared" si="2"/>
        <v>89059.954359658484</v>
      </c>
      <c r="E46" s="1">
        <f>IF(C46&lt;11165,'Initial Conditions (LLDS)'!$E$1-0.0065*C46,IF(C46&gt;25336.9,139.789+0.00296*C46,216.483))</f>
        <v>278.94027777777774</v>
      </c>
      <c r="F46">
        <f>(D46*0.028964)/(8.3145*Equations!E46)</f>
        <v>1.1122275293727533</v>
      </c>
      <c r="G46" s="14">
        <f t="shared" si="0"/>
        <v>4.5862159650881251</v>
      </c>
      <c r="H46">
        <f t="shared" si="3"/>
        <v>3.3372560687533981</v>
      </c>
      <c r="I46">
        <f t="shared" si="4"/>
        <v>6.5498376959533209</v>
      </c>
      <c r="J46">
        <f>F46*G46*B46-m*B46-0.5*Equations!F46*0.3*I46</f>
        <v>22.79282791915282</v>
      </c>
      <c r="K46" s="14">
        <f t="shared" si="7"/>
        <v>3.8168884727396715</v>
      </c>
      <c r="L46" s="1">
        <f t="shared" si="9"/>
        <v>165.51952162889629</v>
      </c>
      <c r="O46">
        <f>(2*Mp*Equations!B46/(Equations!F46*1.026*0.75))^(1/2)</f>
        <v>5.1002394317603228</v>
      </c>
      <c r="Q46">
        <f>$G$3*('Initial Conditions (LLDS)'!$I$3/Equations!D46)*(Ti/Equations!E46)</f>
        <v>4.8188647988428874</v>
      </c>
      <c r="T46" s="1">
        <v>1075</v>
      </c>
      <c r="U46">
        <f t="shared" si="5"/>
        <v>210.77441841371925</v>
      </c>
      <c r="AB46">
        <f t="shared" si="6"/>
        <v>1.0306856600011964</v>
      </c>
      <c r="AC46" s="1">
        <f t="shared" si="8"/>
        <v>165.51952162889629</v>
      </c>
    </row>
    <row r="47" spans="1:29">
      <c r="A47">
        <f t="shared" si="1"/>
        <v>1.0315297325340509</v>
      </c>
      <c r="B47" s="1">
        <f>(6.67384*10^(-11)*5.97219*10^24)/((6371*10^3+Equations!C47)^2)</f>
        <v>9.8162190478343163</v>
      </c>
      <c r="C47" s="1">
        <v>1100</v>
      </c>
      <c r="D47" s="1">
        <f t="shared" si="2"/>
        <v>88789.751556768155</v>
      </c>
      <c r="E47" s="1">
        <f>IF(C47&lt;11165,'Initial Conditions (LLDS)'!$E$1-0.0065*C47,IF(C47&gt;25336.9,139.789+0.00296*C47,216.483))</f>
        <v>278.77777777777777</v>
      </c>
      <c r="F47">
        <f>(D47*0.028964)/(8.3145*Equations!E47)</f>
        <v>1.1094994469156136</v>
      </c>
      <c r="G47" s="14">
        <f t="shared" si="0"/>
        <v>4.5974927398118899</v>
      </c>
      <c r="H47">
        <f t="shared" si="3"/>
        <v>3.3427243501632127</v>
      </c>
      <c r="I47">
        <f t="shared" si="4"/>
        <v>6.5524934102316896</v>
      </c>
      <c r="J47">
        <f>F47*G47*B47-m*B47-0.5*Equations!F47*0.3*I47</f>
        <v>22.794878794070325</v>
      </c>
      <c r="K47" s="14">
        <f t="shared" si="7"/>
        <v>3.8153414944244903</v>
      </c>
      <c r="L47" s="1">
        <f t="shared" si="9"/>
        <v>169.33486312332079</v>
      </c>
      <c r="O47">
        <f>(2*Mp*Equations!B47/(Equations!F47*1.026*0.75))^(1/2)</f>
        <v>5.106485885709934</v>
      </c>
      <c r="Q47">
        <f>$G$3*('Initial Conditions (LLDS)'!$I$3/Equations!D47)*(Ti/Equations!E47)</f>
        <v>4.8363469223084907</v>
      </c>
      <c r="T47" s="1">
        <v>1100</v>
      </c>
      <c r="U47">
        <f t="shared" si="5"/>
        <v>215.41232554431539</v>
      </c>
      <c r="AB47">
        <f t="shared" si="6"/>
        <v>1.0315297325340509</v>
      </c>
      <c r="AC47" s="1">
        <f t="shared" si="8"/>
        <v>169.33486312332079</v>
      </c>
    </row>
    <row r="48" spans="1:29">
      <c r="A48">
        <f t="shared" si="1"/>
        <v>1.0323749842506087</v>
      </c>
      <c r="B48" s="1">
        <f>(6.67384*10^(-11)*5.97219*10^24)/((6371*10^3+Equations!C48)^2)</f>
        <v>9.8161420232954715</v>
      </c>
      <c r="C48" s="1">
        <v>1125</v>
      </c>
      <c r="D48" s="1">
        <f t="shared" si="2"/>
        <v>88520.212943380597</v>
      </c>
      <c r="E48" s="1">
        <f>IF(C48&lt;11165,'Initial Conditions (LLDS)'!$E$1-0.0065*C48,IF(C48&gt;25336.9,139.789+0.00296*C48,216.483))</f>
        <v>278.61527777777775</v>
      </c>
      <c r="F48">
        <f>(D48*0.028964)/(8.3145*Equations!E48)</f>
        <v>1.1067764866198808</v>
      </c>
      <c r="G48" s="14">
        <f t="shared" si="0"/>
        <v>4.6088037771728851</v>
      </c>
      <c r="H48">
        <f t="shared" si="3"/>
        <v>3.3482047566163957</v>
      </c>
      <c r="I48">
        <f t="shared" si="4"/>
        <v>6.5551517505013237</v>
      </c>
      <c r="J48">
        <f>F48*G48*B48-m*B48-0.5*Equations!F48*0.3*I48</f>
        <v>22.796926372258483</v>
      </c>
      <c r="K48" s="14">
        <f t="shared" si="7"/>
        <v>3.8137942417714519</v>
      </c>
      <c r="L48" s="1">
        <f t="shared" si="9"/>
        <v>173.14865736509225</v>
      </c>
      <c r="O48">
        <f>(2*Mp*Equations!B48/(Equations!F48*1.026*0.75))^(1/2)</f>
        <v>5.112743614696539</v>
      </c>
      <c r="Q48">
        <f>$G$3*('Initial Conditions (LLDS)'!$I$3/Equations!D48)*(Ti/Equations!E48)</f>
        <v>4.8539026491406689</v>
      </c>
      <c r="T48" s="1">
        <v>1125</v>
      </c>
      <c r="U48">
        <f t="shared" si="5"/>
        <v>220.0384147498022</v>
      </c>
      <c r="AB48">
        <f t="shared" si="6"/>
        <v>1.0323749842506087</v>
      </c>
      <c r="AC48" s="1">
        <f t="shared" si="8"/>
        <v>173.14865736509225</v>
      </c>
    </row>
    <row r="49" spans="1:29">
      <c r="A49">
        <f t="shared" si="1"/>
        <v>1.0332214174806424</v>
      </c>
      <c r="B49" s="1">
        <f>(6.67384*10^(-11)*5.97219*10^24)/((6371*10^3+Equations!C49)^2)</f>
        <v>9.816064999663201</v>
      </c>
      <c r="C49" s="1">
        <v>1150</v>
      </c>
      <c r="D49" s="1">
        <f t="shared" si="2"/>
        <v>88251.337269742857</v>
      </c>
      <c r="E49" s="1">
        <f>IF(C49&lt;11165,'Initial Conditions (LLDS)'!$E$1-0.0065*C49,IF(C49&gt;25336.9,139.789+0.00296*C49,216.483))</f>
        <v>278.45277777777773</v>
      </c>
      <c r="F49">
        <f>(D49*0.028964)/(8.3145*Equations!E49)</f>
        <v>1.1040586418182596</v>
      </c>
      <c r="G49" s="14">
        <f t="shared" si="0"/>
        <v>4.6201492011504124</v>
      </c>
      <c r="H49">
        <f t="shared" si="3"/>
        <v>3.3536973220241344</v>
      </c>
      <c r="I49">
        <f t="shared" si="4"/>
        <v>6.5578127208748587</v>
      </c>
      <c r="J49">
        <f>F49*G49*B49-m*B49-0.5*Equations!F49*0.3*I49</f>
        <v>22.79897065668488</v>
      </c>
      <c r="K49" s="14">
        <f t="shared" si="7"/>
        <v>3.8122467145821179</v>
      </c>
      <c r="L49" s="1">
        <f t="shared" si="9"/>
        <v>176.96090407967438</v>
      </c>
      <c r="O49">
        <f>(2*Mp*Equations!B49/(Equations!F49*1.026*0.75))^(1/2)</f>
        <v>5.1190126456086187</v>
      </c>
      <c r="Q49">
        <f>$G$3*('Initial Conditions (LLDS)'!$I$3/Equations!D49)*(Ti/Equations!E49)</f>
        <v>4.8715323321381225</v>
      </c>
      <c r="T49" s="1">
        <v>1150</v>
      </c>
      <c r="U49">
        <f t="shared" si="5"/>
        <v>224.65269762256509</v>
      </c>
      <c r="AB49">
        <f t="shared" si="6"/>
        <v>1.0332214174806424</v>
      </c>
      <c r="AC49" s="1">
        <f t="shared" si="8"/>
        <v>176.96090407967438</v>
      </c>
    </row>
    <row r="50" spans="1:29">
      <c r="A50">
        <f t="shared" si="1"/>
        <v>1.0340690345598775</v>
      </c>
      <c r="B50" s="1">
        <f>(6.67384*10^(-11)*5.97219*10^24)/((6371*10^3+Equations!C50)^2)</f>
        <v>9.8159879769374925</v>
      </c>
      <c r="C50" s="1">
        <v>1175</v>
      </c>
      <c r="D50" s="1">
        <f t="shared" si="2"/>
        <v>87983.12328773232</v>
      </c>
      <c r="E50" s="1">
        <f>IF(C50&lt;11165,'Initial Conditions (LLDS)'!$E$1-0.0065*C50,IF(C50&gt;25336.9,139.789+0.00296*C50,216.483))</f>
        <v>278.29027777777776</v>
      </c>
      <c r="F50">
        <f>(D50*0.028964)/(8.3145*Equations!E50)</f>
        <v>1.1013459058482904</v>
      </c>
      <c r="G50" s="14">
        <f t="shared" si="0"/>
        <v>4.6315291362444038</v>
      </c>
      <c r="H50">
        <f t="shared" si="3"/>
        <v>3.3592020804121288</v>
      </c>
      <c r="I50">
        <f t="shared" si="4"/>
        <v>6.560476325473763</v>
      </c>
      <c r="J50">
        <f>F50*G50*B50-m*B50-0.5*Equations!F50*0.3*I50</f>
        <v>22.801011650316205</v>
      </c>
      <c r="K50" s="14">
        <f t="shared" si="7"/>
        <v>3.8106989126577835</v>
      </c>
      <c r="L50" s="1">
        <f t="shared" si="9"/>
        <v>180.77160299233216</v>
      </c>
      <c r="O50">
        <f>(2*Mp*Equations!B50/(Equations!F50*1.026*0.75))^(1/2)</f>
        <v>5.1252930054143722</v>
      </c>
      <c r="Q50">
        <f>$G$3*('Initial Conditions (LLDS)'!$I$3/Equations!D50)*(Ti/Equations!E50)</f>
        <v>4.8892363259965306</v>
      </c>
      <c r="T50" s="1">
        <v>1175</v>
      </c>
      <c r="U50">
        <f t="shared" si="5"/>
        <v>229.25518575401</v>
      </c>
      <c r="AB50">
        <f t="shared" si="6"/>
        <v>1.0340690345598775</v>
      </c>
      <c r="AC50" s="1">
        <f t="shared" si="8"/>
        <v>180.77160299233216</v>
      </c>
    </row>
    <row r="51" spans="1:29">
      <c r="A51">
        <f t="shared" si="1"/>
        <v>1.0349178378300121</v>
      </c>
      <c r="B51" s="1">
        <f>(6.67384*10^(-11)*5.97219*10^24)/((6371*10^3+Equations!C51)^2)</f>
        <v>9.8159109551183281</v>
      </c>
      <c r="C51" s="1">
        <v>1200</v>
      </c>
      <c r="D51" s="1">
        <f t="shared" si="2"/>
        <v>87715.569750855226</v>
      </c>
      <c r="E51" s="1">
        <f>IF(C51&lt;11165,'Initial Conditions (LLDS)'!$E$1-0.0065*C51,IF(C51&gt;25336.9,139.789+0.00296*C51,216.483))</f>
        <v>278.12777777777774</v>
      </c>
      <c r="F51">
        <f>(D51*0.028964)/(8.3145*Equations!E51)</f>
        <v>1.0986382720523449</v>
      </c>
      <c r="G51" s="14">
        <f t="shared" si="0"/>
        <v>4.6429437074779134</v>
      </c>
      <c r="H51">
        <f t="shared" si="3"/>
        <v>3.3647190659210544</v>
      </c>
      <c r="I51">
        <f t="shared" si="4"/>
        <v>6.5631425684283311</v>
      </c>
      <c r="J51">
        <f>F51*G51*B51-m*B51-0.5*Equations!F51*0.3*I51</f>
        <v>22.80304935611807</v>
      </c>
      <c r="K51" s="14">
        <f t="shared" si="7"/>
        <v>3.8091508357994917</v>
      </c>
      <c r="L51" s="1">
        <f t="shared" si="9"/>
        <v>184.58075382813166</v>
      </c>
      <c r="O51">
        <f>(2*Mp*Equations!B51/(Equations!F51*1.026*0.75))^(1/2)</f>
        <v>5.1315847211620058</v>
      </c>
      <c r="Q51">
        <f>$G$3*('Initial Conditions (LLDS)'!$I$3/Equations!D51)*(Ti/Equations!E51)</f>
        <v>4.9070149873198705</v>
      </c>
      <c r="T51" s="1">
        <v>1200</v>
      </c>
      <c r="U51">
        <f t="shared" si="5"/>
        <v>233.84589073456235</v>
      </c>
      <c r="AB51">
        <f t="shared" si="6"/>
        <v>1.0349178378300121</v>
      </c>
      <c r="AC51" s="1">
        <f t="shared" si="8"/>
        <v>184.58075382813166</v>
      </c>
    </row>
    <row r="52" spans="1:29">
      <c r="A52">
        <f t="shared" si="1"/>
        <v>1.0357678296387329</v>
      </c>
      <c r="B52" s="1">
        <f>(6.67384*10^(-11)*5.97219*10^24)/((6371*10^3+Equations!C52)^2)</f>
        <v>9.8158339342056973</v>
      </c>
      <c r="C52" s="1">
        <v>1225</v>
      </c>
      <c r="D52" s="1">
        <f t="shared" si="2"/>
        <v>87448.67541424591</v>
      </c>
      <c r="E52" s="1">
        <f>IF(C52&lt;11165,'Initial Conditions (LLDS)'!$E$1-0.0065*C52,IF(C52&gt;25336.9,139.789+0.00296*C52,216.483))</f>
        <v>277.96527777777777</v>
      </c>
      <c r="F52">
        <f>(D52*0.028964)/(8.3145*Equations!E52)</f>
        <v>1.0959357337776297</v>
      </c>
      <c r="G52" s="14">
        <f t="shared" si="0"/>
        <v>4.6543930403996114</v>
      </c>
      <c r="H52">
        <f t="shared" si="3"/>
        <v>3.3702483128070004</v>
      </c>
      <c r="I52">
        <f t="shared" si="4"/>
        <v>6.5658114538777443</v>
      </c>
      <c r="J52">
        <f>F52*G52*B52-m*B52-0.5*Equations!F52*0.3*I52</f>
        <v>22.805083777055206</v>
      </c>
      <c r="K52" s="14">
        <f t="shared" si="7"/>
        <v>3.8076024838080129</v>
      </c>
      <c r="L52" s="1">
        <f t="shared" si="9"/>
        <v>188.38835631193967</v>
      </c>
      <c r="O52">
        <f>(2*Mp*Equations!B52/(Equations!F52*1.026*0.75))^(1/2)</f>
        <v>5.1378878199800093</v>
      </c>
      <c r="Q52">
        <f>$G$3*('Initial Conditions (LLDS)'!$I$3/Equations!D52)*(Ti/Equations!E52)</f>
        <v>4.9248686746317869</v>
      </c>
      <c r="T52" s="1">
        <v>1225</v>
      </c>
      <c r="U52">
        <f t="shared" si="5"/>
        <v>238.42482415366678</v>
      </c>
      <c r="AB52">
        <f t="shared" si="6"/>
        <v>1.0357678296387329</v>
      </c>
      <c r="AC52" s="1">
        <f t="shared" si="8"/>
        <v>188.38835631193967</v>
      </c>
    </row>
    <row r="53" spans="1:29">
      <c r="A53">
        <f t="shared" si="1"/>
        <v>1.0366190123397374</v>
      </c>
      <c r="B53" s="1">
        <f>(6.67384*10^(-11)*5.97219*10^24)/((6371*10^3+Equations!C53)^2)</f>
        <v>9.815756914199584</v>
      </c>
      <c r="C53" s="1">
        <v>1250</v>
      </c>
      <c r="D53" s="1">
        <f t="shared" si="2"/>
        <v>87182.439034665324</v>
      </c>
      <c r="E53" s="1">
        <f>IF(C53&lt;11165,'Initial Conditions (LLDS)'!$E$1-0.0065*C53,IF(C53&gt;25336.9,139.789+0.00296*C53,216.483))</f>
        <v>277.80277777777775</v>
      </c>
      <c r="F53">
        <f>(D53*0.028964)/(8.3145*Equations!E53)</f>
        <v>1.0932382843761834</v>
      </c>
      <c r="G53" s="14">
        <f t="shared" si="0"/>
        <v>4.6658772610863091</v>
      </c>
      <c r="H53">
        <f t="shared" si="3"/>
        <v>3.3757898554419441</v>
      </c>
      <c r="I53">
        <f t="shared" si="4"/>
        <v>6.5684829859700713</v>
      </c>
      <c r="J53">
        <f>F53*G53*B53-m*B53-0.5*Equations!F53*0.3*I53</f>
        <v>22.807114916091383</v>
      </c>
      <c r="K53" s="14">
        <f t="shared" si="7"/>
        <v>3.8060538564838584</v>
      </c>
      <c r="L53" s="1">
        <f t="shared" si="9"/>
        <v>192.19441016842353</v>
      </c>
      <c r="O53">
        <f>(2*Mp*Equations!B53/(Equations!F53*1.026*0.75))^(1/2)</f>
        <v>5.144202329077447</v>
      </c>
      <c r="Q53">
        <f>$G$3*('Initial Conditions (LLDS)'!$I$3/Equations!D53)*(Ti/Equations!E53)</f>
        <v>4.942797748387056</v>
      </c>
      <c r="T53" s="1">
        <v>1250</v>
      </c>
      <c r="U53">
        <f t="shared" si="5"/>
        <v>242.99199759978589</v>
      </c>
      <c r="AB53">
        <f t="shared" si="6"/>
        <v>1.0366190123397374</v>
      </c>
      <c r="AC53" s="1">
        <f t="shared" si="8"/>
        <v>192.19441016842353</v>
      </c>
    </row>
    <row r="54" spans="1:29">
      <c r="A54">
        <f t="shared" si="1"/>
        <v>1.0374713882927491</v>
      </c>
      <c r="B54" s="1">
        <f>(6.67384*10^(-11)*5.97219*10^24)/((6371*10^3+Equations!C54)^2)</f>
        <v>9.815679895099974</v>
      </c>
      <c r="C54" s="1">
        <v>1275</v>
      </c>
      <c r="D54" s="1">
        <f t="shared" si="2"/>
        <v>86916.859370499995</v>
      </c>
      <c r="E54" s="1">
        <f>IF(C54&lt;11165,'Initial Conditions (LLDS)'!$E$1-0.0065*C54,IF(C54&gt;25336.9,139.789+0.00296*C54,216.483))</f>
        <v>277.64027777777773</v>
      </c>
      <c r="F54">
        <f>(D54*0.028964)/(8.3145*Equations!E54)</f>
        <v>1.0905459172048759</v>
      </c>
      <c r="G54" s="14">
        <f t="shared" si="0"/>
        <v>4.6773964961454766</v>
      </c>
      <c r="H54">
        <f t="shared" si="3"/>
        <v>3.3813437283141936</v>
      </c>
      <c r="I54">
        <f t="shared" si="4"/>
        <v>6.5711571688622961</v>
      </c>
      <c r="J54">
        <f>F54*G54*B54-m*B54-0.5*Equations!F54*0.3*I54</f>
        <v>22.809142776189304</v>
      </c>
      <c r="K54" s="14">
        <f t="shared" si="7"/>
        <v>3.8045049536272773</v>
      </c>
      <c r="L54" s="1">
        <f t="shared" si="9"/>
        <v>195.99891512205082</v>
      </c>
      <c r="O54">
        <f>(2*Mp*Equations!B54/(Equations!F54*1.026*0.75))^(1/2)</f>
        <v>5.1505282757442377</v>
      </c>
      <c r="Q54">
        <f>$G$3*('Initial Conditions (LLDS)'!$I$3/Equations!D54)*(Ti/Equations!E54)</f>
        <v>4.9608025709831161</v>
      </c>
      <c r="T54" s="1">
        <v>1275</v>
      </c>
      <c r="U54">
        <f t="shared" si="5"/>
        <v>247.5474226604</v>
      </c>
      <c r="AB54">
        <f t="shared" si="6"/>
        <v>1.0374713882927491</v>
      </c>
      <c r="AC54" s="1">
        <f t="shared" si="8"/>
        <v>195.99891512205082</v>
      </c>
    </row>
    <row r="55" spans="1:29">
      <c r="A55">
        <f t="shared" si="1"/>
        <v>1.0383249598635409</v>
      </c>
      <c r="B55" s="1">
        <f>(6.67384*10^(-11)*5.97219*10^24)/((6371*10^3+Equations!C55)^2)</f>
        <v>9.8156028769068531</v>
      </c>
      <c r="C55" s="1">
        <v>1300</v>
      </c>
      <c r="D55" s="1">
        <f t="shared" si="2"/>
        <v>86651.935181760637</v>
      </c>
      <c r="E55" s="1">
        <f>IF(C55&lt;11165,'Initial Conditions (LLDS)'!$E$1-0.0065*C55,IF(C55&gt;25336.9,139.789+0.00296*C55,216.483))</f>
        <v>277.47777777777776</v>
      </c>
      <c r="F55">
        <f>(D55*0.028964)/(8.3145*Equations!E55)</f>
        <v>1.0878586256254059</v>
      </c>
      <c r="G55" s="14">
        <f t="shared" si="0"/>
        <v>4.6889508727178075</v>
      </c>
      <c r="H55">
        <f t="shared" si="3"/>
        <v>3.3869099660288726</v>
      </c>
      <c r="I55">
        <f t="shared" si="4"/>
        <v>6.5738340067203485</v>
      </c>
      <c r="J55">
        <f>F55*G55*B55-m*B55-0.5*Equations!F55*0.3*I55</f>
        <v>22.811167360310787</v>
      </c>
      <c r="K55" s="14">
        <f t="shared" si="7"/>
        <v>3.8029557750382521</v>
      </c>
      <c r="L55" s="1">
        <f t="shared" si="9"/>
        <v>199.80187089708906</v>
      </c>
      <c r="O55">
        <f>(2*Mp*Equations!B55/(Equations!F55*1.026*0.75))^(1/2)</f>
        <v>5.1568656873514556</v>
      </c>
      <c r="Q55">
        <f>$G$3*('Initial Conditions (LLDS)'!$I$3/Equations!D55)*(Ti/Equations!E55)</f>
        <v>4.9788835067716803</v>
      </c>
      <c r="T55" s="1">
        <v>1300</v>
      </c>
      <c r="U55">
        <f t="shared" si="5"/>
        <v>252.09111092200553</v>
      </c>
      <c r="AB55">
        <f t="shared" si="6"/>
        <v>1.0383249598635409</v>
      </c>
      <c r="AC55" s="1">
        <f t="shared" si="8"/>
        <v>199.80187089708906</v>
      </c>
    </row>
    <row r="56" spans="1:29">
      <c r="A56">
        <f t="shared" si="1"/>
        <v>1.0391797294239495</v>
      </c>
      <c r="B56" s="1">
        <f>(6.67384*10^(-11)*5.97219*10^24)/((6371*10^3+Equations!C56)^2)</f>
        <v>9.8155258596202071</v>
      </c>
      <c r="C56" s="1">
        <v>1325</v>
      </c>
      <c r="D56" s="1">
        <f t="shared" si="2"/>
        <v>86387.665230081257</v>
      </c>
      <c r="E56" s="1">
        <f>IF(C56&lt;11165,'Initial Conditions (LLDS)'!$E$1-0.0065*C56,IF(C56&gt;25336.9,139.789+0.00296*C56,216.483))</f>
        <v>277.31527777777774</v>
      </c>
      <c r="F56">
        <f>(D56*0.028964)/(8.3145*Equations!E56)</f>
        <v>1.0851764030043047</v>
      </c>
      <c r="G56" s="14">
        <f t="shared" si="0"/>
        <v>4.7005405184797473</v>
      </c>
      <c r="H56">
        <f t="shared" si="3"/>
        <v>3.3924886033083563</v>
      </c>
      <c r="I56">
        <f t="shared" si="4"/>
        <v>6.5765135037191245</v>
      </c>
      <c r="J56">
        <f>F56*G56*B56-m*B56-0.5*Equations!F56*0.3*I56</f>
        <v>22.813188671416643</v>
      </c>
      <c r="K56" s="14">
        <f t="shared" si="7"/>
        <v>3.801406320516501</v>
      </c>
      <c r="L56" s="1">
        <f t="shared" si="9"/>
        <v>203.60327721760555</v>
      </c>
      <c r="O56">
        <f>(2*Mp*Equations!B56/(Equations!F56*1.026*0.75))^(1/2)</f>
        <v>5.1632145913515979</v>
      </c>
      <c r="Q56">
        <f>$G$3*('Initial Conditions (LLDS)'!$I$3/Equations!D56)*(Ti/Equations!E56)</f>
        <v>4.9970409220704131</v>
      </c>
      <c r="T56" s="1">
        <v>1325</v>
      </c>
      <c r="U56">
        <f t="shared" si="5"/>
        <v>256.62307397011534</v>
      </c>
      <c r="AB56">
        <f t="shared" si="6"/>
        <v>1.0391797294239495</v>
      </c>
      <c r="AC56" s="1">
        <f t="shared" si="8"/>
        <v>203.60327721760555</v>
      </c>
    </row>
    <row r="57" spans="1:29">
      <c r="A57">
        <f t="shared" si="1"/>
        <v>1.040035699351898</v>
      </c>
      <c r="B57" s="1">
        <f>(6.67384*10^(-11)*5.97219*10^24)/((6371*10^3+Equations!C57)^2)</f>
        <v>9.81544884324002</v>
      </c>
      <c r="C57" s="1">
        <v>1350</v>
      </c>
      <c r="D57" s="1">
        <f t="shared" si="2"/>
        <v>86124.048278717732</v>
      </c>
      <c r="E57" s="1">
        <f>IF(C57&lt;11165,'Initial Conditions (LLDS)'!$E$1-0.0065*C57,IF(C57&gt;25336.9,139.789+0.00296*C57,216.483))</f>
        <v>277.15277777777777</v>
      </c>
      <c r="F57">
        <f>(D57*0.028964)/(8.3145*Equations!E57)</f>
        <v>1.0824992427129312</v>
      </c>
      <c r="G57" s="14">
        <f t="shared" si="0"/>
        <v>4.7121655616460858</v>
      </c>
      <c r="H57">
        <f t="shared" si="3"/>
        <v>3.3980796749927591</v>
      </c>
      <c r="I57">
        <f t="shared" si="4"/>
        <v>6.5791956640425084</v>
      </c>
      <c r="J57">
        <f>F57*G57*B57-m*B57-0.5*Equations!F57*0.3*I57</f>
        <v>22.815206712466704</v>
      </c>
      <c r="K57" s="14">
        <f t="shared" si="7"/>
        <v>3.7998565898614798</v>
      </c>
      <c r="L57" s="1">
        <f t="shared" si="9"/>
        <v>207.40313380746704</v>
      </c>
      <c r="O57">
        <f>(2*Mp*Equations!B57/(Equations!F57*1.026*0.75))^(1/2)</f>
        <v>5.1695750152788946</v>
      </c>
      <c r="Q57">
        <f>$G$3*('Initial Conditions (LLDS)'!$I$3/Equations!D57)*(Ti/Equations!E57)</f>
        <v>5.0152751851746986</v>
      </c>
      <c r="T57" s="1">
        <v>1350</v>
      </c>
      <c r="U57">
        <f t="shared" si="5"/>
        <v>261.14332338925709</v>
      </c>
      <c r="AB57">
        <f t="shared" si="6"/>
        <v>1.040035699351898</v>
      </c>
      <c r="AC57" s="1">
        <f t="shared" si="8"/>
        <v>207.40313380746704</v>
      </c>
    </row>
    <row r="58" spans="1:29">
      <c r="A58">
        <f t="shared" si="1"/>
        <v>1.0408928720314123</v>
      </c>
      <c r="B58" s="1">
        <f>(6.67384*10^(-11)*5.97219*10^24)/((6371*10^3+Equations!C58)^2)</f>
        <v>9.8153718277662811</v>
      </c>
      <c r="C58" s="1">
        <v>1375</v>
      </c>
      <c r="D58" s="1">
        <f t="shared" si="2"/>
        <v>85861.083092546862</v>
      </c>
      <c r="E58" s="1">
        <f>IF(C58&lt;11165,'Initial Conditions (LLDS)'!$E$1-0.0065*C58,IF(C58&gt;25336.9,139.789+0.00296*C58,216.483))</f>
        <v>276.99027777777775</v>
      </c>
      <c r="F58">
        <f>(D58*0.028964)/(8.3145*Equations!E58)</f>
        <v>1.0798271381274747</v>
      </c>
      <c r="G58" s="14">
        <f t="shared" si="0"/>
        <v>4.7238261309725242</v>
      </c>
      <c r="H58">
        <f t="shared" si="3"/>
        <v>3.4036832160403874</v>
      </c>
      <c r="I58">
        <f t="shared" si="4"/>
        <v>6.5818804918834042</v>
      </c>
      <c r="J58">
        <f>F58*G58*B58-m*B58-0.5*Equations!F58*0.3*I58</f>
        <v>22.81722148641985</v>
      </c>
      <c r="K58" s="14">
        <f t="shared" si="7"/>
        <v>3.798306582872375</v>
      </c>
      <c r="L58" s="1">
        <f t="shared" si="9"/>
        <v>211.20144039033943</v>
      </c>
      <c r="O58">
        <f>(2*Mp*Equations!B58/(Equations!F58*1.026*0.75))^(1/2)</f>
        <v>5.175946986749584</v>
      </c>
      <c r="Q58">
        <f>$G$3*('Initial Conditions (LLDS)'!$I$3/Equations!D58)*(Ti/Equations!E58)</f>
        <v>5.0335866663694633</v>
      </c>
      <c r="T58" s="1">
        <v>1375</v>
      </c>
      <c r="U58">
        <f t="shared" si="5"/>
        <v>265.65187076297298</v>
      </c>
      <c r="AB58">
        <f t="shared" si="6"/>
        <v>1.0408928720314123</v>
      </c>
      <c r="AC58" s="1">
        <f t="shared" si="8"/>
        <v>211.20144039033943</v>
      </c>
    </row>
    <row r="59" spans="1:29">
      <c r="A59">
        <f t="shared" si="1"/>
        <v>1.0417512498526433</v>
      </c>
      <c r="B59" s="1">
        <f>(6.67384*10^(-11)*5.97219*10^24)/((6371*10^3+Equations!C59)^2)</f>
        <v>9.8152948131989746</v>
      </c>
      <c r="C59" s="1">
        <v>1400</v>
      </c>
      <c r="D59" s="1">
        <f t="shared" si="2"/>
        <v>85598.768438064828</v>
      </c>
      <c r="E59" s="1">
        <f>IF(C59&lt;11165,'Initial Conditions (LLDS)'!$E$1-0.0065*C59,IF(C59&gt;25336.9,139.789+0.00296*C59,216.483))</f>
        <v>276.82777777777773</v>
      </c>
      <c r="F59">
        <f>(D59*0.028964)/(8.3145*Equations!E59)</f>
        <v>1.0771600826289494</v>
      </c>
      <c r="G59" s="14">
        <f t="shared" si="0"/>
        <v>4.7355223557582953</v>
      </c>
      <c r="H59">
        <f t="shared" si="3"/>
        <v>3.4092992615282243</v>
      </c>
      <c r="I59">
        <f t="shared" si="4"/>
        <v>6.5845679914437545</v>
      </c>
      <c r="J59">
        <f>F59*G59*B59-m*B59-0.5*Equations!F59*0.3*I59</f>
        <v>22.819232996233975</v>
      </c>
      <c r="K59" s="14">
        <f t="shared" si="7"/>
        <v>3.7967562993481088</v>
      </c>
      <c r="L59" s="1">
        <f t="shared" si="9"/>
        <v>214.99819668968755</v>
      </c>
      <c r="O59">
        <f>(2*Mp*Equations!B59/(Equations!F59*1.026*0.75))^(1/2)</f>
        <v>5.1823305334622196</v>
      </c>
      <c r="Q59">
        <f>$G$3*('Initial Conditions (LLDS)'!$I$3/Equations!D59)*(Ti/Equations!E59)</f>
        <v>5.0519757379411221</v>
      </c>
      <c r="T59" s="1">
        <v>1400</v>
      </c>
      <c r="U59">
        <f t="shared" si="5"/>
        <v>270.14872767381854</v>
      </c>
      <c r="AB59">
        <f t="shared" si="6"/>
        <v>1.0417512498526433</v>
      </c>
      <c r="AC59" s="1">
        <f t="shared" si="8"/>
        <v>214.99819668968755</v>
      </c>
    </row>
    <row r="60" spans="1:29">
      <c r="A60">
        <f t="shared" si="1"/>
        <v>1.0426108352118837</v>
      </c>
      <c r="B60" s="1">
        <f>(6.67384*10^(-11)*5.97219*10^24)/((6371*10^3+Equations!C60)^2)</f>
        <v>9.815217799538086</v>
      </c>
      <c r="C60" s="1">
        <v>1425</v>
      </c>
      <c r="D60" s="1">
        <f t="shared" si="2"/>
        <v>85337.103083386406</v>
      </c>
      <c r="E60" s="1">
        <f>IF(C60&lt;11165,'Initial Conditions (LLDS)'!$E$1-0.0065*C60,IF(C60&gt;25336.9,139.789+0.00296*C60,216.483))</f>
        <v>276.66527777777776</v>
      </c>
      <c r="F60">
        <f>(D60*0.028964)/(8.3145*Equations!E60)</f>
        <v>1.0744980696031987</v>
      </c>
      <c r="G60" s="14">
        <f t="shared" si="0"/>
        <v>4.7472543658487529</v>
      </c>
      <c r="H60">
        <f t="shared" si="3"/>
        <v>3.4149278466523882</v>
      </c>
      <c r="I60">
        <f t="shared" si="4"/>
        <v>6.5872581669345678</v>
      </c>
      <c r="J60">
        <f>F60*G60*B60-m*B60-0.5*Equations!F60*0.3*I60</f>
        <v>22.821241244866002</v>
      </c>
      <c r="K60" s="14">
        <f t="shared" si="7"/>
        <v>3.7952057390873364</v>
      </c>
      <c r="L60" s="1">
        <f t="shared" si="9"/>
        <v>218.79340242877487</v>
      </c>
      <c r="O60">
        <f>(2*Mp*Equations!B60/(Equations!F60*1.026*0.75))^(1/2)</f>
        <v>5.1887256831979505</v>
      </c>
      <c r="Q60">
        <f>$G$3*('Initial Conditions (LLDS)'!$I$3/Equations!D60)*(Ti/Equations!E60)</f>
        <v>5.0704427741895355</v>
      </c>
      <c r="T60" s="1">
        <v>1425</v>
      </c>
      <c r="U60">
        <f t="shared" si="5"/>
        <v>274.6339057033623</v>
      </c>
      <c r="AB60">
        <f t="shared" si="6"/>
        <v>1.0426108352118837</v>
      </c>
      <c r="AC60" s="1">
        <f t="shared" si="8"/>
        <v>218.79340242877487</v>
      </c>
    </row>
    <row r="61" spans="1:29">
      <c r="A61">
        <f t="shared" si="1"/>
        <v>1.0434716305115879</v>
      </c>
      <c r="B61" s="1">
        <f>(6.67384*10^(-11)*5.97219*10^24)/((6371*10^3+Equations!C61)^2)</f>
        <v>9.8151407867836031</v>
      </c>
      <c r="C61" s="1">
        <v>1450</v>
      </c>
      <c r="D61" s="1">
        <f t="shared" si="2"/>
        <v>85076.085798243526</v>
      </c>
      <c r="E61" s="1">
        <f>IF(C61&lt;11165,'Initial Conditions (LLDS)'!$E$1-0.0065*C61,IF(C61&gt;25336.9,139.789+0.00296*C61,216.483))</f>
        <v>276.50277777777774</v>
      </c>
      <c r="F61">
        <f>(D61*0.028964)/(8.3145*Equations!E61)</f>
        <v>1.0718410924408925</v>
      </c>
      <c r="G61" s="14">
        <f t="shared" si="0"/>
        <v>4.7590222916380078</v>
      </c>
      <c r="H61">
        <f t="shared" si="3"/>
        <v>3.420569006728611</v>
      </c>
      <c r="I61">
        <f t="shared" si="4"/>
        <v>6.589951022575943</v>
      </c>
      <c r="J61">
        <f>F61*G61*B61-m*B61-0.5*Equations!F61*0.3*I61</f>
        <v>22.823246235271885</v>
      </c>
      <c r="K61" s="14">
        <f t="shared" si="7"/>
        <v>3.7936549018884453</v>
      </c>
      <c r="L61" s="1">
        <f t="shared" si="9"/>
        <v>222.58705733066333</v>
      </c>
      <c r="O61">
        <f>(2*Mp*Equations!B61/(Equations!F61*1.026*0.75))^(1/2)</f>
        <v>5.1951324638208192</v>
      </c>
      <c r="Q61">
        <f>$G$3*('Initial Conditions (LLDS)'!$I$3/Equations!D61)*(Ti/Equations!E61)</f>
        <v>5.088988151440109</v>
      </c>
      <c r="T61" s="1">
        <v>1450</v>
      </c>
      <c r="U61">
        <f t="shared" si="5"/>
        <v>279.10741643218489</v>
      </c>
      <c r="AB61">
        <f t="shared" si="6"/>
        <v>1.0434716305115879</v>
      </c>
      <c r="AC61" s="1">
        <f t="shared" si="8"/>
        <v>222.58705733066333</v>
      </c>
    </row>
    <row r="62" spans="1:29">
      <c r="A62">
        <f t="shared" si="1"/>
        <v>1.0443336381603927</v>
      </c>
      <c r="B62" s="1">
        <f>(6.67384*10^(-11)*5.97219*10^24)/((6371*10^3+Equations!C62)^2)</f>
        <v>9.8150637749355081</v>
      </c>
      <c r="C62" s="1">
        <v>1475</v>
      </c>
      <c r="D62" s="1">
        <f t="shared" si="2"/>
        <v>84815.715353984197</v>
      </c>
      <c r="E62" s="1">
        <f>IF(C62&lt;11165,'Initial Conditions (LLDS)'!$E$1-0.0065*C62,IF(C62&gt;25336.9,139.789+0.00296*C62,216.483))</f>
        <v>276.34027777777777</v>
      </c>
      <c r="F62">
        <f>(D62*0.028964)/(8.3145*Equations!E62)</f>
        <v>1.0691891445375254</v>
      </c>
      <c r="G62" s="14">
        <f t="shared" si="0"/>
        <v>4.7708262640715722</v>
      </c>
      <c r="H62">
        <f t="shared" si="3"/>
        <v>3.4262227771927214</v>
      </c>
      <c r="I62">
        <f t="shared" si="4"/>
        <v>6.5926465625970936</v>
      </c>
      <c r="J62">
        <f>F62*G62*B62-m*B62-0.5*Equations!F62*0.3*I62</f>
        <v>22.825247970406608</v>
      </c>
      <c r="K62" s="14">
        <f t="shared" si="7"/>
        <v>3.7921037875495562</v>
      </c>
      <c r="L62" s="1">
        <f t="shared" si="9"/>
        <v>226.37916111821289</v>
      </c>
      <c r="O62">
        <f>(2*Mp*Equations!B62/(Equations!F62*1.026*0.75))^(1/2)</f>
        <v>5.2015509032780622</v>
      </c>
      <c r="Q62">
        <f>$G$3*('Initial Conditions (LLDS)'!$I$3/Equations!D62)*(Ti/Equations!E62)</f>
        <v>5.1076122480559372</v>
      </c>
      <c r="T62" s="1">
        <v>1475</v>
      </c>
      <c r="U62">
        <f t="shared" si="5"/>
        <v>283.56927143987809</v>
      </c>
      <c r="AB62">
        <f t="shared" si="6"/>
        <v>1.0443336381603927</v>
      </c>
      <c r="AC62" s="1">
        <f t="shared" si="8"/>
        <v>226.37916111821289</v>
      </c>
    </row>
    <row r="63" spans="1:29">
      <c r="A63">
        <f t="shared" si="1"/>
        <v>1.045196860573135</v>
      </c>
      <c r="B63" s="1">
        <f>(6.67384*10^(-11)*5.97219*10^24)/((6371*10^3+Equations!C63)^2)</f>
        <v>9.8149867639937884</v>
      </c>
      <c r="C63" s="1">
        <v>1500</v>
      </c>
      <c r="D63" s="1">
        <f t="shared" si="2"/>
        <v>84555.990523571352</v>
      </c>
      <c r="E63" s="1">
        <f>IF(C63&lt;11165,'Initial Conditions (LLDS)'!$E$1-0.0065*C63,IF(C63&gt;25336.9,139.789+0.00296*C63,216.483))</f>
        <v>276.17777777777775</v>
      </c>
      <c r="F63">
        <f>(D63*0.028964)/(8.3145*Equations!E63)</f>
        <v>1.0665422192934189</v>
      </c>
      <c r="G63" s="14">
        <f t="shared" si="0"/>
        <v>4.7826664146489994</v>
      </c>
      <c r="H63">
        <f t="shared" si="3"/>
        <v>3.4318891936011111</v>
      </c>
      <c r="I63">
        <f t="shared" si="4"/>
        <v>6.5953447912363696</v>
      </c>
      <c r="J63">
        <f>F63*G63*B63-m*B63-0.5*Equations!F63*0.3*I63</f>
        <v>22.827246453224138</v>
      </c>
      <c r="K63" s="14">
        <f t="shared" si="7"/>
        <v>3.7905523958685223</v>
      </c>
      <c r="L63" s="1">
        <f t="shared" si="9"/>
        <v>230.16971351408142</v>
      </c>
      <c r="O63">
        <f>(2*Mp*Equations!B63/(Equations!F63*1.026*0.75))^(1/2)</f>
        <v>5.2079810296004014</v>
      </c>
      <c r="Q63">
        <f>$G$3*('Initial Conditions (LLDS)'!$I$3/Equations!D63)*(Ti/Equations!E63)</f>
        <v>5.1263154444500323</v>
      </c>
      <c r="T63" s="1">
        <v>1500</v>
      </c>
      <c r="U63">
        <f t="shared" si="5"/>
        <v>288.01948230504445</v>
      </c>
      <c r="AB63">
        <f t="shared" si="6"/>
        <v>1.045196860573135</v>
      </c>
      <c r="AC63" s="1">
        <f t="shared" si="8"/>
        <v>230.16971351408142</v>
      </c>
    </row>
    <row r="64" spans="1:29">
      <c r="A64">
        <f t="shared" si="1"/>
        <v>1.0460613001708736</v>
      </c>
      <c r="B64" s="1">
        <f>(6.67384*10^(-11)*5.97219*10^24)/((6371*10^3+Equations!C64)^2)</f>
        <v>9.81490975395843</v>
      </c>
      <c r="C64" s="1">
        <v>1525</v>
      </c>
      <c r="D64" s="1">
        <f t="shared" si="2"/>
        <v>84296.910081581387</v>
      </c>
      <c r="E64" s="1">
        <f>IF(C64&lt;11165,'Initial Conditions (LLDS)'!$E$1-0.0065*C64,IF(C64&gt;25336.9,139.789+0.00296*C64,216.483))</f>
        <v>276.01527777777773</v>
      </c>
      <c r="F64">
        <f>(D64*0.028964)/(8.3145*Equations!E64)</f>
        <v>1.0639003101137146</v>
      </c>
      <c r="G64" s="14">
        <f t="shared" si="0"/>
        <v>4.7945428754265826</v>
      </c>
      <c r="H64">
        <f t="shared" si="3"/>
        <v>3.4375682916312336</v>
      </c>
      <c r="I64">
        <f t="shared" si="4"/>
        <v>6.5980457127412917</v>
      </c>
      <c r="J64">
        <f>F64*G64*B64-m*B64-0.5*Equations!F64*0.3*I64</f>
        <v>22.829241686677538</v>
      </c>
      <c r="K64" s="14">
        <f t="shared" si="7"/>
        <v>3.7890007266429264</v>
      </c>
      <c r="L64" s="1">
        <f t="shared" si="9"/>
        <v>233.95871424072436</v>
      </c>
      <c r="O64">
        <f>(2*Mp*Equations!B64/(Equations!F64*1.026*0.75))^(1/2)</f>
        <v>5.214422870902351</v>
      </c>
      <c r="Q64">
        <f>$G$3*('Initial Conditions (LLDS)'!$I$3/Equations!D64)*(Ti/Equations!E64)</f>
        <v>5.1450981230976538</v>
      </c>
      <c r="T64" s="1">
        <v>1525</v>
      </c>
      <c r="U64">
        <f t="shared" si="5"/>
        <v>292.45806060529577</v>
      </c>
      <c r="AB64">
        <f t="shared" si="6"/>
        <v>1.0460613001708736</v>
      </c>
      <c r="AC64" s="1">
        <f t="shared" si="8"/>
        <v>233.95871424072436</v>
      </c>
    </row>
    <row r="65" spans="1:29">
      <c r="A65">
        <f t="shared" si="1"/>
        <v>1.0469269593809063</v>
      </c>
      <c r="B65" s="1">
        <f>(6.67384*10^(-11)*5.97219*10^24)/((6371*10^3+Equations!C65)^2)</f>
        <v>9.8148327448294186</v>
      </c>
      <c r="C65" s="1">
        <v>1550</v>
      </c>
      <c r="D65" s="1">
        <f t="shared" si="2"/>
        <v>84038.472804203455</v>
      </c>
      <c r="E65" s="1">
        <f>IF(C65&lt;11165,'Initial Conditions (LLDS)'!$E$1-0.0065*C65,IF(C65&gt;25336.9,139.789+0.00296*C65,216.483))</f>
        <v>275.85277777777776</v>
      </c>
      <c r="F65">
        <f>(D65*0.028964)/(8.3145*Equations!E65)</f>
        <v>1.0612634104083818</v>
      </c>
      <c r="G65" s="14">
        <f t="shared" si="0"/>
        <v>4.8064557790200011</v>
      </c>
      <c r="H65">
        <f t="shared" si="3"/>
        <v>3.4432601070820645</v>
      </c>
      <c r="I65">
        <f t="shared" si="4"/>
        <v>6.6007493313685703</v>
      </c>
      <c r="J65">
        <f>F65*G65*B65-m*B65-0.5*Equations!F65*0.3*I65</f>
        <v>22.831233673718856</v>
      </c>
      <c r="K65" s="14">
        <f t="shared" si="7"/>
        <v>3.7874487796700818</v>
      </c>
      <c r="L65" s="1">
        <f t="shared" si="9"/>
        <v>237.74616302039445</v>
      </c>
      <c r="O65">
        <f>(2*Mp*Equations!B65/(Equations!F65*1.026*0.75))^(1/2)</f>
        <v>5.2208764553825056</v>
      </c>
      <c r="Q65">
        <f>$G$3*('Initial Conditions (LLDS)'!$I$3/Equations!D65)*(Ti/Equations!E65)</f>
        <v>5.1639606685486745</v>
      </c>
      <c r="T65" s="1">
        <v>1550</v>
      </c>
      <c r="U65">
        <f t="shared" si="5"/>
        <v>296.88501791725309</v>
      </c>
      <c r="AB65">
        <f t="shared" si="6"/>
        <v>1.0469269593809063</v>
      </c>
      <c r="AC65" s="1">
        <f t="shared" si="8"/>
        <v>237.74616302039445</v>
      </c>
    </row>
    <row r="66" spans="1:29">
      <c r="A66">
        <f t="shared" si="1"/>
        <v>1.0477938406367917</v>
      </c>
      <c r="B66" s="1">
        <f>(6.67384*10^(-11)*5.97219*10^24)/((6371*10^3+Equations!C66)^2)</f>
        <v>9.8147557366067399</v>
      </c>
      <c r="C66" s="1">
        <v>1575</v>
      </c>
      <c r="D66" s="1">
        <f t="shared" si="2"/>
        <v>83780.677469237911</v>
      </c>
      <c r="E66" s="1">
        <f>IF(C66&lt;11165,'Initial Conditions (LLDS)'!$E$1-0.0065*C66,IF(C66&gt;25336.9,139.789+0.00296*C66,216.483))</f>
        <v>275.69027777777774</v>
      </c>
      <c r="F66">
        <f>(D66*0.028964)/(8.3145*Equations!E66)</f>
        <v>1.0586315135922113</v>
      </c>
      <c r="G66" s="14">
        <f t="shared" si="0"/>
        <v>4.8184052586070418</v>
      </c>
      <c r="H66">
        <f t="shared" si="3"/>
        <v>3.4489646758746058</v>
      </c>
      <c r="I66">
        <f t="shared" si="4"/>
        <v>6.6034556513841265</v>
      </c>
      <c r="J66">
        <f>F66*G66*B66-m*B66-0.5*Equations!F66*0.3*I66</f>
        <v>22.833222417299179</v>
      </c>
      <c r="K66" s="14">
        <f t="shared" si="7"/>
        <v>3.7858965547470347</v>
      </c>
      <c r="L66" s="1">
        <f t="shared" si="9"/>
        <v>241.53205957514149</v>
      </c>
      <c r="O66">
        <f>(2*Mp*Equations!B66/(Equations!F66*1.026*0.75))^(1/2)</f>
        <v>5.2273418113238437</v>
      </c>
      <c r="Q66">
        <f>$G$3*('Initial Conditions (LLDS)'!$I$3/Equations!D66)*(Ti/Equations!E66)</f>
        <v>5.182903467440088</v>
      </c>
      <c r="T66" s="1">
        <v>1575</v>
      </c>
      <c r="U66">
        <f t="shared" si="5"/>
        <v>301.30036581654593</v>
      </c>
      <c r="AB66">
        <f t="shared" si="6"/>
        <v>1.0477938406367917</v>
      </c>
      <c r="AC66" s="1">
        <f t="shared" si="8"/>
        <v>241.53205957514149</v>
      </c>
    </row>
    <row r="67" spans="1:29">
      <c r="A67">
        <f t="shared" si="1"/>
        <v>1.0486619463783677</v>
      </c>
      <c r="B67" s="1">
        <f>(6.67384*10^(-11)*5.97219*10^24)/((6371*10^3+Equations!C67)^2)</f>
        <v>9.8146787292903781</v>
      </c>
      <c r="C67" s="1">
        <v>1600</v>
      </c>
      <c r="D67" s="1">
        <f t="shared" si="2"/>
        <v>83523.522856095296</v>
      </c>
      <c r="E67" s="1">
        <f>IF(C67&lt;11165,'Initial Conditions (LLDS)'!$E$1-0.0065*C67,IF(C67&gt;25336.9,139.789+0.00296*C67,216.483))</f>
        <v>275.52777777777777</v>
      </c>
      <c r="F67">
        <f>(D67*0.028964)/(8.3145*Equations!E67)</f>
        <v>1.0560046130848155</v>
      </c>
      <c r="G67" s="14">
        <f t="shared" ref="G67:G130" si="10">(n*8.3145*E67/D67)</f>
        <v>4.8303914479303041</v>
      </c>
      <c r="H67">
        <f t="shared" si="3"/>
        <v>3.4546820340523623</v>
      </c>
      <c r="I67">
        <f t="shared" si="4"/>
        <v>6.6061646770631253</v>
      </c>
      <c r="J67">
        <f>F67*G67*B67-m*B67-0.5*Equations!F67*0.3*I67</f>
        <v>22.835207920368578</v>
      </c>
      <c r="K67" s="14">
        <f t="shared" si="7"/>
        <v>3.7843440516705593</v>
      </c>
      <c r="L67" s="1">
        <f t="shared" si="9"/>
        <v>245.31640362681205</v>
      </c>
      <c r="O67">
        <f>(2*Mp*Equations!B67/(Equations!F67*1.026*0.75))^(1/2)</f>
        <v>5.2338189670940389</v>
      </c>
      <c r="Q67">
        <f>$G$3*('Initial Conditions (LLDS)'!$I$3/Equations!D67)*(Ti/Equations!E67)</f>
        <v>5.2019269085085389</v>
      </c>
      <c r="T67" s="1">
        <v>1600</v>
      </c>
      <c r="U67">
        <f t="shared" si="5"/>
        <v>305.70411587781081</v>
      </c>
      <c r="AB67">
        <f t="shared" si="6"/>
        <v>1.0486619463783677</v>
      </c>
      <c r="AC67" s="1">
        <f t="shared" si="8"/>
        <v>245.31640362681205</v>
      </c>
    </row>
    <row r="68" spans="1:29">
      <c r="A68">
        <f t="shared" ref="A68:A131" si="11">((G68*3)/(4*3.1415))^(1/3)</f>
        <v>1.0495312790517721</v>
      </c>
      <c r="B68" s="1">
        <f>(6.67384*10^(-11)*5.97219*10^24)/((6371*10^3+Equations!C68)^2)</f>
        <v>9.8146017228803224</v>
      </c>
      <c r="C68" s="1">
        <v>1625</v>
      </c>
      <c r="D68" s="1">
        <f t="shared" ref="D68:D131" si="12">101325*(1-2.25577*(10^-5)*C68)^5.25588</f>
        <v>83267.007745795025</v>
      </c>
      <c r="E68" s="1">
        <f>IF(C68&lt;11165,'Initial Conditions (LLDS)'!$E$1-0.0065*C68,IF(C68&gt;25336.9,139.789+0.00296*C68,216.483))</f>
        <v>275.36527777777775</v>
      </c>
      <c r="F68">
        <f>(D68*0.028964)/(8.3145*Equations!E68)</f>
        <v>1.0533827023106281</v>
      </c>
      <c r="G68" s="14">
        <f t="shared" si="10"/>
        <v>4.842414481299933</v>
      </c>
      <c r="H68">
        <f t="shared" ref="H68:H131" si="13">3.1415*(A68)^2</f>
        <v>3.4604122177818355</v>
      </c>
      <c r="I68">
        <f t="shared" ref="I68:I131" si="14">(2*B68*(F68*G68-m)/(F68*0.3*H68))^(1/2)</f>
        <v>6.6088764126900026</v>
      </c>
      <c r="J68">
        <f>F68*G68*B68-m*B68-0.5*Equations!F68*0.3*I68</f>
        <v>22.837190185876221</v>
      </c>
      <c r="K68" s="14">
        <f t="shared" si="7"/>
        <v>3.7827912702371571</v>
      </c>
      <c r="L68" s="1">
        <f t="shared" si="9"/>
        <v>249.09919489704922</v>
      </c>
      <c r="O68">
        <f>(2*Mp*Equations!B68/(Equations!F68*1.026*0.75))^(1/2)</f>
        <v>5.2403079511457529</v>
      </c>
      <c r="Q68">
        <f>$G$3*('Initial Conditions (LLDS)'!$I$3/Equations!D68)*(Ti/Equations!E68)</f>
        <v>5.2210313826029964</v>
      </c>
      <c r="T68" s="1">
        <v>1625</v>
      </c>
      <c r="U68">
        <f t="shared" ref="U68:U131" si="15">T68/O68</f>
        <v>310.09627967469095</v>
      </c>
      <c r="AB68">
        <f t="shared" ref="AB68:AB131" si="16">((G68*3)/(4*3.1415))^(1/3)</f>
        <v>1.0495312790517721</v>
      </c>
      <c r="AC68" s="1">
        <f t="shared" si="8"/>
        <v>249.09919489704922</v>
      </c>
    </row>
    <row r="69" spans="1:29">
      <c r="A69">
        <f t="shared" si="11"/>
        <v>1.0504018411094629</v>
      </c>
      <c r="B69" s="1">
        <f>(6.67384*10^(-11)*5.97219*10^24)/((6371*10^3+Equations!C69)^2)</f>
        <v>9.8145247173765569</v>
      </c>
      <c r="C69" s="1">
        <v>1650</v>
      </c>
      <c r="D69" s="1">
        <f t="shared" si="12"/>
        <v>83011.130920964337</v>
      </c>
      <c r="E69" s="1">
        <f>IF(C69&lt;11165,'Initial Conditions (LLDS)'!$E$1-0.0065*C69,IF(C69&gt;25336.9,139.789+0.00296*C69,216.483))</f>
        <v>275.20277777777773</v>
      </c>
      <c r="F69">
        <f>(D69*0.028964)/(8.3145*Equations!E69)</f>
        <v>1.0507657746989036</v>
      </c>
      <c r="G69" s="14">
        <f t="shared" si="10"/>
        <v>4.8544744935963546</v>
      </c>
      <c r="H69">
        <f t="shared" si="13"/>
        <v>3.4661552633530182</v>
      </c>
      <c r="I69">
        <f t="shared" si="14"/>
        <v>6.6115908625584785</v>
      </c>
      <c r="J69">
        <f>F69*G69*B69-m*B69-0.5*Equations!F69*0.3*I69</f>
        <v>22.839169216770244</v>
      </c>
      <c r="K69" s="14">
        <f t="shared" ref="K69:K132" si="17">25/I69</f>
        <v>3.7812382102430613</v>
      </c>
      <c r="L69" s="1">
        <f t="shared" si="9"/>
        <v>252.88043310729228</v>
      </c>
      <c r="O69">
        <f>(2*Mp*Equations!B69/(Equations!F69*1.026*0.75))^(1/2)</f>
        <v>5.2468087920169459</v>
      </c>
      <c r="Q69">
        <f>$G$3*('Initial Conditions (LLDS)'!$I$3/Equations!D69)*(Ti/Equations!E69)</f>
        <v>5.2402172826974489</v>
      </c>
      <c r="T69" s="1">
        <v>1650</v>
      </c>
      <c r="U69">
        <f t="shared" si="15"/>
        <v>314.47686877983546</v>
      </c>
      <c r="AB69">
        <f t="shared" si="16"/>
        <v>1.0504018411094629</v>
      </c>
      <c r="AC69" s="1">
        <f t="shared" ref="AC69:AC132" si="18">L68+K69</f>
        <v>252.88043310729228</v>
      </c>
    </row>
    <row r="70" spans="1:29">
      <c r="A70">
        <f t="shared" si="11"/>
        <v>1.051273635010237</v>
      </c>
      <c r="B70" s="1">
        <f>(6.67384*10^(-11)*5.97219*10^24)/((6371*10^3+Equations!C70)^2)</f>
        <v>9.8144477127790672</v>
      </c>
      <c r="C70" s="1">
        <v>1675</v>
      </c>
      <c r="D70" s="1">
        <f t="shared" si="12"/>
        <v>82755.891165837122</v>
      </c>
      <c r="E70" s="1">
        <f>IF(C70&lt;11165,'Initial Conditions (LLDS)'!$E$1-0.0065*C70,IF(C70&gt;25336.9,139.789+0.00296*C70,216.483))</f>
        <v>275.04027777777776</v>
      </c>
      <c r="F70">
        <f>(D70*0.028964)/(8.3145*Equations!E70)</f>
        <v>1.0481538236837173</v>
      </c>
      <c r="G70" s="14">
        <f t="shared" si="10"/>
        <v>4.8665716202730316</v>
      </c>
      <c r="H70">
        <f t="shared" si="13"/>
        <v>3.4719112071798817</v>
      </c>
      <c r="I70">
        <f t="shared" si="14"/>
        <v>6.6143080309715945</v>
      </c>
      <c r="J70">
        <f>F70*G70*B70-m*B70-0.5*Equations!F70*0.3*I70</f>
        <v>22.841145015997835</v>
      </c>
      <c r="K70" s="14">
        <f t="shared" si="17"/>
        <v>3.7796848714842328</v>
      </c>
      <c r="L70" s="1">
        <f t="shared" ref="L70:L133" si="19">L69+K70</f>
        <v>256.6601179787765</v>
      </c>
      <c r="O70">
        <f>(2*Mp*Equations!B70/(Equations!F70*1.026*0.75))^(1/2)</f>
        <v>5.253321518331175</v>
      </c>
      <c r="Q70">
        <f>$G$3*('Initial Conditions (LLDS)'!$I$3/Equations!D70)*(Ti/Equations!E70)</f>
        <v>5.259485003903726</v>
      </c>
      <c r="T70" s="1">
        <v>1675</v>
      </c>
      <c r="U70">
        <f t="shared" si="15"/>
        <v>318.84589476489879</v>
      </c>
      <c r="AB70">
        <f t="shared" si="16"/>
        <v>1.051273635010237</v>
      </c>
      <c r="AC70" s="1">
        <f t="shared" si="18"/>
        <v>256.6601179787765</v>
      </c>
    </row>
    <row r="71" spans="1:29">
      <c r="A71">
        <f t="shared" si="11"/>
        <v>1.0521466632192511</v>
      </c>
      <c r="B71" s="1">
        <f>(6.67384*10^(-11)*5.97219*10^24)/((6371*10^3+Equations!C71)^2)</f>
        <v>9.8143707090878394</v>
      </c>
      <c r="C71" s="1">
        <v>1700</v>
      </c>
      <c r="D71" s="1">
        <f t="shared" si="12"/>
        <v>82501.287266252664</v>
      </c>
      <c r="E71" s="1">
        <f>IF(C71&lt;11165,'Initial Conditions (LLDS)'!$E$1-0.0065*C71,IF(C71&gt;25336.9,139.789+0.00296*C71,216.483))</f>
        <v>274.87777777777774</v>
      </c>
      <c r="F71">
        <f>(D71*0.028964)/(8.3145*Equations!E71)</f>
        <v>1.0455468427039634</v>
      </c>
      <c r="G71" s="14">
        <f t="shared" si="10"/>
        <v>4.8787059973592379</v>
      </c>
      <c r="H71">
        <f t="shared" si="13"/>
        <v>3.4776800858008747</v>
      </c>
      <c r="I71">
        <f t="shared" si="14"/>
        <v>6.617027922241733</v>
      </c>
      <c r="J71">
        <f>F71*G71*B71-m*B71-0.5*Equations!F71*0.3*I71</f>
        <v>22.843117586505198</v>
      </c>
      <c r="K71" s="14">
        <f t="shared" si="17"/>
        <v>3.7781312537563601</v>
      </c>
      <c r="L71" s="1">
        <f t="shared" si="19"/>
        <v>260.43824923253288</v>
      </c>
      <c r="O71">
        <f>(2*Mp*Equations!B71/(Equations!F71*1.026*0.75))^(1/2)</f>
        <v>5.2598461587979104</v>
      </c>
      <c r="Q71">
        <f>$G$3*('Initial Conditions (LLDS)'!$I$3/Equations!D71)*(Ti/Equations!E71)</f>
        <v>5.2788349434843962</v>
      </c>
      <c r="T71" s="1">
        <v>1700</v>
      </c>
      <c r="U71">
        <f t="shared" si="15"/>
        <v>323.20336920053938</v>
      </c>
      <c r="AB71">
        <f t="shared" si="16"/>
        <v>1.0521466632192511</v>
      </c>
      <c r="AC71" s="1">
        <f t="shared" si="18"/>
        <v>260.43824923253288</v>
      </c>
    </row>
    <row r="72" spans="1:29">
      <c r="A72">
        <f t="shared" si="11"/>
        <v>1.0530209282080427</v>
      </c>
      <c r="B72" s="1">
        <f>(6.67384*10^(-11)*5.97219*10^24)/((6371*10^3+Equations!C72)^2)</f>
        <v>9.8142937063028572</v>
      </c>
      <c r="C72" s="1">
        <v>1725</v>
      </c>
      <c r="D72" s="1">
        <f t="shared" si="12"/>
        <v>82247.318009654351</v>
      </c>
      <c r="E72" s="1">
        <f>IF(C72&lt;11165,'Initial Conditions (LLDS)'!$E$1-0.0065*C72,IF(C72&gt;25336.9,139.789+0.00296*C72,216.483))</f>
        <v>274.71527777777777</v>
      </c>
      <c r="F72">
        <f>(D72*0.028964)/(8.3145*Equations!E72)</f>
        <v>1.0429448252033526</v>
      </c>
      <c r="G72" s="14">
        <f t="shared" si="10"/>
        <v>4.8908777614628542</v>
      </c>
      <c r="H72">
        <f t="shared" si="13"/>
        <v>3.4834619358794279</v>
      </c>
      <c r="I72">
        <f t="shared" si="14"/>
        <v>6.6197505406906485</v>
      </c>
      <c r="J72">
        <f>F72*G72*B72-m*B72-0.5*Equations!F72*0.3*I72</f>
        <v>22.845086931237535</v>
      </c>
      <c r="K72" s="14">
        <f t="shared" si="17"/>
        <v>3.7765773568548568</v>
      </c>
      <c r="L72" s="1">
        <f t="shared" si="19"/>
        <v>264.21482658938771</v>
      </c>
      <c r="O72">
        <f>(2*Mp*Equations!B72/(Equations!F72*1.026*0.75))^(1/2)</f>
        <v>5.2663827422128406</v>
      </c>
      <c r="Q72">
        <f>$G$3*('Initial Conditions (LLDS)'!$I$3/Equations!D72)*(Ti/Equations!E72)</f>
        <v>5.2982675008657516</v>
      </c>
      <c r="T72" s="1">
        <v>1725</v>
      </c>
      <c r="U72">
        <f t="shared" si="15"/>
        <v>327.54930365641934</v>
      </c>
      <c r="AB72">
        <f t="shared" si="16"/>
        <v>1.0530209282080427</v>
      </c>
      <c r="AC72" s="1">
        <f t="shared" si="18"/>
        <v>264.21482658938771</v>
      </c>
    </row>
    <row r="73" spans="1:29">
      <c r="A73">
        <f t="shared" si="11"/>
        <v>1.053896432454549</v>
      </c>
      <c r="B73" s="1">
        <f>(6.67384*10^(-11)*5.97219*10^24)/((6371*10^3+Equations!C73)^2)</f>
        <v>9.8142167044241102</v>
      </c>
      <c r="C73" s="1">
        <v>1750</v>
      </c>
      <c r="D73" s="1">
        <f t="shared" si="12"/>
        <v>81993.982185088767</v>
      </c>
      <c r="E73" s="1">
        <f>IF(C73&lt;11165,'Initial Conditions (LLDS)'!$E$1-0.0065*C73,IF(C73&gt;25336.9,139.789+0.00296*C73,216.483))</f>
        <v>274.55277777777775</v>
      </c>
      <c r="F73">
        <f>(D73*0.028964)/(8.3145*Equations!E73)</f>
        <v>1.0403477646304162</v>
      </c>
      <c r="G73" s="14">
        <f t="shared" si="10"/>
        <v>4.903087049773152</v>
      </c>
      <c r="H73">
        <f t="shared" si="13"/>
        <v>3.4892567942044477</v>
      </c>
      <c r="I73">
        <f t="shared" si="14"/>
        <v>6.6224758906494889</v>
      </c>
      <c r="J73">
        <f>F73*G73*B73-m*B73-0.5*Equations!F73*0.3*I73</f>
        <v>22.847053053139128</v>
      </c>
      <c r="K73" s="14">
        <f t="shared" si="17"/>
        <v>3.7750231805748657</v>
      </c>
      <c r="L73" s="1">
        <f t="shared" si="19"/>
        <v>267.98984976996258</v>
      </c>
      <c r="O73">
        <f>(2*Mp*Equations!B73/(Equations!F73*1.026*0.75))^(1/2)</f>
        <v>5.2729312974581779</v>
      </c>
      <c r="Q73">
        <f>$G$3*('Initial Conditions (LLDS)'!$I$3/Equations!D73)*(Ti/Equations!E73)</f>
        <v>5.3177830776508568</v>
      </c>
      <c r="T73" s="1">
        <v>1750</v>
      </c>
      <c r="U73">
        <f t="shared" si="15"/>
        <v>331.88370970120343</v>
      </c>
      <c r="AB73">
        <f t="shared" si="16"/>
        <v>1.053896432454549</v>
      </c>
      <c r="AC73" s="1">
        <f t="shared" si="18"/>
        <v>267.98984976996258</v>
      </c>
    </row>
    <row r="74" spans="1:29">
      <c r="A74">
        <f t="shared" si="11"/>
        <v>1.0547731784431278</v>
      </c>
      <c r="B74" s="1">
        <f>(6.67384*10^(-11)*5.97219*10^24)/((6371*10^3+Equations!C74)^2)</f>
        <v>9.8141397034515805</v>
      </c>
      <c r="C74" s="1">
        <v>1775</v>
      </c>
      <c r="D74" s="1">
        <f t="shared" si="12"/>
        <v>81741.27858320433</v>
      </c>
      <c r="E74" s="1">
        <f>IF(C74&lt;11165,'Initial Conditions (LLDS)'!$E$1-0.0065*C74,IF(C74&gt;25336.9,139.789+0.00296*C74,216.483))</f>
        <v>274.39027777777773</v>
      </c>
      <c r="F74">
        <f>(D74*0.028964)/(8.3145*Equations!E74)</f>
        <v>1.0377556544385012</v>
      </c>
      <c r="G74" s="14">
        <f t="shared" si="10"/>
        <v>4.9153340000636234</v>
      </c>
      <c r="H74">
        <f t="shared" si="13"/>
        <v>3.4950646976908217</v>
      </c>
      <c r="I74">
        <f t="shared" si="14"/>
        <v>6.6252039764588195</v>
      </c>
      <c r="J74">
        <f>F74*G74*B74-m*B74-0.5*Equations!F74*0.3*I74</f>
        <v>22.849015955153245</v>
      </c>
      <c r="K74" s="14">
        <f t="shared" si="17"/>
        <v>3.7734687247112553</v>
      </c>
      <c r="L74" s="1">
        <f t="shared" si="19"/>
        <v>271.76331849467385</v>
      </c>
      <c r="O74">
        <f>(2*Mp*Equations!B74/(Equations!F74*1.026*0.75))^(1/2)</f>
        <v>5.2794918535029733</v>
      </c>
      <c r="Q74">
        <f>$G$3*('Initial Conditions (LLDS)'!$I$3/Equations!D74)*(Ti/Equations!E74)</f>
        <v>5.3373820776327108</v>
      </c>
      <c r="T74" s="1">
        <v>1775</v>
      </c>
      <c r="U74">
        <f t="shared" si="15"/>
        <v>336.20659890255865</v>
      </c>
      <c r="AB74">
        <f t="shared" si="16"/>
        <v>1.0547731784431278</v>
      </c>
      <c r="AC74" s="1">
        <f t="shared" si="18"/>
        <v>271.76331849467385</v>
      </c>
    </row>
    <row r="75" spans="1:29">
      <c r="A75">
        <f t="shared" si="11"/>
        <v>1.055651168664578</v>
      </c>
      <c r="B75" s="1">
        <f>(6.67384*10^(-11)*5.97219*10^24)/((6371*10^3+Equations!C75)^2)</f>
        <v>9.8140627033852574</v>
      </c>
      <c r="C75" s="1">
        <v>1800</v>
      </c>
      <c r="D75" s="1">
        <f t="shared" si="12"/>
        <v>81489.205996250137</v>
      </c>
      <c r="E75" s="1">
        <f>IF(C75&lt;11165,'Initial Conditions (LLDS)'!$E$1-0.0065*C75,IF(C75&gt;25336.9,139.789+0.00296*C75,216.483))</f>
        <v>274.22777777777776</v>
      </c>
      <c r="F75">
        <f>(D75*0.028964)/(8.3145*Equations!E75)</f>
        <v>1.0351684880857703</v>
      </c>
      <c r="G75" s="14">
        <f t="shared" si="10"/>
        <v>4.9276187506948137</v>
      </c>
      <c r="H75">
        <f t="shared" si="13"/>
        <v>3.5008856833799267</v>
      </c>
      <c r="I75">
        <f t="shared" si="14"/>
        <v>6.6279348024686611</v>
      </c>
      <c r="J75">
        <f>F75*G75*B75-m*B75-0.5*Equations!F75*0.3*I75</f>
        <v>22.850975640222195</v>
      </c>
      <c r="K75" s="14">
        <f t="shared" si="17"/>
        <v>3.7719139890586164</v>
      </c>
      <c r="L75" s="1">
        <f t="shared" si="19"/>
        <v>275.53523248373244</v>
      </c>
      <c r="O75">
        <f>(2*Mp*Equations!B75/(Equations!F75*1.026*0.75))^(1/2)</f>
        <v>5.2860644394034315</v>
      </c>
      <c r="Q75">
        <f>$G$3*('Initial Conditions (LLDS)'!$I$3/Equations!D75)*(Ti/Equations!E75)</f>
        <v>5.3570649068074854</v>
      </c>
      <c r="T75" s="1">
        <v>1800</v>
      </c>
      <c r="U75">
        <f t="shared" si="15"/>
        <v>340.51798282715265</v>
      </c>
      <c r="AB75">
        <f t="shared" si="16"/>
        <v>1.055651168664578</v>
      </c>
      <c r="AC75" s="1">
        <f t="shared" si="18"/>
        <v>275.53523248373244</v>
      </c>
    </row>
    <row r="76" spans="1:29">
      <c r="A76">
        <f t="shared" si="11"/>
        <v>1.0565304056161597</v>
      </c>
      <c r="B76" s="1">
        <f>(6.67384*10^(-11)*5.97219*10^24)/((6371*10^3+Equations!C76)^2)</f>
        <v>9.8139857042251233</v>
      </c>
      <c r="C76" s="1">
        <v>1825</v>
      </c>
      <c r="D76" s="1">
        <f t="shared" si="12"/>
        <v>81237.763218074848</v>
      </c>
      <c r="E76" s="1">
        <f>IF(C76&lt;11165,'Initial Conditions (LLDS)'!$E$1-0.0065*C76,IF(C76&gt;25336.9,139.789+0.00296*C76,216.483))</f>
        <v>274.06527777777774</v>
      </c>
      <c r="F76">
        <f>(D76*0.028964)/(8.3145*Equations!E76)</f>
        <v>1.032586259035204</v>
      </c>
      <c r="G76" s="14">
        <f t="shared" si="10"/>
        <v>4.9399414406171536</v>
      </c>
      <c r="H76">
        <f t="shared" si="13"/>
        <v>3.5067197884401313</v>
      </c>
      <c r="I76">
        <f t="shared" si="14"/>
        <v>6.6306683730384925</v>
      </c>
      <c r="J76">
        <f>F76*G76*B76-m*B76-0.5*Equations!F76*0.3*I76</f>
        <v>22.85293211128727</v>
      </c>
      <c r="K76" s="14">
        <f t="shared" si="17"/>
        <v>3.7703589734112719</v>
      </c>
      <c r="L76" s="1">
        <f t="shared" si="19"/>
        <v>279.30559145714369</v>
      </c>
      <c r="O76">
        <f>(2*Mp*Equations!B76/(Equations!F76*1.026*0.75))^(1/2)</f>
        <v>5.2926490843032123</v>
      </c>
      <c r="Q76">
        <f>$G$3*('Initial Conditions (LLDS)'!$I$3/Equations!D76)*(Ti/Equations!E76)</f>
        <v>5.3768319733878558</v>
      </c>
      <c r="T76" s="1">
        <v>1825</v>
      </c>
      <c r="U76">
        <f t="shared" si="15"/>
        <v>344.81787304065426</v>
      </c>
      <c r="AB76">
        <f t="shared" si="16"/>
        <v>1.0565304056161597</v>
      </c>
      <c r="AC76" s="1">
        <f t="shared" si="18"/>
        <v>279.30559145714369</v>
      </c>
    </row>
    <row r="77" spans="1:29">
      <c r="A77">
        <f t="shared" si="11"/>
        <v>1.0574108918016158</v>
      </c>
      <c r="B77" s="1">
        <f>(6.67384*10^(-11)*5.97219*10^24)/((6371*10^3+Equations!C77)^2)</f>
        <v>9.8139087059711674</v>
      </c>
      <c r="C77" s="1">
        <v>1850</v>
      </c>
      <c r="D77" s="1">
        <f t="shared" si="12"/>
        <v>80986.9490441253</v>
      </c>
      <c r="E77" s="1">
        <f>IF(C77&lt;11165,'Initial Conditions (LLDS)'!$E$1-0.0065*C77,IF(C77&gt;25336.9,139.789+0.00296*C77,216.483))</f>
        <v>273.90277777777777</v>
      </c>
      <c r="F77">
        <f>(D77*0.028964)/(8.3145*Equations!E77)</f>
        <v>1.0300089607545939</v>
      </c>
      <c r="G77" s="14">
        <f t="shared" si="10"/>
        <v>4.9523022093738538</v>
      </c>
      <c r="H77">
        <f t="shared" si="13"/>
        <v>3.5125670501673132</v>
      </c>
      <c r="I77">
        <f t="shared" si="14"/>
        <v>6.6334046925373089</v>
      </c>
      <c r="J77">
        <f>F77*G77*B77-m*B77-0.5*Equations!F77*0.3*I77</f>
        <v>22.854885371288827</v>
      </c>
      <c r="K77" s="14">
        <f t="shared" si="17"/>
        <v>3.7688036775632607</v>
      </c>
      <c r="L77" s="1">
        <f t="shared" si="19"/>
        <v>283.07439513470695</v>
      </c>
      <c r="O77">
        <f>(2*Mp*Equations!B77/(Equations!F77*1.026*0.75))^(1/2)</f>
        <v>5.2992458174337678</v>
      </c>
      <c r="Q77">
        <f>$G$3*('Initial Conditions (LLDS)'!$I$3/Equations!D77)*(Ti/Equations!E77)</f>
        <v>5.3966836878164184</v>
      </c>
      <c r="T77" s="1">
        <v>1850</v>
      </c>
      <c r="U77">
        <f t="shared" si="15"/>
        <v>349.10628110773087</v>
      </c>
      <c r="AB77">
        <f t="shared" si="16"/>
        <v>1.0574108918016158</v>
      </c>
      <c r="AC77" s="1">
        <f t="shared" si="18"/>
        <v>283.07439513470695</v>
      </c>
    </row>
    <row r="78" spans="1:29">
      <c r="A78">
        <f t="shared" si="11"/>
        <v>1.0582926297311914</v>
      </c>
      <c r="B78" s="1">
        <f>(6.67384*10^(-11)*5.97219*10^24)/((6371*10^3+Equations!C78)^2)</f>
        <v>9.813831708623372</v>
      </c>
      <c r="C78" s="1">
        <v>1875</v>
      </c>
      <c r="D78" s="1">
        <f t="shared" si="12"/>
        <v>80736.762271445652</v>
      </c>
      <c r="E78" s="1">
        <f>IF(C78&lt;11165,'Initial Conditions (LLDS)'!$E$1-0.0065*C78,IF(C78&gt;25336.9,139.789+0.00296*C78,216.483))</f>
        <v>273.74027777777775</v>
      </c>
      <c r="F78">
        <f>(D78*0.028964)/(8.3145*Equations!E78)</f>
        <v>1.0274365867165494</v>
      </c>
      <c r="G78" s="14">
        <f t="shared" si="10"/>
        <v>4.9647011971037482</v>
      </c>
      <c r="H78">
        <f t="shared" si="13"/>
        <v>3.5184275059853678</v>
      </c>
      <c r="I78">
        <f t="shared" si="14"/>
        <v>6.6361437653436148</v>
      </c>
      <c r="J78">
        <f>F78*G78*B78-m*B78-0.5*Equations!F78*0.3*I78</f>
        <v>22.856835423166228</v>
      </c>
      <c r="K78" s="14">
        <f t="shared" si="17"/>
        <v>3.7672481013083532</v>
      </c>
      <c r="L78" s="1">
        <f t="shared" si="19"/>
        <v>286.84164323601527</v>
      </c>
      <c r="O78">
        <f>(2*Mp*Equations!B78/(Equations!F78*1.026*0.75))^(1/2)</f>
        <v>5.3058546681146312</v>
      </c>
      <c r="Q78">
        <f>$G$3*('Initial Conditions (LLDS)'!$I$3/Equations!D78)*(Ti/Equations!E78)</f>
        <v>5.4166204627791874</v>
      </c>
      <c r="T78" s="1">
        <v>1875</v>
      </c>
      <c r="U78">
        <f t="shared" si="15"/>
        <v>353.38321859204967</v>
      </c>
      <c r="AB78">
        <f t="shared" si="16"/>
        <v>1.0582926297311914</v>
      </c>
      <c r="AC78" s="1">
        <f t="shared" si="18"/>
        <v>286.84164323601527</v>
      </c>
    </row>
    <row r="79" spans="1:29">
      <c r="A79">
        <f t="shared" si="11"/>
        <v>1.0591756219216546</v>
      </c>
      <c r="B79" s="1">
        <f>(6.67384*10^(-11)*5.97219*10^24)/((6371*10^3+Equations!C79)^2)</f>
        <v>9.8137547121817246</v>
      </c>
      <c r="C79" s="1">
        <v>1900</v>
      </c>
      <c r="D79" s="1">
        <f t="shared" si="12"/>
        <v>80487.20169867597</v>
      </c>
      <c r="E79" s="1">
        <f>IF(C79&lt;11165,'Initial Conditions (LLDS)'!$E$1-0.0065*C79,IF(C79&gt;25336.9,139.789+0.00296*C79,216.483))</f>
        <v>273.57777777777773</v>
      </c>
      <c r="F79">
        <f>(D79*0.028964)/(8.3145*Equations!E79)</f>
        <v>1.024869130398492</v>
      </c>
      <c r="G79" s="14">
        <f t="shared" si="10"/>
        <v>4.9771385445442116</v>
      </c>
      <c r="H79">
        <f t="shared" si="13"/>
        <v>3.5243011934467185</v>
      </c>
      <c r="I79">
        <f t="shared" si="14"/>
        <v>6.6388855958454851</v>
      </c>
      <c r="J79">
        <f>F79*G79*B79-m*B79-0.5*Equations!F79*0.3*I79</f>
        <v>22.858782269857894</v>
      </c>
      <c r="K79" s="14">
        <f t="shared" si="17"/>
        <v>3.7656922444400345</v>
      </c>
      <c r="L79" s="1">
        <f t="shared" si="19"/>
        <v>290.60733548045533</v>
      </c>
      <c r="O79">
        <f>(2*Mp*Equations!B79/(Equations!F79*1.026*0.75))^(1/2)</f>
        <v>5.3124756657537526</v>
      </c>
      <c r="Q79">
        <f>$G$3*('Initial Conditions (LLDS)'!$I$3/Equations!D79)*(Ti/Equations!E79)</f>
        <v>5.4366427132191957</v>
      </c>
      <c r="T79" s="1">
        <v>1900</v>
      </c>
      <c r="U79">
        <f t="shared" si="15"/>
        <v>357.64869705627564</v>
      </c>
      <c r="AB79">
        <f t="shared" si="16"/>
        <v>1.0591756219216546</v>
      </c>
      <c r="AC79" s="1">
        <f t="shared" si="18"/>
        <v>290.60733548045533</v>
      </c>
    </row>
    <row r="80" spans="1:29">
      <c r="A80">
        <f t="shared" si="11"/>
        <v>1.0600598708963187</v>
      </c>
      <c r="B80" s="1">
        <f>(6.67384*10^(-11)*5.97219*10^24)/((6371*10^3+Equations!C80)^2)</f>
        <v>9.813677716646211</v>
      </c>
      <c r="C80" s="1">
        <v>1925</v>
      </c>
      <c r="D80" s="1">
        <f t="shared" si="12"/>
        <v>80238.266126051123</v>
      </c>
      <c r="E80" s="1">
        <f>IF(C80&lt;11165,'Initial Conditions (LLDS)'!$E$1-0.0065*C80,IF(C80&gt;25336.9,139.789+0.00296*C80,216.483))</f>
        <v>273.41527777777776</v>
      </c>
      <c r="F80">
        <f>(D80*0.028964)/(8.3145*Equations!E80)</f>
        <v>1.0223065852826558</v>
      </c>
      <c r="G80" s="14">
        <f t="shared" si="10"/>
        <v>4.9896143930340617</v>
      </c>
      <c r="H80">
        <f t="shared" si="13"/>
        <v>3.5301881502328478</v>
      </c>
      <c r="I80">
        <f t="shared" si="14"/>
        <v>6.6416301884405495</v>
      </c>
      <c r="J80">
        <f>F80*G80*B80-m*B80-0.5*Equations!F80*0.3*I80</f>
        <v>22.860725914301213</v>
      </c>
      <c r="K80" s="14">
        <f t="shared" si="17"/>
        <v>3.7641361067515238</v>
      </c>
      <c r="L80" s="1">
        <f t="shared" si="19"/>
        <v>294.37147158720688</v>
      </c>
      <c r="O80">
        <f>(2*Mp*Equations!B80/(Equations!F80*1.026*0.75))^(1/2)</f>
        <v>5.3191088398478161</v>
      </c>
      <c r="Q80">
        <f>$G$3*('Initial Conditions (LLDS)'!$I$3/Equations!D80)*(Ti/Equations!E80)</f>
        <v>5.4567508563501708</v>
      </c>
      <c r="T80" s="1">
        <v>1925</v>
      </c>
      <c r="U80">
        <f t="shared" si="15"/>
        <v>361.90272806207059</v>
      </c>
      <c r="AB80">
        <f t="shared" si="16"/>
        <v>1.0600598708963187</v>
      </c>
      <c r="AC80" s="1">
        <f t="shared" si="18"/>
        <v>294.37147158720688</v>
      </c>
    </row>
    <row r="81" spans="1:29">
      <c r="A81">
        <f t="shared" si="11"/>
        <v>1.0609453791850612</v>
      </c>
      <c r="B81" s="1">
        <f>(6.67384*10^(-11)*5.97219*10^24)/((6371*10^3+Equations!C81)^2)</f>
        <v>9.8136007220168171</v>
      </c>
      <c r="C81" s="1">
        <v>1950</v>
      </c>
      <c r="D81" s="1">
        <f t="shared" si="12"/>
        <v>79989.95435539959</v>
      </c>
      <c r="E81" s="1">
        <f>IF(C81&lt;11165,'Initial Conditions (LLDS)'!$E$1-0.0065*C81,IF(C81&gt;25336.9,139.789+0.00296*C81,216.483))</f>
        <v>273.25277777777774</v>
      </c>
      <c r="F81">
        <f>(D81*0.028964)/(8.3145*Equations!E81)</f>
        <v>1.019748944856087</v>
      </c>
      <c r="G81" s="14">
        <f t="shared" si="10"/>
        <v>5.0021288845164866</v>
      </c>
      <c r="H81">
        <f t="shared" si="13"/>
        <v>3.5360884141547997</v>
      </c>
      <c r="I81">
        <f t="shared" si="14"/>
        <v>6.6443775475360605</v>
      </c>
      <c r="J81">
        <f>F81*G81*B81-m*B81-0.5*Equations!F81*0.3*I81</f>
        <v>22.862666359432609</v>
      </c>
      <c r="K81" s="14">
        <f t="shared" si="17"/>
        <v>3.7625796880357543</v>
      </c>
      <c r="L81" s="1">
        <f t="shared" si="19"/>
        <v>298.13405127524265</v>
      </c>
      <c r="O81">
        <f>(2*Mp*Equations!B81/(Equations!F81*1.026*0.75))^(1/2)</f>
        <v>5.3257542199825529</v>
      </c>
      <c r="Q81">
        <f>$G$3*('Initial Conditions (LLDS)'!$I$3/Equations!D81)*(Ti/Equations!E81)</f>
        <v>5.4769453116703346</v>
      </c>
      <c r="T81" s="1">
        <v>1950</v>
      </c>
      <c r="U81">
        <f t="shared" si="15"/>
        <v>366.14532317009332</v>
      </c>
      <c r="AB81">
        <f t="shared" si="16"/>
        <v>1.0609453791850612</v>
      </c>
      <c r="AC81" s="1">
        <f t="shared" si="18"/>
        <v>298.13405127524265</v>
      </c>
    </row>
    <row r="82" spans="1:29">
      <c r="A82">
        <f t="shared" si="11"/>
        <v>1.0618321493243463</v>
      </c>
      <c r="B82" s="1">
        <f>(6.67384*10^(-11)*5.97219*10^24)/((6371*10^3+Equations!C82)^2)</f>
        <v>9.8135237282935268</v>
      </c>
      <c r="C82" s="1">
        <v>1975</v>
      </c>
      <c r="D82" s="1">
        <f t="shared" si="12"/>
        <v>79742.265190142221</v>
      </c>
      <c r="E82" s="1">
        <f>IF(C82&lt;11165,'Initial Conditions (LLDS)'!$E$1-0.0065*C82,IF(C82&gt;25336.9,139.789+0.00296*C82,216.483))</f>
        <v>273.09027777777777</v>
      </c>
      <c r="F82">
        <f>(D82*0.028964)/(8.3145*Equations!E82)</f>
        <v>1.0171962026106423</v>
      </c>
      <c r="G82" s="14">
        <f t="shared" si="10"/>
        <v>5.0146821615419928</v>
      </c>
      <c r="H82">
        <f t="shared" si="13"/>
        <v>3.5420020231537177</v>
      </c>
      <c r="I82">
        <f t="shared" si="14"/>
        <v>6.6471276775488946</v>
      </c>
      <c r="J82">
        <f>F82*G82*B82-m*B82-0.5*Equations!F82*0.3*I82</f>
        <v>22.864603608187533</v>
      </c>
      <c r="K82" s="14">
        <f t="shared" si="17"/>
        <v>3.7610229880853838</v>
      </c>
      <c r="L82" s="1">
        <f t="shared" si="19"/>
        <v>301.89507426332801</v>
      </c>
      <c r="O82">
        <f>(2*Mp*Equations!B82/(Equations!F82*1.026*0.75))^(1/2)</f>
        <v>5.3324118358330717</v>
      </c>
      <c r="Q82">
        <f>$G$3*('Initial Conditions (LLDS)'!$I$3/Equations!D82)*(Ti/Equations!E82)</f>
        <v>5.4972265009762484</v>
      </c>
      <c r="T82" s="1">
        <v>1975</v>
      </c>
      <c r="U82">
        <f t="shared" si="15"/>
        <v>370.37649393999777</v>
      </c>
      <c r="AB82">
        <f t="shared" si="16"/>
        <v>1.0618321493243463</v>
      </c>
      <c r="AC82" s="1">
        <f t="shared" si="18"/>
        <v>301.89507426332801</v>
      </c>
    </row>
    <row r="83" spans="1:29">
      <c r="A83">
        <f t="shared" si="11"/>
        <v>1.0627201838572451</v>
      </c>
      <c r="B83" s="1">
        <f>(6.67384*10^(-11)*5.97219*10^24)/((6371*10^3+Equations!C83)^2)</f>
        <v>9.8134467354763295</v>
      </c>
      <c r="C83" s="1">
        <v>2000</v>
      </c>
      <c r="D83" s="1">
        <f t="shared" si="12"/>
        <v>79495.197435291208</v>
      </c>
      <c r="E83" s="1">
        <f>IF(C83&lt;11165,'Initial Conditions (LLDS)'!$E$1-0.0065*C83,IF(C83&gt;25336.9,139.789+0.00296*C83,216.483))</f>
        <v>272.92777777777775</v>
      </c>
      <c r="F83">
        <f>(D83*0.028964)/(8.3145*Equations!E83)</f>
        <v>1.0146483520429903</v>
      </c>
      <c r="G83" s="14">
        <f t="shared" si="10"/>
        <v>5.0272743672713505</v>
      </c>
      <c r="H83">
        <f t="shared" si="13"/>
        <v>3.5479290153013578</v>
      </c>
      <c r="I83">
        <f t="shared" si="14"/>
        <v>6.6498805829055883</v>
      </c>
      <c r="J83">
        <f>F83*G83*B83-m*B83-0.5*Equations!F83*0.3*I83</f>
        <v>22.866537663500495</v>
      </c>
      <c r="K83" s="14">
        <f t="shared" si="17"/>
        <v>3.759466006692791</v>
      </c>
      <c r="L83" s="1">
        <f t="shared" si="19"/>
        <v>305.65454027002079</v>
      </c>
      <c r="O83">
        <f>(2*Mp*Equations!B83/(Equations!F83*1.026*0.75))^(1/2)</f>
        <v>5.3390817171641682</v>
      </c>
      <c r="Q83">
        <f>$G$3*('Initial Conditions (LLDS)'!$I$3/Equations!D83)*(Ti/Equations!E83)</f>
        <v>5.5175948483767874</v>
      </c>
      <c r="T83" s="1">
        <v>2000</v>
      </c>
      <c r="U83">
        <f t="shared" si="15"/>
        <v>374.59625193043343</v>
      </c>
      <c r="AB83">
        <f t="shared" si="16"/>
        <v>1.0627201838572451</v>
      </c>
      <c r="AC83" s="1">
        <f t="shared" si="18"/>
        <v>305.65454027002079</v>
      </c>
    </row>
    <row r="84" spans="1:29">
      <c r="A84">
        <f t="shared" si="11"/>
        <v>1.0636094853334568</v>
      </c>
      <c r="B84" s="1">
        <f>(6.67384*10^(-11)*5.97219*10^24)/((6371*10^3+Equations!C84)^2)</f>
        <v>9.8133697435652092</v>
      </c>
      <c r="C84" s="1">
        <v>2025</v>
      </c>
      <c r="D84" s="1">
        <f t="shared" si="12"/>
        <v>79248.749897448768</v>
      </c>
      <c r="E84" s="1">
        <f>IF(C84&lt;11165,'Initial Conditions (LLDS)'!$E$1-0.0065*C84,IF(C84&gt;25336.9,139.789+0.00296*C84,216.483))</f>
        <v>272.76527777777773</v>
      </c>
      <c r="F84">
        <f>(D84*0.028964)/(8.3145*Equations!E84)</f>
        <v>1.0121053866546081</v>
      </c>
      <c r="G84" s="14">
        <f t="shared" si="10"/>
        <v>5.0399056454785818</v>
      </c>
      <c r="H84">
        <f t="shared" si="13"/>
        <v>3.5538694288006214</v>
      </c>
      <c r="I84">
        <f t="shared" si="14"/>
        <v>6.6526362680423663</v>
      </c>
      <c r="J84">
        <f>F84*G84*B84-m*B84-0.5*Equations!F84*0.3*I84</f>
        <v>22.86846852830498</v>
      </c>
      <c r="K84" s="14">
        <f t="shared" si="17"/>
        <v>3.7579087436500731</v>
      </c>
      <c r="L84" s="1">
        <f t="shared" si="19"/>
        <v>309.41244901367088</v>
      </c>
      <c r="O84">
        <f>(2*Mp*Equations!B84/(Equations!F84*1.026*0.75))^(1/2)</f>
        <v>5.345763893830668</v>
      </c>
      <c r="Q84">
        <f>$G$3*('Initial Conditions (LLDS)'!$I$3/Equations!D84)*(Ti/Equations!E84)</f>
        <v>5.5380507803071852</v>
      </c>
      <c r="T84" s="1">
        <v>2025</v>
      </c>
      <c r="U84">
        <f t="shared" si="15"/>
        <v>378.80460869904323</v>
      </c>
      <c r="AB84">
        <f t="shared" si="16"/>
        <v>1.0636094853334568</v>
      </c>
      <c r="AC84" s="1">
        <f t="shared" si="18"/>
        <v>309.41244901367088</v>
      </c>
    </row>
    <row r="85" spans="1:29">
      <c r="A85">
        <f t="shared" si="11"/>
        <v>1.0645000563093301</v>
      </c>
      <c r="B85" s="1">
        <f>(6.67384*10^(-11)*5.97219*10^24)/((6371*10^3+Equations!C85)^2)</f>
        <v>9.8132927525601499</v>
      </c>
      <c r="C85" s="1">
        <v>2050</v>
      </c>
      <c r="D85" s="1">
        <f t="shared" si="12"/>
        <v>79002.921384806119</v>
      </c>
      <c r="E85" s="1">
        <f>IF(C85&lt;11165,'Initial Conditions (LLDS)'!$E$1-0.0065*C85,IF(C85&gt;25336.9,139.789+0.00296*C85,216.483))</f>
        <v>272.60277777777776</v>
      </c>
      <c r="F85">
        <f>(D85*0.028964)/(8.3145*Equations!E85)</f>
        <v>1.0095672999517837</v>
      </c>
      <c r="G85" s="14">
        <f t="shared" si="10"/>
        <v>5.0525761405539376</v>
      </c>
      <c r="H85">
        <f t="shared" si="13"/>
        <v>3.5598233019860843</v>
      </c>
      <c r="I85">
        <f t="shared" si="14"/>
        <v>6.655394737405155</v>
      </c>
      <c r="J85">
        <f>F85*G85*B85-m*B85-0.5*Equations!F85*0.3*I85</f>
        <v>22.870396205533506</v>
      </c>
      <c r="K85" s="14">
        <f t="shared" si="17"/>
        <v>3.7563511987490541</v>
      </c>
      <c r="L85" s="1">
        <f t="shared" si="19"/>
        <v>313.16880021241991</v>
      </c>
      <c r="O85">
        <f>(2*Mp*Equations!B85/(Equations!F85*1.026*0.75))^(1/2)</f>
        <v>5.3524583957777319</v>
      </c>
      <c r="Q85">
        <f>$G$3*('Initial Conditions (LLDS)'!$I$3/Equations!D85)*(Ti/Equations!E85)</f>
        <v>5.5585947255431831</v>
      </c>
      <c r="T85" s="1">
        <v>2050</v>
      </c>
      <c r="U85">
        <f t="shared" si="15"/>
        <v>383.00157580246406</v>
      </c>
      <c r="AB85">
        <f t="shared" si="16"/>
        <v>1.0645000563093301</v>
      </c>
      <c r="AC85" s="1">
        <f t="shared" si="18"/>
        <v>313.16880021241991</v>
      </c>
    </row>
    <row r="86" spans="1:29">
      <c r="A86">
        <f t="shared" si="11"/>
        <v>1.0653918993478848</v>
      </c>
      <c r="B86" s="1">
        <f>(6.67384*10^(-11)*5.97219*10^24)/((6371*10^3+Equations!C86)^2)</f>
        <v>9.8132157624611391</v>
      </c>
      <c r="C86" s="1">
        <v>2075</v>
      </c>
      <c r="D86" s="1">
        <f t="shared" si="12"/>
        <v>78757.710707141974</v>
      </c>
      <c r="E86" s="1">
        <f>IF(C86&lt;11165,'Initial Conditions (LLDS)'!$E$1-0.0065*C86,IF(C86&gt;25336.9,139.789+0.00296*C86,216.483))</f>
        <v>272.44027777777774</v>
      </c>
      <c r="F86">
        <f>(D86*0.028964)/(8.3145*Equations!E86)</f>
        <v>1.0070340854456106</v>
      </c>
      <c r="G86" s="14">
        <f t="shared" si="10"/>
        <v>5.0652859975069235</v>
      </c>
      <c r="H86">
        <f t="shared" si="13"/>
        <v>3.5657906733245275</v>
      </c>
      <c r="I86">
        <f t="shared" si="14"/>
        <v>6.6581559954496292</v>
      </c>
      <c r="J86">
        <f>F86*G86*B86-m*B86-0.5*Equations!F86*0.3*I86</f>
        <v>22.872320698117594</v>
      </c>
      <c r="K86" s="14">
        <f t="shared" si="17"/>
        <v>3.7547933717812714</v>
      </c>
      <c r="L86" s="1">
        <f t="shared" si="19"/>
        <v>316.92359358420117</v>
      </c>
      <c r="O86">
        <f>(2*Mp*Equations!B86/(Equations!F86*1.026*0.75))^(1/2)</f>
        <v>5.3591652530412039</v>
      </c>
      <c r="Q86">
        <f>$G$3*('Initial Conditions (LLDS)'!$I$3/Equations!D86)*(Ti/Equations!E86)</f>
        <v>5.5792271152152928</v>
      </c>
      <c r="T86" s="1">
        <v>2075</v>
      </c>
      <c r="U86">
        <f t="shared" si="15"/>
        <v>387.18716479632434</v>
      </c>
      <c r="AB86">
        <f t="shared" si="16"/>
        <v>1.0653918993478848</v>
      </c>
      <c r="AC86" s="1">
        <f t="shared" si="18"/>
        <v>316.92359358420117</v>
      </c>
    </row>
    <row r="87" spans="1:29">
      <c r="A87">
        <f t="shared" si="11"/>
        <v>1.066285017018832</v>
      </c>
      <c r="B87" s="1">
        <f>(6.67384*10^(-11)*5.97219*10^24)/((6371*10^3+Equations!C87)^2)</f>
        <v>9.8131387732681628</v>
      </c>
      <c r="C87" s="1">
        <v>2100</v>
      </c>
      <c r="D87" s="1">
        <f t="shared" si="12"/>
        <v>78513.116675821831</v>
      </c>
      <c r="E87" s="1">
        <f>IF(C87&lt;11165,'Initial Conditions (LLDS)'!$E$1-0.0065*C87,IF(C87&gt;25336.9,139.789+0.00296*C87,216.483))</f>
        <v>272.27777777777777</v>
      </c>
      <c r="F87">
        <f>(D87*0.028964)/(8.3145*Equations!E87)</f>
        <v>1.0045057366519927</v>
      </c>
      <c r="G87" s="14">
        <f t="shared" si="10"/>
        <v>5.0780353619693015</v>
      </c>
      <c r="H87">
        <f t="shared" si="13"/>
        <v>3.5717715814154709</v>
      </c>
      <c r="I87">
        <f t="shared" si="14"/>
        <v>6.6609200466412259</v>
      </c>
      <c r="J87">
        <f>F87*G87*B87-m*B87-0.5*Equations!F87*0.3*I87</f>
        <v>22.874242008987828</v>
      </c>
      <c r="K87" s="14">
        <f t="shared" si="17"/>
        <v>3.7532352625379835</v>
      </c>
      <c r="L87" s="1">
        <f t="shared" si="19"/>
        <v>320.67682884673917</v>
      </c>
      <c r="O87">
        <f>(2*Mp*Equations!B87/(Equations!F87*1.026*0.75))^(1/2)</f>
        <v>5.3658844957479168</v>
      </c>
      <c r="Q87">
        <f>$G$3*('Initial Conditions (LLDS)'!$I$3/Equations!D87)*(Ti/Equations!E87)</f>
        <v>5.5999483828230945</v>
      </c>
      <c r="T87" s="1">
        <v>2100</v>
      </c>
      <c r="U87">
        <f t="shared" si="15"/>
        <v>391.36138723524539</v>
      </c>
      <c r="AB87">
        <f t="shared" si="16"/>
        <v>1.066285017018832</v>
      </c>
      <c r="AC87" s="1">
        <f t="shared" si="18"/>
        <v>320.67682884673917</v>
      </c>
    </row>
    <row r="88" spans="1:29">
      <c r="A88">
        <f t="shared" si="11"/>
        <v>1.0671794118985971</v>
      </c>
      <c r="B88" s="1">
        <f>(6.67384*10^(-11)*5.97219*10^24)/((6371*10^3+Equations!C88)^2)</f>
        <v>9.8130617849812065</v>
      </c>
      <c r="C88" s="1">
        <v>2125</v>
      </c>
      <c r="D88" s="1">
        <f t="shared" si="12"/>
        <v>78269.138103796373</v>
      </c>
      <c r="E88" s="1">
        <f>IF(C88&lt;11165,'Initial Conditions (LLDS)'!$E$1-0.0065*C88,IF(C88&gt;25336.9,139.789+0.00296*C88,216.483))</f>
        <v>272.11527777777775</v>
      </c>
      <c r="F88">
        <f>(D88*0.028964)/(8.3145*Equations!E88)</f>
        <v>1.0019822470916391</v>
      </c>
      <c r="G88" s="14">
        <f t="shared" si="10"/>
        <v>5.0908243801981481</v>
      </c>
      <c r="H88">
        <f t="shared" si="13"/>
        <v>3.5777660649917102</v>
      </c>
      <c r="I88">
        <f t="shared" si="14"/>
        <v>6.6636868954551778</v>
      </c>
      <c r="J88">
        <f>F88*G88*B88-m*B88-0.5*Equations!F88*0.3*I88</f>
        <v>22.87616014107379</v>
      </c>
      <c r="K88" s="14">
        <f t="shared" si="17"/>
        <v>3.7516768708101673</v>
      </c>
      <c r="L88" s="1">
        <f t="shared" si="19"/>
        <v>324.42850571754934</v>
      </c>
      <c r="O88">
        <f>(2*Mp*Equations!B88/(Equations!F88*1.026*0.75))^(1/2)</f>
        <v>5.3726161541160442</v>
      </c>
      <c r="Q88">
        <f>$G$3*('Initial Conditions (LLDS)'!$I$3/Equations!D88)*(Ti/Equations!E88)</f>
        <v>5.6207589642497133</v>
      </c>
      <c r="T88" s="1">
        <v>2125</v>
      </c>
      <c r="U88">
        <f t="shared" si="15"/>
        <v>395.52425467283842</v>
      </c>
      <c r="AB88">
        <f t="shared" si="16"/>
        <v>1.0671794118985971</v>
      </c>
      <c r="AC88" s="1">
        <f t="shared" si="18"/>
        <v>324.42850571754934</v>
      </c>
    </row>
    <row r="89" spans="1:29">
      <c r="A89">
        <f t="shared" si="11"/>
        <v>1.0680750865703394</v>
      </c>
      <c r="B89" s="1">
        <f>(6.67384*10^(-11)*5.97219*10^24)/((6371*10^3+Equations!C89)^2)</f>
        <v>9.8129847976002562</v>
      </c>
      <c r="C89" s="1">
        <v>2150</v>
      </c>
      <c r="D89" s="1">
        <f t="shared" si="12"/>
        <v>78025.773805600649</v>
      </c>
      <c r="E89" s="1">
        <f>IF(C89&lt;11165,'Initial Conditions (LLDS)'!$E$1-0.0065*C89,IF(C89&gt;25336.9,139.789+0.00296*C89,216.483))</f>
        <v>271.95277777777773</v>
      </c>
      <c r="F89">
        <f>(D89*0.028964)/(8.3145*Equations!E89)</f>
        <v>0.99946361029006703</v>
      </c>
      <c r="G89" s="14">
        <f t="shared" si="10"/>
        <v>5.1036531990788943</v>
      </c>
      <c r="H89">
        <f t="shared" si="13"/>
        <v>3.5837741629198563</v>
      </c>
      <c r="I89">
        <f t="shared" si="14"/>
        <v>6.6664565463765335</v>
      </c>
      <c r="J89">
        <f>F89*G89*B89-m*B89-0.5*Equations!F89*0.3*I89</f>
        <v>22.878075097304077</v>
      </c>
      <c r="K89" s="14">
        <f t="shared" si="17"/>
        <v>3.7501181963885188</v>
      </c>
      <c r="L89" s="1">
        <f t="shared" si="19"/>
        <v>328.17862391393788</v>
      </c>
      <c r="O89">
        <f>(2*Mp*Equations!B89/(Equations!F89*1.026*0.75))^(1/2)</f>
        <v>5.3793602584554101</v>
      </c>
      <c r="Q89">
        <f>$G$3*('Initial Conditions (LLDS)'!$I$3/Equations!D89)*(Ti/Equations!E89)</f>
        <v>5.6416592977763083</v>
      </c>
      <c r="T89" s="1">
        <v>2150</v>
      </c>
      <c r="U89">
        <f t="shared" si="15"/>
        <v>399.67577866170564</v>
      </c>
      <c r="AB89">
        <f t="shared" si="16"/>
        <v>1.0680750865703394</v>
      </c>
      <c r="AC89" s="1">
        <f t="shared" si="18"/>
        <v>328.17862391393788</v>
      </c>
    </row>
    <row r="90" spans="1:29">
      <c r="A90">
        <f t="shared" si="11"/>
        <v>1.0689720436239765</v>
      </c>
      <c r="B90" s="1">
        <f>(6.67384*10^(-11)*5.97219*10^24)/((6371*10^3+Equations!C90)^2)</f>
        <v>9.8129078111252976</v>
      </c>
      <c r="C90" s="1">
        <v>2175</v>
      </c>
      <c r="D90" s="1">
        <f t="shared" si="12"/>
        <v>77783.022597352479</v>
      </c>
      <c r="E90" s="1">
        <f>IF(C90&lt;11165,'Initial Conditions (LLDS)'!$E$1-0.0065*C90,IF(C90&gt;25336.9,139.789+0.00296*C90,216.483))</f>
        <v>271.79027777777776</v>
      </c>
      <c r="F90">
        <f>(D90*0.028964)/(8.3145*Equations!E90)</f>
        <v>0.99694981977759567</v>
      </c>
      <c r="G90" s="14">
        <f t="shared" si="10"/>
        <v>5.1165219661284249</v>
      </c>
      <c r="H90">
        <f t="shared" si="13"/>
        <v>3.5897959142008835</v>
      </c>
      <c r="I90">
        <f t="shared" si="14"/>
        <v>6.6692290039001971</v>
      </c>
      <c r="J90">
        <f>F90*G90*B90-m*B90-0.5*Equations!F90*0.3*I90</f>
        <v>22.879986880606324</v>
      </c>
      <c r="K90" s="14">
        <f t="shared" si="17"/>
        <v>3.7485592390634479</v>
      </c>
      <c r="L90" s="1">
        <f t="shared" si="19"/>
        <v>331.92718315300135</v>
      </c>
      <c r="O90">
        <f>(2*Mp*Equations!B90/(Equations!F90*1.026*0.75))^(1/2)</f>
        <v>5.3861168391678458</v>
      </c>
      <c r="Q90">
        <f>$G$3*('Initial Conditions (LLDS)'!$I$3/Equations!D90)*(Ti/Equations!E90)</f>
        <v>5.6626498240967384</v>
      </c>
      <c r="T90" s="1">
        <v>2175</v>
      </c>
      <c r="U90">
        <f t="shared" si="15"/>
        <v>403.81597075343751</v>
      </c>
      <c r="AB90">
        <f t="shared" si="16"/>
        <v>1.0689720436239765</v>
      </c>
      <c r="AC90" s="1">
        <f t="shared" si="18"/>
        <v>331.92718315300135</v>
      </c>
    </row>
    <row r="91" spans="1:29">
      <c r="A91">
        <f t="shared" si="11"/>
        <v>1.0698702856562026</v>
      </c>
      <c r="B91" s="1">
        <f>(6.67384*10^(-11)*5.97219*10^24)/((6371*10^3+Equations!C91)^2)</f>
        <v>9.8128308255563166</v>
      </c>
      <c r="C91" s="1">
        <v>2200</v>
      </c>
      <c r="D91" s="1">
        <f t="shared" si="12"/>
        <v>77540.883296751694</v>
      </c>
      <c r="E91" s="1">
        <f>IF(C91&lt;11165,'Initial Conditions (LLDS)'!$E$1-0.0065*C91,IF(C91&gt;25336.9,139.789+0.00296*C91,216.483))</f>
        <v>271.62777777777774</v>
      </c>
      <c r="F91">
        <f>(D91*0.028964)/(8.3145*Equations!E91)</f>
        <v>0.99444086908935225</v>
      </c>
      <c r="G91" s="14">
        <f t="shared" si="10"/>
        <v>5.1294308294981343</v>
      </c>
      <c r="H91">
        <f t="shared" si="13"/>
        <v>3.5958313579706607</v>
      </c>
      <c r="I91">
        <f t="shared" si="14"/>
        <v>6.6720042725309332</v>
      </c>
      <c r="J91">
        <f>F91*G91*B91-m*B91-0.5*Equations!F91*0.3*I91</f>
        <v>22.88189549390713</v>
      </c>
      <c r="K91" s="14">
        <f t="shared" si="17"/>
        <v>3.7469999986250899</v>
      </c>
      <c r="L91" s="1">
        <f t="shared" si="19"/>
        <v>335.67418315162644</v>
      </c>
      <c r="O91">
        <f>(2*Mp*Equations!B91/(Equations!F91*1.026*0.75))^(1/2)</f>
        <v>5.3928859267474971</v>
      </c>
      <c r="Q91">
        <f>$G$3*('Initial Conditions (LLDS)'!$I$3/Equations!D91)*(Ti/Equations!E91)</f>
        <v>5.68373098633226</v>
      </c>
      <c r="T91" s="1">
        <v>2200</v>
      </c>
      <c r="U91">
        <f t="shared" si="15"/>
        <v>407.94484249861404</v>
      </c>
      <c r="AB91">
        <f t="shared" si="16"/>
        <v>1.0698702856562026</v>
      </c>
      <c r="AC91" s="1">
        <f t="shared" si="18"/>
        <v>335.67418315162644</v>
      </c>
    </row>
    <row r="92" spans="1:29">
      <c r="A92">
        <f t="shared" si="11"/>
        <v>1.070769815270513</v>
      </c>
      <c r="B92" s="1">
        <f>(6.67384*10^(-11)*5.97219*10^24)/((6371*10^3+Equations!C92)^2)</f>
        <v>9.8127538408932971</v>
      </c>
      <c r="C92" s="1">
        <v>2225</v>
      </c>
      <c r="D92" s="1">
        <f t="shared" si="12"/>
        <v>77299.354723078737</v>
      </c>
      <c r="E92" s="1">
        <f>IF(C92&lt;11165,'Initial Conditions (LLDS)'!$E$1-0.0065*C92,IF(C92&gt;25336.9,139.789+0.00296*C92,216.483))</f>
        <v>271.46527777777777</v>
      </c>
      <c r="F92">
        <f>(D92*0.028964)/(8.3145*Equations!E92)</f>
        <v>0.99193675176526663</v>
      </c>
      <c r="G92" s="14">
        <f t="shared" si="10"/>
        <v>5.1423799379770632</v>
      </c>
      <c r="H92">
        <f t="shared" si="13"/>
        <v>3.6018805335005095</v>
      </c>
      <c r="I92">
        <f t="shared" si="14"/>
        <v>6.6747823567834281</v>
      </c>
      <c r="J92">
        <f>F92*G92*B92-m*B92-0.5*Equations!F92*0.3*I92</f>
        <v>22.883800940132193</v>
      </c>
      <c r="K92" s="14">
        <f t="shared" si="17"/>
        <v>3.745440474863285</v>
      </c>
      <c r="L92" s="1">
        <f t="shared" si="19"/>
        <v>339.41962362648974</v>
      </c>
      <c r="O92">
        <f>(2*Mp*Equations!B92/(Equations!F92*1.026*0.75))^(1/2)</f>
        <v>5.3996675517811807</v>
      </c>
      <c r="Q92">
        <f>$G$3*('Initial Conditions (LLDS)'!$I$3/Equations!D92)*(Ti/Equations!E92)</f>
        <v>5.7049032300463605</v>
      </c>
      <c r="T92" s="1">
        <v>2225</v>
      </c>
      <c r="U92">
        <f t="shared" si="15"/>
        <v>412.06240544680242</v>
      </c>
      <c r="AB92">
        <f t="shared" si="16"/>
        <v>1.070769815270513</v>
      </c>
      <c r="AC92" s="1">
        <f t="shared" si="18"/>
        <v>339.41962362648974</v>
      </c>
    </row>
    <row r="93" spans="1:29">
      <c r="A93">
        <f t="shared" si="11"/>
        <v>1.0716706350772247</v>
      </c>
      <c r="B93" s="1">
        <f>(6.67384*10^(-11)*5.97219*10^24)/((6371*10^3+Equations!C93)^2)</f>
        <v>9.8126768571362266</v>
      </c>
      <c r="C93" s="1">
        <v>2250</v>
      </c>
      <c r="D93" s="1">
        <f t="shared" si="12"/>
        <v>77058.435697193476</v>
      </c>
      <c r="E93" s="1">
        <f>IF(C93&lt;11165,'Initial Conditions (LLDS)'!$E$1-0.0065*C93,IF(C93&gt;25336.9,139.789+0.00296*C93,216.483))</f>
        <v>271.30277777777775</v>
      </c>
      <c r="F93">
        <f>(D93*0.028964)/(8.3145*Equations!E93)</f>
        <v>0.98943746135007193</v>
      </c>
      <c r="G93" s="14">
        <f t="shared" si="10"/>
        <v>5.1553694409950088</v>
      </c>
      <c r="H93">
        <f t="shared" si="13"/>
        <v>3.6079434801977519</v>
      </c>
      <c r="I93">
        <f t="shared" si="14"/>
        <v>6.6775632611822848</v>
      </c>
      <c r="J93">
        <f>F93*G93*B93-m*B93-0.5*Equations!F93*0.3*I93</f>
        <v>22.885703222206196</v>
      </c>
      <c r="K93" s="14">
        <f t="shared" si="17"/>
        <v>3.743880667567598</v>
      </c>
      <c r="L93" s="1">
        <f t="shared" si="19"/>
        <v>343.16350429405736</v>
      </c>
      <c r="O93">
        <f>(2*Mp*Equations!B93/(Equations!F93*1.026*0.75))^(1/2)</f>
        <v>5.4064617449487109</v>
      </c>
      <c r="Q93">
        <f>$G$3*('Initial Conditions (LLDS)'!$I$3/Equations!D93)*(Ti/Equations!E93)</f>
        <v>5.7261670032596852</v>
      </c>
      <c r="T93" s="1">
        <v>2250</v>
      </c>
      <c r="U93">
        <f t="shared" si="15"/>
        <v>416.16867114655685</v>
      </c>
      <c r="AB93">
        <f t="shared" si="16"/>
        <v>1.0716706350772247</v>
      </c>
      <c r="AC93" s="1">
        <f t="shared" si="18"/>
        <v>343.16350429405736</v>
      </c>
    </row>
    <row r="94" spans="1:29">
      <c r="A94">
        <f t="shared" si="11"/>
        <v>1.0725727476934981</v>
      </c>
      <c r="B94" s="1">
        <f>(6.67384*10^(-11)*5.97219*10^24)/((6371*10^3+Equations!C94)^2)</f>
        <v>9.8125998742850911</v>
      </c>
      <c r="C94" s="1">
        <v>2275</v>
      </c>
      <c r="D94" s="1">
        <f t="shared" si="12"/>
        <v>76818.125041534193</v>
      </c>
      <c r="E94" s="1">
        <f>IF(C94&lt;11165,'Initial Conditions (LLDS)'!$E$1-0.0065*C94,IF(C94&gt;25336.9,139.789+0.00296*C94,216.483))</f>
        <v>271.14027777777773</v>
      </c>
      <c r="F94">
        <f>(D94*0.028964)/(8.3145*Equations!E94)</f>
        <v>0.98694299139330532</v>
      </c>
      <c r="G94" s="14">
        <f t="shared" si="10"/>
        <v>5.1683994886256643</v>
      </c>
      <c r="H94">
        <f t="shared" si="13"/>
        <v>3.6140202376062525</v>
      </c>
      <c r="I94">
        <f t="shared" si="14"/>
        <v>6.6803469902620707</v>
      </c>
      <c r="J94">
        <f>F94*G94*B94-m*B94-0.5*Equations!F94*0.3*I94</f>
        <v>22.887602343052833</v>
      </c>
      <c r="K94" s="14">
        <f t="shared" si="17"/>
        <v>3.7423205765273053</v>
      </c>
      <c r="L94" s="1">
        <f t="shared" si="19"/>
        <v>346.90582487058464</v>
      </c>
      <c r="O94">
        <f>(2*Mp*Equations!B94/(Equations!F94*1.026*0.75))^(1/2)</f>
        <v>5.4132685370232361</v>
      </c>
      <c r="Q94">
        <f>$G$3*('Initial Conditions (LLDS)'!$I$3/Equations!D94)*(Ti/Equations!E94)</f>
        <v>5.7475227564650462</v>
      </c>
      <c r="T94" s="1">
        <v>2275</v>
      </c>
      <c r="U94">
        <f t="shared" si="15"/>
        <v>420.2636511454179</v>
      </c>
      <c r="AB94">
        <f t="shared" si="16"/>
        <v>1.0725727476934981</v>
      </c>
      <c r="AC94" s="1">
        <f t="shared" si="18"/>
        <v>346.90582487058464</v>
      </c>
    </row>
    <row r="95" spans="1:29">
      <c r="A95">
        <f t="shared" si="11"/>
        <v>1.0734761557433607</v>
      </c>
      <c r="B95" s="1">
        <f>(6.67384*10^(-11)*5.97219*10^24)/((6371*10^3+Equations!C95)^2)</f>
        <v>9.8125228923398762</v>
      </c>
      <c r="C95" s="1">
        <v>2300</v>
      </c>
      <c r="D95" s="1">
        <f t="shared" si="12"/>
        <v>76578.421580116119</v>
      </c>
      <c r="E95" s="1">
        <f>IF(C95&lt;11165,'Initial Conditions (LLDS)'!$E$1-0.0065*C95,IF(C95&gt;25336.9,139.789+0.00296*C95,216.483))</f>
        <v>270.97777777777776</v>
      </c>
      <c r="F95">
        <f>(D95*0.028964)/(8.3145*Equations!E95)</f>
        <v>0.98445333544930214</v>
      </c>
      <c r="G95" s="14">
        <f t="shared" si="10"/>
        <v>5.1814702315897962</v>
      </c>
      <c r="H95">
        <f t="shared" si="13"/>
        <v>3.6201108454069928</v>
      </c>
      <c r="I95">
        <f t="shared" si="14"/>
        <v>6.6831335485673371</v>
      </c>
      <c r="J95">
        <f>F95*G95*B95-m*B95-0.5*Equations!F95*0.3*I95</f>
        <v>22.889498305594806</v>
      </c>
      <c r="K95" s="14">
        <f t="shared" si="17"/>
        <v>3.7407602015313981</v>
      </c>
      <c r="L95" s="1">
        <f t="shared" si="19"/>
        <v>350.64658507211601</v>
      </c>
      <c r="O95">
        <f>(2*Mp*Equations!B95/(Equations!F95*1.026*0.75))^(1/2)</f>
        <v>5.4200879588715924</v>
      </c>
      <c r="Q95">
        <f>$G$3*('Initial Conditions (LLDS)'!$I$3/Equations!D95)*(Ti/Equations!E95)</f>
        <v>5.7689709426425733</v>
      </c>
      <c r="T95" s="1">
        <v>2300</v>
      </c>
      <c r="U95">
        <f t="shared" si="15"/>
        <v>424.34735698991068</v>
      </c>
      <c r="AB95">
        <f t="shared" si="16"/>
        <v>1.0734761557433607</v>
      </c>
      <c r="AC95" s="1">
        <f t="shared" si="18"/>
        <v>350.64658507211601</v>
      </c>
    </row>
    <row r="96" spans="1:29">
      <c r="A96">
        <f t="shared" si="11"/>
        <v>1.0743808618577269</v>
      </c>
      <c r="B96" s="1">
        <f>(6.67384*10^(-11)*5.97219*10^24)/((6371*10^3+Equations!C96)^2)</f>
        <v>9.8124459113005678</v>
      </c>
      <c r="C96" s="1">
        <v>2325</v>
      </c>
      <c r="D96" s="1">
        <f t="shared" si="12"/>
        <v>76339.324138530545</v>
      </c>
      <c r="E96" s="1">
        <f>IF(C96&lt;11165,'Initial Conditions (LLDS)'!$E$1-0.0065*C96,IF(C96&gt;25336.9,139.789+0.00296*C96,216.483))</f>
        <v>270.81527777777774</v>
      </c>
      <c r="F96">
        <f>(D96*0.028964)/(8.3145*Equations!E96)</f>
        <v>0.98196848707720241</v>
      </c>
      <c r="G96" s="14">
        <f t="shared" si="10"/>
        <v>5.1945818212583932</v>
      </c>
      <c r="H96">
        <f t="shared" si="13"/>
        <v>3.6262153434186066</v>
      </c>
      <c r="I96">
        <f t="shared" si="14"/>
        <v>6.685922940652647</v>
      </c>
      <c r="J96">
        <f>F96*G96*B96-m*B96-0.5*Equations!F96*0.3*I96</f>
        <v>22.891391112753858</v>
      </c>
      <c r="K96" s="14">
        <f t="shared" si="17"/>
        <v>3.7391995423685849</v>
      </c>
      <c r="L96" s="1">
        <f t="shared" si="19"/>
        <v>354.38578461448458</v>
      </c>
      <c r="O96">
        <f>(2*Mp*Equations!B96/(Equations!F96*1.026*0.75))^(1/2)</f>
        <v>5.4269200414546228</v>
      </c>
      <c r="Q96">
        <f>$G$3*('Initial Conditions (LLDS)'!$I$3/Equations!D96)*(Ti/Equations!E96)</f>
        <v>5.7905120172749136</v>
      </c>
      <c r="T96" s="1">
        <v>2325</v>
      </c>
      <c r="U96">
        <f t="shared" si="15"/>
        <v>428.41980022554577</v>
      </c>
      <c r="AB96">
        <f t="shared" si="16"/>
        <v>1.0743808618577269</v>
      </c>
      <c r="AC96" s="1">
        <f t="shared" si="18"/>
        <v>354.38578461448458</v>
      </c>
    </row>
    <row r="97" spans="1:29">
      <c r="A97">
        <f t="shared" si="11"/>
        <v>1.075286868674421</v>
      </c>
      <c r="B97" s="1">
        <f>(6.67384*10^(-11)*5.97219*10^24)/((6371*10^3+Equations!C97)^2)</f>
        <v>9.8123689311671516</v>
      </c>
      <c r="C97" s="1">
        <v>2350</v>
      </c>
      <c r="D97" s="1">
        <f t="shared" si="12"/>
        <v>76100.831543943539</v>
      </c>
      <c r="E97" s="1">
        <f>IF(C97&lt;11165,'Initial Conditions (LLDS)'!$E$1-0.0065*C97,IF(C97&gt;25336.9,139.789+0.00296*C97,216.483))</f>
        <v>270.65277777777777</v>
      </c>
      <c r="F97">
        <f>(D97*0.028964)/(8.3145*Equations!E97)</f>
        <v>0.9794884398409448</v>
      </c>
      <c r="G97" s="14">
        <f t="shared" si="10"/>
        <v>5.2077344096558802</v>
      </c>
      <c r="H97">
        <f t="shared" si="13"/>
        <v>3.63233377159795</v>
      </c>
      <c r="I97">
        <f t="shared" si="14"/>
        <v>6.6887151710826123</v>
      </c>
      <c r="J97">
        <f>F97*G97*B97-m*B97-0.5*Equations!F97*0.3*I97</f>
        <v>22.893280767450744</v>
      </c>
      <c r="K97" s="14">
        <f t="shared" si="17"/>
        <v>3.737638598827282</v>
      </c>
      <c r="L97" s="1">
        <f t="shared" si="19"/>
        <v>358.12342321331187</v>
      </c>
      <c r="O97">
        <f>(2*Mp*Equations!B97/(Equations!F97*1.026*0.75))^(1/2)</f>
        <v>5.4337648158275398</v>
      </c>
      <c r="Q97">
        <f>$G$3*('Initial Conditions (LLDS)'!$I$3/Equations!D97)*(Ti/Equations!E97)</f>
        <v>5.8121464383625714</v>
      </c>
      <c r="T97" s="1">
        <v>2350</v>
      </c>
      <c r="U97">
        <f t="shared" si="15"/>
        <v>432.48099239681665</v>
      </c>
      <c r="AB97">
        <f t="shared" si="16"/>
        <v>1.075286868674421</v>
      </c>
      <c r="AC97" s="1">
        <f t="shared" si="18"/>
        <v>358.12342321331187</v>
      </c>
    </row>
    <row r="98" spans="1:29">
      <c r="A98">
        <f t="shared" si="11"/>
        <v>1.0761941788382008</v>
      </c>
      <c r="B98" s="1">
        <f>(6.67384*10^(-11)*5.97219*10^24)/((6371*10^3+Equations!C98)^2)</f>
        <v>9.8122919519396117</v>
      </c>
      <c r="C98" s="1">
        <v>2375</v>
      </c>
      <c r="D98" s="1">
        <f t="shared" si="12"/>
        <v>75862.942625094729</v>
      </c>
      <c r="E98" s="1">
        <f>IF(C98&lt;11165,'Initial Conditions (LLDS)'!$E$1-0.0065*C98,IF(C98&gt;25336.9,139.789+0.00296*C98,216.483))</f>
        <v>270.49027777777775</v>
      </c>
      <c r="F98">
        <f>(D98*0.028964)/(8.3145*Equations!E98)</f>
        <v>0.977013187309269</v>
      </c>
      <c r="G98" s="14">
        <f t="shared" si="10"/>
        <v>5.2209281494633206</v>
      </c>
      <c r="H98">
        <f t="shared" si="13"/>
        <v>3.638466170040668</v>
      </c>
      <c r="I98">
        <f t="shared" si="14"/>
        <v>6.6915102444319086</v>
      </c>
      <c r="J98">
        <f>F98*G98*B98-m*B98-0.5*Equations!F98*0.3*I98</f>
        <v>22.895167272605246</v>
      </c>
      <c r="K98" s="14">
        <f t="shared" si="17"/>
        <v>3.7360773706956243</v>
      </c>
      <c r="L98" s="1">
        <f t="shared" si="19"/>
        <v>361.85950058400749</v>
      </c>
      <c r="O98">
        <f>(2*Mp*Equations!B98/(Equations!F98*1.026*0.75))^(1/2)</f>
        <v>5.4406223131402527</v>
      </c>
      <c r="Q98">
        <f>$G$3*('Initial Conditions (LLDS)'!$I$3/Equations!D98)*(Ti/Equations!E98)</f>
        <v>5.8338746664393355</v>
      </c>
      <c r="T98" s="1">
        <v>2375</v>
      </c>
      <c r="U98">
        <f t="shared" si="15"/>
        <v>436.53094504720042</v>
      </c>
      <c r="AB98">
        <f t="shared" si="16"/>
        <v>1.0761941788382008</v>
      </c>
      <c r="AC98" s="1">
        <f t="shared" si="18"/>
        <v>361.85950058400749</v>
      </c>
    </row>
    <row r="99" spans="1:29">
      <c r="A99">
        <f t="shared" si="11"/>
        <v>1.0771027950007783</v>
      </c>
      <c r="B99" s="1">
        <f>(6.67384*10^(-11)*5.97219*10^24)/((6371*10^3+Equations!C99)^2)</f>
        <v>9.8122149736179374</v>
      </c>
      <c r="C99" s="1">
        <v>2400</v>
      </c>
      <c r="D99" s="1">
        <f t="shared" si="12"/>
        <v>75625.656212296119</v>
      </c>
      <c r="E99" s="1">
        <f>IF(C99&lt;11165,'Initial Conditions (LLDS)'!$E$1-0.0065*C99,IF(C99&gt;25336.9,139.789+0.00296*C99,216.483))</f>
        <v>270.32777777777773</v>
      </c>
      <c r="F99">
        <f>(D99*0.028964)/(8.3145*Equations!E99)</f>
        <v>0.97454272305571132</v>
      </c>
      <c r="G99" s="14">
        <f t="shared" si="10"/>
        <v>5.2341631940216544</v>
      </c>
      <c r="H99">
        <f t="shared" si="13"/>
        <v>3.6446125789817523</v>
      </c>
      <c r="I99">
        <f t="shared" si="14"/>
        <v>6.6943081652853138</v>
      </c>
      <c r="J99">
        <f>F99*G99*B99-m*B99-0.5*Equations!F99*0.3*I99</f>
        <v>22.897050631136153</v>
      </c>
      <c r="K99" s="14">
        <f t="shared" si="17"/>
        <v>3.7345158577614557</v>
      </c>
      <c r="L99" s="1">
        <f t="shared" si="19"/>
        <v>365.59401644176893</v>
      </c>
      <c r="O99">
        <f>(2*Mp*Equations!B99/(Equations!F99*1.026*0.75))^(1/2)</f>
        <v>5.447492564637729</v>
      </c>
      <c r="Q99">
        <f>$G$3*('Initial Conditions (LLDS)'!$I$3/Equations!D99)*(Ti/Equations!E99)</f>
        <v>5.8556971645878289</v>
      </c>
      <c r="T99" s="1">
        <v>2400</v>
      </c>
      <c r="U99">
        <f t="shared" si="15"/>
        <v>440.56966971915557</v>
      </c>
      <c r="AB99">
        <f t="shared" si="16"/>
        <v>1.0771027950007783</v>
      </c>
      <c r="AC99" s="1">
        <f t="shared" si="18"/>
        <v>365.59401644176893</v>
      </c>
    </row>
    <row r="100" spans="1:29">
      <c r="A100">
        <f t="shared" si="11"/>
        <v>1.0780127198208429</v>
      </c>
      <c r="B100" s="1">
        <f>(6.67384*10^(-11)*5.97219*10^24)/((6371*10^3+Equations!C100)^2)</f>
        <v>9.8121379962021109</v>
      </c>
      <c r="C100" s="1">
        <v>2425</v>
      </c>
      <c r="D100" s="1">
        <f t="shared" si="12"/>
        <v>75388.971137430999</v>
      </c>
      <c r="E100" s="1">
        <f>IF(C100&lt;11165,'Initial Conditions (LLDS)'!$E$1-0.0065*C100,IF(C100&gt;25336.9,139.789+0.00296*C100,216.483))</f>
        <v>270.16527777777776</v>
      </c>
      <c r="F100">
        <f>(D100*0.028964)/(8.3145*Equations!E100)</f>
        <v>0.97207704065860767</v>
      </c>
      <c r="G100" s="14">
        <f t="shared" si="10"/>
        <v>5.2474396973349346</v>
      </c>
      <c r="H100">
        <f t="shared" si="13"/>
        <v>3.6507730387961108</v>
      </c>
      <c r="I100">
        <f t="shared" si="14"/>
        <v>6.6971089382377302</v>
      </c>
      <c r="J100">
        <f>F100*G100*B100-m*B100-0.5*Equations!F100*0.3*I100</f>
        <v>22.898930845961274</v>
      </c>
      <c r="K100" s="14">
        <f t="shared" si="17"/>
        <v>3.7329540598123332</v>
      </c>
      <c r="L100" s="1">
        <f t="shared" si="19"/>
        <v>369.32697050158129</v>
      </c>
      <c r="O100">
        <f>(2*Mp*Equations!B100/(Equations!F100*1.026*0.75))^(1/2)</f>
        <v>5.4543756016603293</v>
      </c>
      <c r="Q100">
        <f>$G$3*('Initial Conditions (LLDS)'!$I$3/Equations!D100)*(Ti/Equations!E100)</f>
        <v>5.8776143984551235</v>
      </c>
      <c r="T100" s="1">
        <v>2425</v>
      </c>
      <c r="U100">
        <f t="shared" si="15"/>
        <v>444.59717795412223</v>
      </c>
      <c r="AB100">
        <f t="shared" si="16"/>
        <v>1.0780127198208429</v>
      </c>
      <c r="AC100" s="1">
        <f t="shared" si="18"/>
        <v>369.32697050158129</v>
      </c>
    </row>
    <row r="101" spans="1:29">
      <c r="A101">
        <f t="shared" si="11"/>
        <v>1.0789239559640837</v>
      </c>
      <c r="B101" s="1">
        <f>(6.67384*10^(-11)*5.97219*10^24)/((6371*10^3+Equations!C101)^2)</f>
        <v>9.8120610196921199</v>
      </c>
      <c r="C101" s="1">
        <v>2450</v>
      </c>
      <c r="D101" s="1">
        <f t="shared" si="12"/>
        <v>75152.886233952726</v>
      </c>
      <c r="E101" s="1">
        <f>IF(C101&lt;11165,'Initial Conditions (LLDS)'!$E$1-0.0065*C101,IF(C101&gt;25336.9,139.789+0.00296*C101,216.483))</f>
        <v>270.00277777777774</v>
      </c>
      <c r="F101">
        <f>(D101*0.028964)/(8.3145*Equations!E101)</f>
        <v>0.96961613370109145</v>
      </c>
      <c r="G101" s="14">
        <f t="shared" si="10"/>
        <v>5.2607578140735933</v>
      </c>
      <c r="H101">
        <f t="shared" si="13"/>
        <v>3.6569475899991404</v>
      </c>
      <c r="I101">
        <f t="shared" si="14"/>
        <v>6.6999125678942146</v>
      </c>
      <c r="J101">
        <f>F101*G101*B101-m*B101-0.5*Equations!F101*0.3*I101</f>
        <v>22.900807919997423</v>
      </c>
      <c r="K101" s="14">
        <f t="shared" si="17"/>
        <v>3.7313919766355266</v>
      </c>
      <c r="L101" s="1">
        <f t="shared" si="19"/>
        <v>373.05836247821679</v>
      </c>
      <c r="O101">
        <f>(2*Mp*Equations!B101/(Equations!F101*1.026*0.75))^(1/2)</f>
        <v>5.4612714556441588</v>
      </c>
      <c r="Q101">
        <f>$G$3*('Initial Conditions (LLDS)'!$I$3/Equations!D101)*(Ti/Equations!E101)</f>
        <v>5.8996268362685074</v>
      </c>
      <c r="T101" s="1">
        <v>2450</v>
      </c>
      <c r="U101">
        <f t="shared" si="15"/>
        <v>448.61348129252104</v>
      </c>
      <c r="AB101">
        <f t="shared" si="16"/>
        <v>1.0789239559640837</v>
      </c>
      <c r="AC101" s="1">
        <f t="shared" si="18"/>
        <v>373.05836247821679</v>
      </c>
    </row>
    <row r="102" spans="1:29">
      <c r="A102">
        <f t="shared" si="11"/>
        <v>1.0798365061032116</v>
      </c>
      <c r="B102" s="1">
        <f>(6.67384*10^(-11)*5.97219*10^24)/((6371*10^3+Equations!C102)^2)</f>
        <v>9.81198404408795</v>
      </c>
      <c r="C102" s="1">
        <v>2475</v>
      </c>
      <c r="D102" s="1">
        <f t="shared" si="12"/>
        <v>74917.400336883613</v>
      </c>
      <c r="E102" s="1">
        <f>IF(C102&lt;11165,'Initial Conditions (LLDS)'!$E$1-0.0065*C102,IF(C102&gt;25336.9,139.789+0.00296*C102,216.483))</f>
        <v>269.84027777777777</v>
      </c>
      <c r="F102">
        <f>(D102*0.028964)/(8.3145*Equations!E102)</f>
        <v>0.96715999577109346</v>
      </c>
      <c r="G102" s="14">
        <f t="shared" si="10"/>
        <v>5.2741176995777259</v>
      </c>
      <c r="H102">
        <f t="shared" si="13"/>
        <v>3.6631362732472907</v>
      </c>
      <c r="I102">
        <f t="shared" si="14"/>
        <v>6.7027190588700076</v>
      </c>
      <c r="J102">
        <f>F102*G102*B102-m*B102-0.5*Equations!F102*0.3*I102</f>
        <v>22.902681856160445</v>
      </c>
      <c r="K102" s="14">
        <f t="shared" si="17"/>
        <v>3.7298296080180151</v>
      </c>
      <c r="L102" s="1">
        <f t="shared" si="19"/>
        <v>376.7881920862348</v>
      </c>
      <c r="O102">
        <f>(2*Mp*Equations!B102/(Equations!F102*1.026*0.75))^(1/2)</f>
        <v>5.4681801581214184</v>
      </c>
      <c r="Q102">
        <f>$G$3*('Initial Conditions (LLDS)'!$I$3/Equations!D102)*(Ti/Equations!E102)</f>
        <v>5.9217349488513165</v>
      </c>
      <c r="T102" s="1">
        <v>2475</v>
      </c>
      <c r="U102">
        <f t="shared" si="15"/>
        <v>452.6185912737522</v>
      </c>
      <c r="AB102">
        <f t="shared" si="16"/>
        <v>1.0798365061032116</v>
      </c>
      <c r="AC102" s="1">
        <f t="shared" si="18"/>
        <v>376.7881920862348</v>
      </c>
    </row>
    <row r="103" spans="1:29">
      <c r="A103">
        <f t="shared" si="11"/>
        <v>1.0807503729179837</v>
      </c>
      <c r="B103" s="1">
        <f>(6.67384*10^(-11)*5.97219*10^24)/((6371*10^3+Equations!C103)^2)</f>
        <v>9.8119070693895871</v>
      </c>
      <c r="C103" s="1">
        <v>2500</v>
      </c>
      <c r="D103" s="1">
        <f t="shared" si="12"/>
        <v>74682.512282813492</v>
      </c>
      <c r="E103" s="1">
        <f>IF(C103&lt;11165,'Initial Conditions (LLDS)'!$E$1-0.0065*C103,IF(C103&gt;25336.9,139.789+0.00296*C103,216.483))</f>
        <v>269.67777777777775</v>
      </c>
      <c r="F103">
        <f>(D103*0.028964)/(8.3145*Equations!E103)</f>
        <v>0.9647086204613381</v>
      </c>
      <c r="G103" s="14">
        <f t="shared" si="10"/>
        <v>5.2875195098604042</v>
      </c>
      <c r="H103">
        <f t="shared" si="13"/>
        <v>3.6693391293386566</v>
      </c>
      <c r="I103">
        <f t="shared" si="14"/>
        <v>6.7055284157905648</v>
      </c>
      <c r="J103">
        <f>F103*G103*B103-m*B103-0.5*Equations!F103*0.3*I103</f>
        <v>22.904552657365208</v>
      </c>
      <c r="K103" s="14">
        <f t="shared" si="17"/>
        <v>3.7282669537464876</v>
      </c>
      <c r="L103" s="1">
        <f t="shared" si="19"/>
        <v>380.51645903998127</v>
      </c>
      <c r="O103">
        <f>(2*Mp*Equations!B103/(Equations!F103*1.026*0.75))^(1/2)</f>
        <v>5.4751017407207581</v>
      </c>
      <c r="Q103">
        <f>$G$3*('Initial Conditions (LLDS)'!$I$3/Equations!D103)*(Ti/Equations!E103)</f>
        <v>5.9439392096389225</v>
      </c>
      <c r="T103" s="1">
        <v>2500</v>
      </c>
      <c r="U103">
        <f t="shared" si="15"/>
        <v>456.61251943619459</v>
      </c>
      <c r="AB103">
        <f t="shared" si="16"/>
        <v>1.0807503729179837</v>
      </c>
      <c r="AC103" s="1">
        <f t="shared" si="18"/>
        <v>380.51645903998127</v>
      </c>
    </row>
    <row r="104" spans="1:29">
      <c r="A104">
        <f t="shared" si="11"/>
        <v>1.0816655590952242</v>
      </c>
      <c r="B104" s="1">
        <f>(6.67384*10^(-11)*5.97219*10^24)/((6371*10^3+Equations!C104)^2)</f>
        <v>9.8118300955970152</v>
      </c>
      <c r="C104" s="1">
        <v>2525</v>
      </c>
      <c r="D104" s="1">
        <f t="shared" si="12"/>
        <v>74448.220909898897</v>
      </c>
      <c r="E104" s="1">
        <f>IF(C104&lt;11165,'Initial Conditions (LLDS)'!$E$1-0.0065*C104,IF(C104&gt;25336.9,139.789+0.00296*C104,216.483))</f>
        <v>269.51527777777773</v>
      </c>
      <c r="F104">
        <f>(D104*0.028964)/(8.3145*Equations!E104)</f>
        <v>0.96226200136934725</v>
      </c>
      <c r="G104" s="14">
        <f t="shared" si="10"/>
        <v>5.3009634016109777</v>
      </c>
      <c r="H104">
        <f t="shared" si="13"/>
        <v>3.675556199213541</v>
      </c>
      <c r="I104">
        <f t="shared" si="14"/>
        <v>6.7083406432915833</v>
      </c>
      <c r="J104">
        <f>F104*G104*B104-m*B104-0.5*Equations!F104*0.3*I104</f>
        <v>22.906420326525598</v>
      </c>
      <c r="K104" s="14">
        <f t="shared" si="17"/>
        <v>3.7267040136073417</v>
      </c>
      <c r="L104" s="1">
        <f t="shared" si="19"/>
        <v>384.2431630535886</v>
      </c>
      <c r="O104">
        <f>(2*Mp*Equations!B104/(Equations!F104*1.026*0.75))^(1/2)</f>
        <v>5.4820362351676222</v>
      </c>
      <c r="Q104">
        <f>$G$3*('Initial Conditions (LLDS)'!$I$3/Equations!D104)*(Ti/Equations!E104)</f>
        <v>5.9662400946947685</v>
      </c>
      <c r="T104" s="1">
        <v>2525</v>
      </c>
      <c r="U104">
        <f t="shared" si="15"/>
        <v>460.5952773172055</v>
      </c>
      <c r="AB104">
        <f t="shared" si="16"/>
        <v>1.0816655590952242</v>
      </c>
      <c r="AC104" s="1">
        <f t="shared" si="18"/>
        <v>384.2431630535886</v>
      </c>
    </row>
    <row r="105" spans="1:29">
      <c r="A105">
        <f t="shared" si="11"/>
        <v>1.0825820673288484</v>
      </c>
      <c r="B105" s="1">
        <f>(6.67384*10^(-11)*5.97219*10^24)/((6371*10^3+Equations!C105)^2)</f>
        <v>9.8117531227102237</v>
      </c>
      <c r="C105" s="1">
        <v>2550</v>
      </c>
      <c r="D105" s="1">
        <f t="shared" si="12"/>
        <v>74214.525057861683</v>
      </c>
      <c r="E105" s="1">
        <f>IF(C105&lt;11165,'Initial Conditions (LLDS)'!$E$1-0.0065*C105,IF(C105&gt;25336.9,139.789+0.00296*C105,216.483))</f>
        <v>269.35277777777776</v>
      </c>
      <c r="F105">
        <f>(D105*0.028964)/(8.3145*Equations!E105)</f>
        <v>0.95982013209743611</v>
      </c>
      <c r="G105" s="14">
        <f t="shared" si="10"/>
        <v>5.3144495321984175</v>
      </c>
      <c r="H105">
        <f t="shared" si="13"/>
        <v>3.6817875239550437</v>
      </c>
      <c r="I105">
        <f t="shared" si="14"/>
        <v>6.7111557460190241</v>
      </c>
      <c r="J105">
        <f>F105*G105*B105-m*B105-0.5*Equations!F105*0.3*I105</f>
        <v>22.908284866554492</v>
      </c>
      <c r="K105" s="14">
        <f t="shared" si="17"/>
        <v>3.7251407873866875</v>
      </c>
      <c r="L105" s="1">
        <f t="shared" si="19"/>
        <v>387.9683038409753</v>
      </c>
      <c r="O105">
        <f>(2*Mp*Equations!B105/(Equations!F105*1.026*0.75))^(1/2)</f>
        <v>5.4889836732846149</v>
      </c>
      <c r="Q105">
        <f>$G$3*('Initial Conditions (LLDS)'!$I$3/Equations!D105)*(Ti/Equations!E105)</f>
        <v>5.9886380827265544</v>
      </c>
      <c r="T105" s="1">
        <v>2550</v>
      </c>
      <c r="U105">
        <f t="shared" si="15"/>
        <v>464.56687645311882</v>
      </c>
      <c r="AB105">
        <f t="shared" si="16"/>
        <v>1.0825820673288484</v>
      </c>
      <c r="AC105" s="1">
        <f t="shared" si="18"/>
        <v>387.9683038409753</v>
      </c>
    </row>
    <row r="106" spans="1:29">
      <c r="A106">
        <f t="shared" si="11"/>
        <v>1.0834999003198849</v>
      </c>
      <c r="B106" s="1">
        <f>(6.67384*10^(-11)*5.97219*10^24)/((6371*10^3+Equations!C106)^2)</f>
        <v>9.8116761507291947</v>
      </c>
      <c r="C106" s="1">
        <v>2575</v>
      </c>
      <c r="D106" s="1">
        <f t="shared" si="12"/>
        <v>73981.423567987891</v>
      </c>
      <c r="E106" s="1">
        <f>IF(C106&lt;11165,'Initial Conditions (LLDS)'!$E$1-0.0065*C106,IF(C106&gt;25336.9,139.789+0.00296*C106,216.483))</f>
        <v>269.19027777777774</v>
      </c>
      <c r="F106">
        <f>(D106*0.028964)/(8.3145*Equations!E106)</f>
        <v>0.95738300625271422</v>
      </c>
      <c r="G106" s="14">
        <f t="shared" si="10"/>
        <v>5.327978059674674</v>
      </c>
      <c r="H106">
        <f t="shared" si="13"/>
        <v>3.6880331447896397</v>
      </c>
      <c r="I106">
        <f t="shared" si="14"/>
        <v>6.713973728629151</v>
      </c>
      <c r="J106">
        <f>F106*G106*B106-m*B106-0.5*Equations!F106*0.3*I106</f>
        <v>22.910146280363801</v>
      </c>
      <c r="K106" s="14">
        <f t="shared" si="17"/>
        <v>3.7235772748703417</v>
      </c>
      <c r="L106" s="1">
        <f t="shared" si="19"/>
        <v>391.69188111584566</v>
      </c>
      <c r="O106">
        <f>(2*Mp*Equations!B106/(Equations!F106*1.026*0.75))^(1/2)</f>
        <v>5.4959440869918437</v>
      </c>
      <c r="Q106">
        <f>$G$3*('Initial Conditions (LLDS)'!$I$3/Equations!D106)*(Ti/Equations!E106)</f>
        <v>6.0111336551025287</v>
      </c>
      <c r="T106" s="1">
        <v>2575</v>
      </c>
      <c r="U106">
        <f t="shared" si="15"/>
        <v>468.52732837924549</v>
      </c>
      <c r="AB106">
        <f t="shared" si="16"/>
        <v>1.0834999003198849</v>
      </c>
      <c r="AC106" s="1">
        <f t="shared" si="18"/>
        <v>391.69188111584566</v>
      </c>
    </row>
    <row r="107" spans="1:29">
      <c r="A107">
        <f t="shared" si="11"/>
        <v>1.0844190607764987</v>
      </c>
      <c r="B107" s="1">
        <f>(6.67384*10^(-11)*5.97219*10^24)/((6371*10^3+Equations!C107)^2)</f>
        <v>9.8115991796539159</v>
      </c>
      <c r="C107" s="1">
        <v>2600</v>
      </c>
      <c r="D107" s="1">
        <f t="shared" si="12"/>
        <v>73748.915283126626</v>
      </c>
      <c r="E107" s="1">
        <f>IF(C107&lt;11165,'Initial Conditions (LLDS)'!$E$1-0.0065*C107,IF(C107&gt;25336.9,139.789+0.00296*C107,216.483))</f>
        <v>269.02777777777777</v>
      </c>
      <c r="F107">
        <f>(D107*0.028964)/(8.3145*Equations!E107)</f>
        <v>0.95495061744708454</v>
      </c>
      <c r="G107" s="14">
        <f t="shared" si="10"/>
        <v>5.3415491427780477</v>
      </c>
      <c r="H107">
        <f t="shared" si="13"/>
        <v>3.6942931030877677</v>
      </c>
      <c r="I107">
        <f t="shared" si="14"/>
        <v>6.7167945957885573</v>
      </c>
      <c r="J107">
        <f>F107*G107*B107-m*B107-0.5*Equations!F107*0.3*I107</f>
        <v>22.91200457086445</v>
      </c>
      <c r="K107" s="14">
        <f t="shared" si="17"/>
        <v>3.722013475843827</v>
      </c>
      <c r="L107" s="1">
        <f t="shared" si="19"/>
        <v>395.41389459168948</v>
      </c>
      <c r="O107">
        <f>(2*Mp*Equations!B107/(Equations!F107*1.026*0.75))^(1/2)</f>
        <v>5.5029175083072834</v>
      </c>
      <c r="Q107">
        <f>$G$3*('Initial Conditions (LLDS)'!$I$3/Equations!D107)*(Ti/Equations!E107)</f>
        <v>6.033727295867866</v>
      </c>
      <c r="T107" s="1">
        <v>2600</v>
      </c>
      <c r="U107">
        <f t="shared" si="15"/>
        <v>472.47664462987183</v>
      </c>
      <c r="AB107">
        <f t="shared" si="16"/>
        <v>1.0844190607764987</v>
      </c>
      <c r="AC107" s="1">
        <f t="shared" si="18"/>
        <v>395.41389459168948</v>
      </c>
    </row>
    <row r="108" spans="1:29">
      <c r="A108">
        <f t="shared" si="11"/>
        <v>1.0853395514140163</v>
      </c>
      <c r="B108" s="1">
        <f>(6.67384*10^(-11)*5.97219*10^24)/((6371*10^3+Equations!C108)^2)</f>
        <v>9.811522209484373</v>
      </c>
      <c r="C108" s="1">
        <v>2625</v>
      </c>
      <c r="D108" s="1">
        <f t="shared" si="12"/>
        <v>73516.999047688689</v>
      </c>
      <c r="E108" s="1">
        <f>IF(C108&lt;11165,'Initial Conditions (LLDS)'!$E$1-0.0065*C108,IF(C108&gt;25336.9,139.789+0.00296*C108,216.483))</f>
        <v>268.86527777777775</v>
      </c>
      <c r="F108">
        <f>(D108*0.028964)/(8.3145*Equations!E108)</f>
        <v>0.95252295929724118</v>
      </c>
      <c r="G108" s="14">
        <f t="shared" si="10"/>
        <v>5.3551629409365944</v>
      </c>
      <c r="H108">
        <f t="shared" si="13"/>
        <v>3.7005674403644306</v>
      </c>
      <c r="I108">
        <f t="shared" si="14"/>
        <v>6.7196183521741837</v>
      </c>
      <c r="J108">
        <f>F108*G108*B108-m*B108-0.5*Equations!F108*0.3*I108</f>
        <v>22.913859740966391</v>
      </c>
      <c r="K108" s="14">
        <f t="shared" si="17"/>
        <v>3.7204493900923792</v>
      </c>
      <c r="L108" s="1">
        <f t="shared" si="19"/>
        <v>399.13434398178185</v>
      </c>
      <c r="O108">
        <f>(2*Mp*Equations!B108/(Equations!F108*1.026*0.75))^(1/2)</f>
        <v>5.5099039693471372</v>
      </c>
      <c r="Q108">
        <f>$G$3*('Initial Conditions (LLDS)'!$I$3/Equations!D108)*(Ti/Equations!E108)</f>
        <v>6.0564194917612006</v>
      </c>
      <c r="T108" s="1">
        <v>2625</v>
      </c>
      <c r="U108">
        <f t="shared" si="15"/>
        <v>476.41483673825871</v>
      </c>
      <c r="AB108">
        <f t="shared" si="16"/>
        <v>1.0853395514140163</v>
      </c>
      <c r="AC108" s="1">
        <f t="shared" si="18"/>
        <v>399.13434398178185</v>
      </c>
    </row>
    <row r="109" spans="1:29">
      <c r="A109">
        <f t="shared" si="11"/>
        <v>1.0862613749549455</v>
      </c>
      <c r="B109" s="1">
        <f>(6.67384*10^(-11)*5.97219*10^24)/((6371*10^3+Equations!C109)^2)</f>
        <v>9.8114452402205519</v>
      </c>
      <c r="C109" s="1">
        <v>2650</v>
      </c>
      <c r="D109" s="1">
        <f t="shared" si="12"/>
        <v>73285.673707645677</v>
      </c>
      <c r="E109" s="1">
        <f>IF(C109&lt;11165,'Initial Conditions (LLDS)'!$E$1-0.0065*C109,IF(C109&gt;25336.9,139.789+0.00296*C109,216.483))</f>
        <v>268.70277777777773</v>
      </c>
      <c r="F109">
        <f>(D109*0.028964)/(8.3145*Equations!E109)</f>
        <v>0.95010002542467031</v>
      </c>
      <c r="G109" s="14">
        <f t="shared" si="10"/>
        <v>5.3688196142715219</v>
      </c>
      <c r="H109">
        <f t="shared" si="13"/>
        <v>3.7068561982797656</v>
      </c>
      <c r="I109">
        <f t="shared" si="14"/>
        <v>6.7224450024733695</v>
      </c>
      <c r="J109">
        <f>F109*G109*B109-m*B109-0.5*Equations!F109*0.3*I109</f>
        <v>22.915711793578559</v>
      </c>
      <c r="K109" s="14">
        <f t="shared" si="17"/>
        <v>3.7188850174009342</v>
      </c>
      <c r="L109" s="1">
        <f t="shared" si="19"/>
        <v>402.85322899918276</v>
      </c>
      <c r="O109">
        <f>(2*Mp*Equations!B109/(Equations!F109*1.026*0.75))^(1/2)</f>
        <v>5.516903502326195</v>
      </c>
      <c r="Q109">
        <f>$G$3*('Initial Conditions (LLDS)'!$I$3/Equations!D109)*(Ti/Equations!E109)</f>
        <v>6.0792107322312052</v>
      </c>
      <c r="T109" s="1">
        <v>2650</v>
      </c>
      <c r="U109">
        <f t="shared" si="15"/>
        <v>480.34191623664088</v>
      </c>
      <c r="AB109">
        <f t="shared" si="16"/>
        <v>1.0862613749549455</v>
      </c>
      <c r="AC109" s="1">
        <f t="shared" si="18"/>
        <v>402.85322899918276</v>
      </c>
    </row>
    <row r="110" spans="1:29">
      <c r="A110">
        <f t="shared" si="11"/>
        <v>1.0871845341290018</v>
      </c>
      <c r="B110" s="1">
        <f>(6.67384*10^(-11)*5.97219*10^24)/((6371*10^3+Equations!C110)^2)</f>
        <v>9.8113682718624364</v>
      </c>
      <c r="C110" s="1">
        <v>2675</v>
      </c>
      <c r="D110" s="1">
        <f t="shared" si="12"/>
        <v>73054.938110528645</v>
      </c>
      <c r="E110" s="1">
        <f>IF(C110&lt;11165,'Initial Conditions (LLDS)'!$E$1-0.0065*C110,IF(C110&gt;25336.9,139.789+0.00296*C110,216.483))</f>
        <v>268.54027777777776</v>
      </c>
      <c r="F110">
        <f>(D110*0.028964)/(8.3145*Equations!E110)</f>
        <v>0.94768180945564928</v>
      </c>
      <c r="G110" s="14">
        <f t="shared" si="10"/>
        <v>5.3825193236006301</v>
      </c>
      <c r="H110">
        <f t="shared" si="13"/>
        <v>3.7131594186396595</v>
      </c>
      <c r="I110">
        <f t="shared" si="14"/>
        <v>6.7252745513838601</v>
      </c>
      <c r="J110">
        <f>F110*G110*B110-m*B110-0.5*Equations!F110*0.3*I110</f>
        <v>22.917560731608958</v>
      </c>
      <c r="K110" s="14">
        <f t="shared" si="17"/>
        <v>3.7173203575541387</v>
      </c>
      <c r="L110" s="1">
        <f t="shared" si="19"/>
        <v>406.57054935673688</v>
      </c>
      <c r="O110">
        <f>(2*Mp*Equations!B110/(Equations!F110*1.026*0.75))^(1/2)</f>
        <v>5.5239161395581888</v>
      </c>
      <c r="Q110">
        <f>$G$3*('Initial Conditions (LLDS)'!$I$3/Equations!D110)*(Ti/Equations!E110)</f>
        <v>6.1021015094533517</v>
      </c>
      <c r="T110" s="1">
        <v>2675</v>
      </c>
      <c r="U110">
        <f t="shared" si="15"/>
        <v>484.25789465622671</v>
      </c>
      <c r="AB110">
        <f t="shared" si="16"/>
        <v>1.0871845341290018</v>
      </c>
      <c r="AC110" s="1">
        <f t="shared" si="18"/>
        <v>406.57054935673688</v>
      </c>
    </row>
    <row r="111" spans="1:29">
      <c r="A111">
        <f t="shared" si="11"/>
        <v>1.088109031673129</v>
      </c>
      <c r="B111" s="1">
        <f>(6.67384*10^(-11)*5.97219*10^24)/((6371*10^3+Equations!C111)^2)</f>
        <v>9.8112913044100161</v>
      </c>
      <c r="C111" s="1">
        <v>2700</v>
      </c>
      <c r="D111" s="1">
        <f t="shared" si="12"/>
        <v>72824.791105427008</v>
      </c>
      <c r="E111" s="1">
        <f>IF(C111&lt;11165,'Initial Conditions (LLDS)'!$E$1-0.0065*C111,IF(C111&gt;25336.9,139.789+0.00296*C111,216.483))</f>
        <v>268.37777777777774</v>
      </c>
      <c r="F111">
        <f>(D111*0.028964)/(8.3145*Equations!E111)</f>
        <v>0.94526830502124626</v>
      </c>
      <c r="G111" s="14">
        <f t="shared" si="10"/>
        <v>5.3962622304417494</v>
      </c>
      <c r="H111">
        <f t="shared" si="13"/>
        <v>3.7194771433963254</v>
      </c>
      <c r="I111">
        <f t="shared" si="14"/>
        <v>6.7281070036138511</v>
      </c>
      <c r="J111">
        <f>F111*G111*B111-m*B111-0.5*Equations!F111*0.3*I111</f>
        <v>22.91940655796455</v>
      </c>
      <c r="K111" s="14">
        <f t="shared" si="17"/>
        <v>3.7157554103363419</v>
      </c>
      <c r="L111" s="1">
        <f t="shared" si="19"/>
        <v>410.2863047670732</v>
      </c>
      <c r="O111">
        <f>(2*Mp*Equations!B111/(Equations!F111*1.026*0.75))^(1/2)</f>
        <v>5.5309419134561644</v>
      </c>
      <c r="Q111">
        <f>$G$3*('Initial Conditions (LLDS)'!$I$3/Equations!D111)*(Ti/Equations!E111)</f>
        <v>6.1250923183467298</v>
      </c>
      <c r="T111" s="1">
        <v>2700</v>
      </c>
      <c r="U111">
        <f t="shared" si="15"/>
        <v>488.16278352719655</v>
      </c>
      <c r="AB111">
        <f t="shared" si="16"/>
        <v>1.088109031673129</v>
      </c>
      <c r="AC111" s="1">
        <f t="shared" si="18"/>
        <v>410.2863047670732</v>
      </c>
    </row>
    <row r="112" spans="1:29">
      <c r="A112">
        <f t="shared" si="11"/>
        <v>1.0890348703315262</v>
      </c>
      <c r="B112" s="1">
        <f>(6.67384*10^(-11)*5.97219*10^24)/((6371*10^3+Equations!C112)^2)</f>
        <v>9.811214337863273</v>
      </c>
      <c r="C112" s="1">
        <v>2725</v>
      </c>
      <c r="D112" s="1">
        <f t="shared" si="12"/>
        <v>72595.231542987196</v>
      </c>
      <c r="E112" s="1">
        <f>IF(C112&lt;11165,'Initial Conditions (LLDS)'!$E$1-0.0065*C112,IF(C112&gt;25336.9,139.789+0.00296*C112,216.483))</f>
        <v>268.21527777777777</v>
      </c>
      <c r="F112">
        <f>(D112*0.028964)/(8.3145*Equations!E112)</f>
        <v>0.94285950575731647</v>
      </c>
      <c r="G112" s="14">
        <f t="shared" si="10"/>
        <v>5.4100484970162368</v>
      </c>
      <c r="H112">
        <f t="shared" si="13"/>
        <v>3.7258094146489307</v>
      </c>
      <c r="I112">
        <f t="shared" si="14"/>
        <v>6.7309423638820061</v>
      </c>
      <c r="J112">
        <f>F112*G112*B112-m*B112-0.5*Equations!F112*0.3*I112</f>
        <v>22.921249275551343</v>
      </c>
      <c r="K112" s="14">
        <f t="shared" si="17"/>
        <v>3.7141901755316016</v>
      </c>
      <c r="L112" s="1">
        <f t="shared" si="19"/>
        <v>414.0004949426048</v>
      </c>
      <c r="O112">
        <f>(2*Mp*Equations!B112/(Equations!F112*1.026*0.75))^(1/2)</f>
        <v>5.5379808565328457</v>
      </c>
      <c r="Q112">
        <f>$G$3*('Initial Conditions (LLDS)'!$I$3/Equations!D112)*(Ti/Equations!E112)</f>
        <v>6.1481836565910335</v>
      </c>
      <c r="T112" s="1">
        <v>2725</v>
      </c>
      <c r="U112">
        <f t="shared" si="15"/>
        <v>492.05659437870219</v>
      </c>
      <c r="AB112">
        <f t="shared" si="16"/>
        <v>1.0890348703315262</v>
      </c>
      <c r="AC112" s="1">
        <f t="shared" si="18"/>
        <v>414.0004949426048</v>
      </c>
    </row>
    <row r="113" spans="1:29">
      <c r="A113">
        <f t="shared" si="11"/>
        <v>1.0899620528556684</v>
      </c>
      <c r="B113" s="1">
        <f>(6.67384*10^(-11)*5.97219*10^24)/((6371*10^3+Equations!C113)^2)</f>
        <v>9.8111373722221948</v>
      </c>
      <c r="C113" s="1">
        <v>2750</v>
      </c>
      <c r="D113" s="1">
        <f t="shared" si="12"/>
        <v>72366.258275411688</v>
      </c>
      <c r="E113" s="1">
        <f>IF(C113&lt;11165,'Initial Conditions (LLDS)'!$E$1-0.0065*C113,IF(C113&gt;25336.9,139.789+0.00296*C113,216.483))</f>
        <v>268.05277777777775</v>
      </c>
      <c r="F113">
        <f>(D113*0.028964)/(8.3145*Equations!E113)</f>
        <v>0.94045540530450578</v>
      </c>
      <c r="G113" s="14">
        <f t="shared" si="10"/>
        <v>5.4238782862524362</v>
      </c>
      <c r="H113">
        <f t="shared" si="13"/>
        <v>3.7321562746441743</v>
      </c>
      <c r="I113">
        <f t="shared" si="14"/>
        <v>6.7337806369174986</v>
      </c>
      <c r="J113">
        <f>F113*G113*B113-m*B113-0.5*Equations!F113*0.3*I113</f>
        <v>22.923088887274361</v>
      </c>
      <c r="K113" s="14">
        <f t="shared" si="17"/>
        <v>3.7126246529236764</v>
      </c>
      <c r="L113" s="1">
        <f t="shared" si="19"/>
        <v>417.7131195955285</v>
      </c>
      <c r="O113">
        <f>(2*Mp*Equations!B113/(Equations!F113*1.026*0.75))^(1/2)</f>
        <v>5.5450330014009976</v>
      </c>
      <c r="Q113">
        <f>$G$3*('Initial Conditions (LLDS)'!$I$3/Equations!D113)*(Ti/Equations!E113)</f>
        <v>6.171376024643604</v>
      </c>
      <c r="T113" s="1">
        <v>2750</v>
      </c>
      <c r="U113">
        <f t="shared" si="15"/>
        <v>495.93933873886596</v>
      </c>
      <c r="AB113">
        <f t="shared" si="16"/>
        <v>1.0899620528556684</v>
      </c>
      <c r="AC113" s="1">
        <f t="shared" si="18"/>
        <v>417.7131195955285</v>
      </c>
    </row>
    <row r="114" spans="1:29">
      <c r="A114">
        <f t="shared" si="11"/>
        <v>1.0908905820043306</v>
      </c>
      <c r="B114" s="1">
        <f>(6.67384*10^(-11)*5.97219*10^24)/((6371*10^3+Equations!C114)^2)</f>
        <v>9.8110604074867673</v>
      </c>
      <c r="C114" s="1">
        <v>2775</v>
      </c>
      <c r="D114" s="1">
        <f t="shared" si="12"/>
        <v>72137.870156457793</v>
      </c>
      <c r="E114" s="1">
        <f>IF(C114&lt;11165,'Initial Conditions (LLDS)'!$E$1-0.0065*C114,IF(C114&gt;25336.9,139.789+0.00296*C114,216.483))</f>
        <v>267.89027777777773</v>
      </c>
      <c r="F114">
        <f>(D114*0.028964)/(8.3145*Equations!E114)</f>
        <v>0.93805599730824729</v>
      </c>
      <c r="G114" s="14">
        <f t="shared" si="10"/>
        <v>5.4377517617891957</v>
      </c>
      <c r="H114">
        <f t="shared" si="13"/>
        <v>3.7385177657769049</v>
      </c>
      <c r="I114">
        <f t="shared" si="14"/>
        <v>6.7366218274600307</v>
      </c>
      <c r="J114">
        <f>F114*G114*B114-m*B114-0.5*Equations!F114*0.3*I114</f>
        <v>22.924925396037619</v>
      </c>
      <c r="K114" s="14">
        <f t="shared" si="17"/>
        <v>3.711058842296032</v>
      </c>
      <c r="L114" s="1">
        <f t="shared" si="19"/>
        <v>421.42417843782454</v>
      </c>
      <c r="O114">
        <f>(2*Mp*Equations!B114/(Equations!F114*1.026*0.75))^(1/2)</f>
        <v>5.5520983807737956</v>
      </c>
      <c r="Q114">
        <f>$G$3*('Initial Conditions (LLDS)'!$I$3/Equations!D114)*(Ti/Equations!E114)</f>
        <v>6.1946699257566333</v>
      </c>
      <c r="T114" s="1">
        <v>2775</v>
      </c>
      <c r="U114">
        <f t="shared" si="15"/>
        <v>499.81102813478037</v>
      </c>
      <c r="AB114">
        <f t="shared" si="16"/>
        <v>1.0908905820043306</v>
      </c>
      <c r="AC114" s="1">
        <f t="shared" si="18"/>
        <v>421.42417843782454</v>
      </c>
    </row>
    <row r="115" spans="1:29">
      <c r="A115">
        <f t="shared" si="11"/>
        <v>1.091820460543613</v>
      </c>
      <c r="B115" s="1">
        <f>(6.67384*10^(-11)*5.97219*10^24)/((6371*10^3+Equations!C115)^2)</f>
        <v>9.8109834436569763</v>
      </c>
      <c r="C115" s="1">
        <v>2800</v>
      </c>
      <c r="D115" s="1">
        <f t="shared" si="12"/>
        <v>71910.066041436454</v>
      </c>
      <c r="E115" s="1">
        <f>IF(C115&lt;11165,'Initial Conditions (LLDS)'!$E$1-0.0065*C115,IF(C115&gt;25336.9,139.789+0.00296*C115,216.483))</f>
        <v>267.72777777777776</v>
      </c>
      <c r="F115">
        <f>(D115*0.028964)/(8.3145*Equations!E115)</f>
        <v>0.93566127541876176</v>
      </c>
      <c r="G115" s="14">
        <f t="shared" si="10"/>
        <v>5.4516690879793996</v>
      </c>
      <c r="H115">
        <f t="shared" si="13"/>
        <v>3.7448939305907278</v>
      </c>
      <c r="I115">
        <f t="shared" si="14"/>
        <v>6.7394659402598718</v>
      </c>
      <c r="J115">
        <f>F115*G115*B115-m*B115-0.5*Equations!F115*0.3*I115</f>
        <v>22.926758804744171</v>
      </c>
      <c r="K115" s="14">
        <f t="shared" si="17"/>
        <v>3.7094927434318343</v>
      </c>
      <c r="L115" s="1">
        <f t="shared" si="19"/>
        <v>425.13367118125637</v>
      </c>
      <c r="O115">
        <f>(2*Mp*Equations!B115/(Equations!F115*1.026*0.75))^(1/2)</f>
        <v>5.5591770274651946</v>
      </c>
      <c r="Q115">
        <f>$G$3*('Initial Conditions (LLDS)'!$I$3/Equations!D115)*(Ti/Equations!E115)</f>
        <v>6.218065865994455</v>
      </c>
      <c r="T115" s="1">
        <v>2800</v>
      </c>
      <c r="U115">
        <f t="shared" si="15"/>
        <v>503.67167409250675</v>
      </c>
      <c r="AB115">
        <f t="shared" si="16"/>
        <v>1.091820460543613</v>
      </c>
      <c r="AC115" s="1">
        <f t="shared" si="18"/>
        <v>425.13367118125637</v>
      </c>
    </row>
    <row r="116" spans="1:29">
      <c r="A116">
        <f t="shared" si="11"/>
        <v>1.0927516912469641</v>
      </c>
      <c r="B116" s="1">
        <f>(6.67384*10^(-11)*5.97219*10^24)/((6371*10^3+Equations!C116)^2)</f>
        <v>9.8109064807328075</v>
      </c>
      <c r="C116" s="1">
        <v>2825</v>
      </c>
      <c r="D116" s="1">
        <f t="shared" si="12"/>
        <v>71682.844787210925</v>
      </c>
      <c r="E116" s="1">
        <f>IF(C116&lt;11165,'Initial Conditions (LLDS)'!$E$1-0.0065*C116,IF(C116&gt;25336.9,139.789+0.00296*C116,216.483))</f>
        <v>267.56527777777774</v>
      </c>
      <c r="F116">
        <f>(D116*0.028964)/(8.3145*Equations!E116)</f>
        <v>0.93327123329105555</v>
      </c>
      <c r="G116" s="14">
        <f t="shared" si="10"/>
        <v>5.4656304298935154</v>
      </c>
      <c r="H116">
        <f t="shared" si="13"/>
        <v>3.7512848117786199</v>
      </c>
      <c r="I116">
        <f t="shared" si="14"/>
        <v>6.7423129800778803</v>
      </c>
      <c r="J116">
        <f>F116*G116*B116-m*B116-0.5*Equations!F116*0.3*I116</f>
        <v>22.928589116296081</v>
      </c>
      <c r="K116" s="14">
        <f t="shared" si="17"/>
        <v>3.7079263561139557</v>
      </c>
      <c r="L116" s="1">
        <f t="shared" si="19"/>
        <v>428.84159753737032</v>
      </c>
      <c r="O116">
        <f>(2*Mp*Equations!B116/(Equations!F116*1.026*0.75))^(1/2)</f>
        <v>5.5662689743903027</v>
      </c>
      <c r="Q116">
        <f>$G$3*('Initial Conditions (LLDS)'!$I$3/Equations!D116)*(Ti/Equations!E116)</f>
        <v>6.2415643542509995</v>
      </c>
      <c r="T116" s="1">
        <v>2825</v>
      </c>
      <c r="U116">
        <f t="shared" si="15"/>
        <v>507.52128813707469</v>
      </c>
      <c r="AB116">
        <f t="shared" si="16"/>
        <v>1.0927516912469641</v>
      </c>
      <c r="AC116" s="1">
        <f t="shared" si="18"/>
        <v>428.84159753737032</v>
      </c>
    </row>
    <row r="117" spans="1:29">
      <c r="A117">
        <f t="shared" si="11"/>
        <v>1.0936842768952042</v>
      </c>
      <c r="B117" s="1">
        <f>(6.67384*10^(-11)*5.97219*10^24)/((6371*10^3+Equations!C117)^2)</f>
        <v>9.8108295187142449</v>
      </c>
      <c r="C117" s="1">
        <v>2850</v>
      </c>
      <c r="D117" s="1">
        <f t="shared" si="12"/>
        <v>71456.205252195869</v>
      </c>
      <c r="E117" s="1">
        <f>IF(C117&lt;11165,'Initial Conditions (LLDS)'!$E$1-0.0065*C117,IF(C117&gt;25336.9,139.789+0.00296*C117,216.483))</f>
        <v>267.40277777777777</v>
      </c>
      <c r="F117">
        <f>(D117*0.028964)/(8.3145*Equations!E117)</f>
        <v>0.93088586458492095</v>
      </c>
      <c r="G117" s="14">
        <f t="shared" si="10"/>
        <v>5.4796359533231547</v>
      </c>
      <c r="H117">
        <f t="shared" si="13"/>
        <v>3.7576904521835393</v>
      </c>
      <c r="I117">
        <f t="shared" si="14"/>
        <v>6.7451629516855389</v>
      </c>
      <c r="J117">
        <f>F117*G117*B117-m*B117-0.5*Equations!F117*0.3*I117</f>
        <v>22.93041633359439</v>
      </c>
      <c r="K117" s="14">
        <f t="shared" si="17"/>
        <v>3.7063596801249683</v>
      </c>
      <c r="L117" s="1">
        <f t="shared" si="19"/>
        <v>432.54795721749531</v>
      </c>
      <c r="O117">
        <f>(2*Mp*Equations!B117/(Equations!F117*1.026*0.75))^(1/2)</f>
        <v>5.5733742545657536</v>
      </c>
      <c r="Q117">
        <f>$G$3*('Initial Conditions (LLDS)'!$I$3/Equations!D117)*(Ti/Equations!E117)</f>
        <v>6.2651659022672881</v>
      </c>
      <c r="T117" s="1">
        <v>2850</v>
      </c>
      <c r="U117">
        <f t="shared" si="15"/>
        <v>511.35988179248085</v>
      </c>
      <c r="AB117">
        <f t="shared" si="16"/>
        <v>1.0936842768952042</v>
      </c>
      <c r="AC117" s="1">
        <f t="shared" si="18"/>
        <v>432.54795721749531</v>
      </c>
    </row>
    <row r="118" spans="1:29">
      <c r="A118">
        <f t="shared" si="11"/>
        <v>1.0946182202765495</v>
      </c>
      <c r="B118" s="1">
        <f>(6.67384*10^(-11)*5.97219*10^24)/((6371*10^3+Equations!C118)^2)</f>
        <v>9.8107525576012762</v>
      </c>
      <c r="C118" s="1">
        <v>2875</v>
      </c>
      <c r="D118" s="1">
        <f t="shared" si="12"/>
        <v>71230.146296356019</v>
      </c>
      <c r="E118" s="1">
        <f>IF(C118&lt;11165,'Initial Conditions (LLDS)'!$E$1-0.0065*C118,IF(C118&gt;25336.9,139.789+0.00296*C118,216.483))</f>
        <v>267.24027777777775</v>
      </c>
      <c r="F118">
        <f>(D118*0.028964)/(8.3145*Equations!E118)</f>
        <v>0.9285051629649359</v>
      </c>
      <c r="G118" s="14">
        <f t="shared" si="10"/>
        <v>5.4936858247846629</v>
      </c>
      <c r="H118">
        <f t="shared" si="13"/>
        <v>3.7641108947990407</v>
      </c>
      <c r="I118">
        <f t="shared" si="14"/>
        <v>6.7480158598649886</v>
      </c>
      <c r="J118">
        <f>F118*G118*B118-m*B118-0.5*Equations!F118*0.3*I118</f>
        <v>22.932240459539223</v>
      </c>
      <c r="K118" s="14">
        <f t="shared" si="17"/>
        <v>3.7047927152471436</v>
      </c>
      <c r="L118" s="1">
        <f t="shared" si="19"/>
        <v>436.25274993274246</v>
      </c>
      <c r="O118">
        <f>(2*Mp*Equations!B118/(Equations!F118*1.026*0.75))^(1/2)</f>
        <v>5.5804929011100777</v>
      </c>
      <c r="Q118">
        <f>$G$3*('Initial Conditions (LLDS)'!$I$3/Equations!D118)*(Ti/Equations!E118)</f>
        <v>6.2888710246491364</v>
      </c>
      <c r="T118" s="1">
        <v>2875</v>
      </c>
      <c r="U118">
        <f t="shared" si="15"/>
        <v>515.1874665816888</v>
      </c>
      <c r="AB118">
        <f t="shared" si="16"/>
        <v>1.0946182202765495</v>
      </c>
      <c r="AC118" s="1">
        <f t="shared" si="18"/>
        <v>436.25274993274246</v>
      </c>
    </row>
    <row r="119" spans="1:29">
      <c r="A119">
        <f t="shared" si="11"/>
        <v>1.0955535241866377</v>
      </c>
      <c r="B119" s="1">
        <f>(6.67384*10^(-11)*5.97219*10^24)/((6371*10^3+Equations!C119)^2)</f>
        <v>9.8106755973938871</v>
      </c>
      <c r="C119" s="1">
        <v>2900</v>
      </c>
      <c r="D119" s="1">
        <f t="shared" si="12"/>
        <v>71004.666781205044</v>
      </c>
      <c r="E119" s="1">
        <f>IF(C119&lt;11165,'Initial Conditions (LLDS)'!$E$1-0.0065*C119,IF(C119&gt;25336.9,139.789+0.00296*C119,216.483))</f>
        <v>267.07777777777773</v>
      </c>
      <c r="F119">
        <f>(D119*0.028964)/(8.3145*Equations!E119)</f>
        <v>0.92612912210046217</v>
      </c>
      <c r="G119" s="14">
        <f t="shared" si="10"/>
        <v>5.5077802115227286</v>
      </c>
      <c r="H119">
        <f t="shared" si="13"/>
        <v>3.7705461827699085</v>
      </c>
      <c r="I119">
        <f t="shared" si="14"/>
        <v>6.7508717094090436</v>
      </c>
      <c r="J119">
        <f>F119*G119*B119-m*B119-0.5*Equations!F119*0.3*I119</f>
        <v>22.934061497029671</v>
      </c>
      <c r="K119" s="14">
        <f t="shared" si="17"/>
        <v>3.7032254612624604</v>
      </c>
      <c r="L119" s="1">
        <f t="shared" si="19"/>
        <v>439.95597539400489</v>
      </c>
      <c r="O119">
        <f>(2*Mp*Equations!B119/(Equations!F119*1.026*0.75))^(1/2)</f>
        <v>5.5876249472440804</v>
      </c>
      <c r="Q119">
        <f>$G$3*('Initial Conditions (LLDS)'!$I$3/Equations!D119)*(Ti/Equations!E119)</f>
        <v>6.312680238884905</v>
      </c>
      <c r="T119" s="1">
        <v>2900</v>
      </c>
      <c r="U119">
        <f t="shared" si="15"/>
        <v>519.00405402662784</v>
      </c>
      <c r="AB119">
        <f t="shared" si="16"/>
        <v>1.0955535241866377</v>
      </c>
      <c r="AC119" s="1">
        <f t="shared" si="18"/>
        <v>439.95597539400489</v>
      </c>
    </row>
    <row r="120" spans="1:29">
      <c r="A120">
        <f t="shared" si="11"/>
        <v>1.0964901914285494</v>
      </c>
      <c r="B120" s="1">
        <f>(6.67384*10^(-11)*5.97219*10^24)/((6371*10^3+Equations!C120)^2)</f>
        <v>9.8105986380920651</v>
      </c>
      <c r="C120" s="1">
        <v>2925</v>
      </c>
      <c r="D120" s="1">
        <f t="shared" si="12"/>
        <v>70779.765569804411</v>
      </c>
      <c r="E120" s="1">
        <f>IF(C120&lt;11165,'Initial Conditions (LLDS)'!$E$1-0.0065*C120,IF(C120&gt;25336.9,139.789+0.00296*C120,216.483))</f>
        <v>266.91527777777776</v>
      </c>
      <c r="F120">
        <f>(D120*0.028964)/(8.3145*Equations!E120)</f>
        <v>0.92375773566564512</v>
      </c>
      <c r="G120" s="14">
        <f t="shared" si="10"/>
        <v>5.5219192815140028</v>
      </c>
      <c r="H120">
        <f t="shared" si="13"/>
        <v>3.7769963593927622</v>
      </c>
      <c r="I120">
        <f t="shared" si="14"/>
        <v>6.7537305051212408</v>
      </c>
      <c r="J120">
        <f>F120*G120*B120-m*B120-0.5*Equations!F120*0.3*I120</f>
        <v>22.935879448963835</v>
      </c>
      <c r="K120" s="14">
        <f t="shared" si="17"/>
        <v>3.7016579179525921</v>
      </c>
      <c r="L120" s="1">
        <f t="shared" si="19"/>
        <v>443.65763331195751</v>
      </c>
      <c r="O120">
        <f>(2*Mp*Equations!B120/(Equations!F120*1.026*0.75))^(1/2)</f>
        <v>5.5947704262912223</v>
      </c>
      <c r="Q120">
        <f>$G$3*('Initial Conditions (LLDS)'!$I$3/Equations!D120)*(Ti/Equations!E120)</f>
        <v>6.3365940653634096</v>
      </c>
      <c r="T120" s="1">
        <v>2925</v>
      </c>
      <c r="U120">
        <f t="shared" si="15"/>
        <v>522.80965564819155</v>
      </c>
      <c r="AB120">
        <f t="shared" si="16"/>
        <v>1.0964901914285494</v>
      </c>
      <c r="AC120" s="1">
        <f t="shared" si="18"/>
        <v>443.65763331195751</v>
      </c>
    </row>
    <row r="121" spans="1:29">
      <c r="A121">
        <f t="shared" si="11"/>
        <v>1.0974282248128358</v>
      </c>
      <c r="B121" s="1">
        <f>(6.67384*10^(-11)*5.97219*10^24)/((6371*10^3+Equations!C121)^2)</f>
        <v>9.8105216796957908</v>
      </c>
      <c r="C121" s="1">
        <v>2950</v>
      </c>
      <c r="D121" s="1">
        <f t="shared" si="12"/>
        <v>70555.441526762021</v>
      </c>
      <c r="E121" s="1">
        <f>IF(C121&lt;11165,'Initial Conditions (LLDS)'!$E$1-0.0065*C121,IF(C121&gt;25336.9,139.789+0.00296*C121,216.483))</f>
        <v>266.75277777777774</v>
      </c>
      <c r="F121">
        <f>(D121*0.028964)/(8.3145*Equations!E121)</f>
        <v>0.92139099733941199</v>
      </c>
      <c r="G121" s="14">
        <f t="shared" si="10"/>
        <v>5.5361032034707653</v>
      </c>
      <c r="H121">
        <f t="shared" si="13"/>
        <v>3.7834614681166991</v>
      </c>
      <c r="I121">
        <f t="shared" si="14"/>
        <v>6.756592251815861</v>
      </c>
      <c r="J121">
        <f>F121*G121*B121-m*B121-0.5*Equations!F121*0.3*I121</f>
        <v>22.937694318238844</v>
      </c>
      <c r="K121" s="14">
        <f t="shared" si="17"/>
        <v>3.7000900850989122</v>
      </c>
      <c r="L121" s="1">
        <f t="shared" si="19"/>
        <v>447.35772339705642</v>
      </c>
      <c r="O121">
        <f>(2*Mp*Equations!B121/(Equations!F121*1.026*0.75))^(1/2)</f>
        <v>5.6019293716779961</v>
      </c>
      <c r="Q121">
        <f>$G$3*('Initial Conditions (LLDS)'!$I$3/Equations!D121)*(Ti/Equations!E121)</f>
        <v>6.3606130273919668</v>
      </c>
      <c r="T121" s="1">
        <v>2950</v>
      </c>
      <c r="U121">
        <f t="shared" si="15"/>
        <v>526.60428296623809</v>
      </c>
      <c r="AB121">
        <f t="shared" si="16"/>
        <v>1.0974282248128358</v>
      </c>
      <c r="AC121" s="1">
        <f t="shared" si="18"/>
        <v>447.35772339705642</v>
      </c>
    </row>
    <row r="122" spans="1:29">
      <c r="A122">
        <f t="shared" si="11"/>
        <v>1.0983676271575404</v>
      </c>
      <c r="B122" s="1">
        <f>(6.67384*10^(-11)*5.97219*10^24)/((6371*10^3+Equations!C122)^2)</f>
        <v>9.8104447222050553</v>
      </c>
      <c r="C122" s="1">
        <v>2975</v>
      </c>
      <c r="D122" s="1">
        <f t="shared" si="12"/>
        <v>70331.693518231361</v>
      </c>
      <c r="E122" s="1">
        <f>IF(C122&lt;11165,'Initial Conditions (LLDS)'!$E$1-0.0065*C122,IF(C122&gt;25336.9,139.789+0.00296*C122,216.483))</f>
        <v>266.59027777777777</v>
      </c>
      <c r="F122">
        <f>(D122*0.028964)/(8.3145*Equations!E122)</f>
        <v>0.91902890080547306</v>
      </c>
      <c r="G122" s="14">
        <f t="shared" si="10"/>
        <v>5.550332146844565</v>
      </c>
      <c r="H122">
        <f t="shared" si="13"/>
        <v>3.7899415525439148</v>
      </c>
      <c r="I122">
        <f t="shared" si="14"/>
        <v>6.7594569543179519</v>
      </c>
      <c r="J122">
        <f>F122*G122*B122-m*B122-0.5*Equations!F122*0.3*I122</f>
        <v>22.939506107750834</v>
      </c>
      <c r="K122" s="14">
        <f t="shared" si="17"/>
        <v>3.6985219624824981</v>
      </c>
      <c r="L122" s="1">
        <f t="shared" si="19"/>
        <v>451.05624535953893</v>
      </c>
      <c r="O122">
        <f>(2*Mp*Equations!B122/(Equations!F122*1.026*0.75))^(1/2)</f>
        <v>5.609101816934305</v>
      </c>
      <c r="Q122">
        <f>$G$3*('Initial Conditions (LLDS)'!$I$3/Equations!D122)*(Ti/Equations!E122)</f>
        <v>6.3847376512145058</v>
      </c>
      <c r="T122" s="1">
        <v>2975</v>
      </c>
      <c r="U122">
        <f t="shared" si="15"/>
        <v>530.38794749958879</v>
      </c>
      <c r="AB122">
        <f t="shared" si="16"/>
        <v>1.0983676271575404</v>
      </c>
      <c r="AC122" s="1">
        <f t="shared" si="18"/>
        <v>451.05624535953893</v>
      </c>
    </row>
    <row r="123" spans="1:29">
      <c r="A123">
        <f t="shared" si="11"/>
        <v>1.099308401288225</v>
      </c>
      <c r="B123" s="1">
        <f>(6.67384*10^(-11)*5.97219*10^24)/((6371*10^3+Equations!C123)^2)</f>
        <v>9.8103677656198425</v>
      </c>
      <c r="C123" s="1">
        <v>3000</v>
      </c>
      <c r="D123" s="1">
        <f t="shared" si="12"/>
        <v>70108.520411910067</v>
      </c>
      <c r="E123" s="1">
        <f>IF(C123&lt;11165,'Initial Conditions (LLDS)'!$E$1-0.0065*C123,IF(C123&gt;25336.9,139.789+0.00296*C123,216.483))</f>
        <v>266.42777777777775</v>
      </c>
      <c r="F123">
        <f>(D123*0.028964)/(8.3145*Equations!E123)</f>
        <v>0.91667143975231935</v>
      </c>
      <c r="G123" s="14">
        <f t="shared" si="10"/>
        <v>5.5646062818299296</v>
      </c>
      <c r="H123">
        <f t="shared" si="13"/>
        <v>3.7964366564303367</v>
      </c>
      <c r="I123">
        <f t="shared" si="14"/>
        <v>6.7623246174633742</v>
      </c>
      <c r="J123">
        <f>F123*G123*B123-m*B123-0.5*Equations!F123*0.3*I123</f>
        <v>22.941314820394958</v>
      </c>
      <c r="K123" s="14">
        <f t="shared" si="17"/>
        <v>3.6969535498841206</v>
      </c>
      <c r="L123" s="1">
        <f t="shared" si="19"/>
        <v>454.75319890942308</v>
      </c>
      <c r="O123">
        <f>(2*Mp*Equations!B123/(Equations!F123*1.026*0.75))^(1/2)</f>
        <v>5.6162877956938519</v>
      </c>
      <c r="Q123">
        <f>$G$3*('Initial Conditions (LLDS)'!$I$3/Equations!D123)*(Ti/Equations!E123)</f>
        <v>6.4089684660298651</v>
      </c>
      <c r="T123" s="1">
        <v>3000</v>
      </c>
      <c r="U123">
        <f t="shared" si="15"/>
        <v>534.16066076602681</v>
      </c>
      <c r="AB123">
        <f t="shared" si="16"/>
        <v>1.099308401288225</v>
      </c>
      <c r="AC123" s="1">
        <f t="shared" si="18"/>
        <v>454.75319890942308</v>
      </c>
    </row>
    <row r="124" spans="1:29">
      <c r="A124">
        <f t="shared" si="11"/>
        <v>1.1002505500379935</v>
      </c>
      <c r="B124" s="1">
        <f>(6.67384*10^(-11)*5.97219*10^24)/((6371*10^3+Equations!C124)^2)</f>
        <v>9.8102908099401365</v>
      </c>
      <c r="C124" s="1">
        <v>3025</v>
      </c>
      <c r="D124" s="1">
        <f t="shared" si="12"/>
        <v>69885.921077038947</v>
      </c>
      <c r="E124" s="1">
        <f>IF(C124&lt;11165,'Initial Conditions (LLDS)'!$E$1-0.0065*C124,IF(C124&gt;25336.9,139.789+0.00296*C124,216.483))</f>
        <v>266.26527777777773</v>
      </c>
      <c r="F124">
        <f>(D124*0.028964)/(8.3145*Equations!E124)</f>
        <v>0.91431860787322372</v>
      </c>
      <c r="G124" s="14">
        <f t="shared" si="10"/>
        <v>5.578925779368058</v>
      </c>
      <c r="H124">
        <f t="shared" si="13"/>
        <v>3.8029468236862578</v>
      </c>
      <c r="I124">
        <f t="shared" si="14"/>
        <v>6.7651952460988198</v>
      </c>
      <c r="J124">
        <f>F124*G124*B124-m*B124-0.5*Equations!F124*0.3*I124</f>
        <v>22.943120459065369</v>
      </c>
      <c r="K124" s="14">
        <f t="shared" si="17"/>
        <v>3.6953848470842527</v>
      </c>
      <c r="L124" s="1">
        <f t="shared" si="19"/>
        <v>458.44858375650733</v>
      </c>
      <c r="O124">
        <f>(2*Mp*Equations!B124/(Equations!F124*1.026*0.75))^(1/2)</f>
        <v>5.6234873416945135</v>
      </c>
      <c r="Q124">
        <f>$G$3*('Initial Conditions (LLDS)'!$I$3/Equations!D124)*(Ti/Equations!E124)</f>
        <v>6.4333060040101691</v>
      </c>
      <c r="T124" s="1">
        <v>3025</v>
      </c>
      <c r="U124">
        <f t="shared" si="15"/>
        <v>537.92243428229767</v>
      </c>
      <c r="AB124">
        <f t="shared" si="16"/>
        <v>1.1002505500379935</v>
      </c>
      <c r="AC124" s="1">
        <f t="shared" si="18"/>
        <v>458.44858375650733</v>
      </c>
    </row>
    <row r="125" spans="1:29">
      <c r="A125">
        <f t="shared" si="11"/>
        <v>1.101194076247517</v>
      </c>
      <c r="B125" s="1">
        <f>(6.67384*10^(-11)*5.97219*10^24)/((6371*10^3+Equations!C125)^2)</f>
        <v>9.8102138551659248</v>
      </c>
      <c r="C125" s="1">
        <v>3050</v>
      </c>
      <c r="D125" s="1">
        <f t="shared" si="12"/>
        <v>69663.894384400613</v>
      </c>
      <c r="E125" s="1">
        <f>IF(C125&lt;11165,'Initial Conditions (LLDS)'!$E$1-0.0065*C125,IF(C125&gt;25336.9,139.789+0.00296*C125,216.483))</f>
        <v>266.10277777777776</v>
      </c>
      <c r="F125">
        <f>(D125*0.028964)/(8.3145*Equations!E125)</f>
        <v>0.91197039886623688</v>
      </c>
      <c r="G125" s="14">
        <f t="shared" si="10"/>
        <v>5.5932908111505686</v>
      </c>
      <c r="H125">
        <f t="shared" si="13"/>
        <v>3.8094720983769781</v>
      </c>
      <c r="I125">
        <f t="shared" si="14"/>
        <v>6.7680688450818511</v>
      </c>
      <c r="J125">
        <f>F125*G125*B125-m*B125-0.5*Equations!F125*0.3*I125</f>
        <v>22.944923026655236</v>
      </c>
      <c r="K125" s="14">
        <f t="shared" si="17"/>
        <v>3.693815853863061</v>
      </c>
      <c r="L125" s="1">
        <f t="shared" si="19"/>
        <v>462.14239961037038</v>
      </c>
      <c r="O125">
        <f>(2*Mp*Equations!B125/(Equations!F125*1.026*0.75))^(1/2)</f>
        <v>5.6307004887787393</v>
      </c>
      <c r="Q125">
        <f>$G$3*('Initial Conditions (LLDS)'!$I$3/Equations!D125)*(Ti/Equations!E125)</f>
        <v>6.4577508003193662</v>
      </c>
      <c r="T125" s="1">
        <v>3050</v>
      </c>
      <c r="U125">
        <f t="shared" si="15"/>
        <v>541.67327956410702</v>
      </c>
      <c r="AB125">
        <f t="shared" si="16"/>
        <v>1.101194076247517</v>
      </c>
      <c r="AC125" s="1">
        <f t="shared" si="18"/>
        <v>462.14239961037038</v>
      </c>
    </row>
    <row r="126" spans="1:29">
      <c r="A126">
        <f t="shared" si="11"/>
        <v>1.1021389827650592</v>
      </c>
      <c r="B126" s="1">
        <f>(6.67384*10^(-11)*5.97219*10^24)/((6371*10^3+Equations!C126)^2)</f>
        <v>9.8101369012971951</v>
      </c>
      <c r="C126" s="1">
        <v>3075</v>
      </c>
      <c r="D126" s="1">
        <f t="shared" si="12"/>
        <v>69442.439206318406</v>
      </c>
      <c r="E126" s="1">
        <f>IF(C126&lt;11165,'Initial Conditions (LLDS)'!$E$1-0.0065*C126,IF(C126&gt;25336.9,139.789+0.00296*C126,216.483))</f>
        <v>265.94027777777774</v>
      </c>
      <c r="F126">
        <f>(D126*0.028964)/(8.3145*Equations!E126)</f>
        <v>0.90962680643418958</v>
      </c>
      <c r="G126" s="14">
        <f t="shared" si="10"/>
        <v>5.6077015496232372</v>
      </c>
      <c r="H126">
        <f t="shared" si="13"/>
        <v>3.8160125247234498</v>
      </c>
      <c r="I126">
        <f t="shared" si="14"/>
        <v>6.7709454192809275</v>
      </c>
      <c r="J126">
        <f>F126*G126*B126-m*B126-0.5*Equations!F126*0.3*I126</f>
        <v>22.946722526056764</v>
      </c>
      <c r="K126" s="14">
        <f t="shared" si="17"/>
        <v>3.6922465700004112</v>
      </c>
      <c r="L126" s="1">
        <f t="shared" si="19"/>
        <v>465.83464618037078</v>
      </c>
      <c r="O126">
        <f>(2*Mp*Equations!B126/(Equations!F126*1.026*0.75))^(1/2)</f>
        <v>5.637927270893929</v>
      </c>
      <c r="Q126">
        <f>$G$3*('Initial Conditions (LLDS)'!$I$3/Equations!D126)*(Ti/Equations!E126)</f>
        <v>6.4823033931318763</v>
      </c>
      <c r="T126" s="1">
        <v>3075</v>
      </c>
      <c r="U126">
        <f t="shared" si="15"/>
        <v>545.41320812612037</v>
      </c>
      <c r="AB126">
        <f t="shared" si="16"/>
        <v>1.1021389827650592</v>
      </c>
      <c r="AC126" s="1">
        <f t="shared" si="18"/>
        <v>465.83464618037078</v>
      </c>
    </row>
    <row r="127" spans="1:29">
      <c r="A127">
        <f t="shared" si="11"/>
        <v>1.1030852724465001</v>
      </c>
      <c r="B127" s="1">
        <f>(6.67384*10^(-11)*5.97219*10^24)/((6371*10^3+Equations!C127)^2)</f>
        <v>9.8100599483339295</v>
      </c>
      <c r="C127" s="1">
        <v>3100</v>
      </c>
      <c r="D127" s="1">
        <f t="shared" si="12"/>
        <v>69221.554416655243</v>
      </c>
      <c r="E127" s="1">
        <f>IF(C127&lt;11165,'Initial Conditions (LLDS)'!$E$1-0.0065*C127,IF(C127&gt;25336.9,139.789+0.00296*C127,216.483))</f>
        <v>265.77777777777777</v>
      </c>
      <c r="F127">
        <f>(D127*0.028964)/(8.3145*Equations!E127)</f>
        <v>0.90728782428469046</v>
      </c>
      <c r="G127" s="14">
        <f t="shared" si="10"/>
        <v>5.622158167989773</v>
      </c>
      <c r="H127">
        <f t="shared" si="13"/>
        <v>3.8225681471029129</v>
      </c>
      <c r="I127">
        <f t="shared" si="14"/>
        <v>6.7738249735754348</v>
      </c>
      <c r="J127">
        <f>F127*G127*B127-m*B127-0.5*Equations!F127*0.3*I127</f>
        <v>22.948518960161135</v>
      </c>
      <c r="K127" s="14">
        <f t="shared" si="17"/>
        <v>3.6906769952758647</v>
      </c>
      <c r="L127" s="1">
        <f t="shared" si="19"/>
        <v>469.52532317564663</v>
      </c>
      <c r="O127">
        <f>(2*Mp*Equations!B127/(Equations!F127*1.026*0.75))^(1/2)</f>
        <v>5.6451677220928245</v>
      </c>
      <c r="Q127">
        <f>$G$3*('Initial Conditions (LLDS)'!$I$3/Equations!D127)*(Ti/Equations!E127)</f>
        <v>6.5069643236513546</v>
      </c>
      <c r="T127" s="1">
        <v>3100</v>
      </c>
      <c r="U127">
        <f t="shared" si="15"/>
        <v>549.14223148196231</v>
      </c>
      <c r="AB127">
        <f t="shared" si="16"/>
        <v>1.1030852724465001</v>
      </c>
      <c r="AC127" s="1">
        <f t="shared" si="18"/>
        <v>469.52532317564663</v>
      </c>
    </row>
    <row r="128" spans="1:29">
      <c r="A128">
        <f t="shared" si="11"/>
        <v>1.1040329481553612</v>
      </c>
      <c r="B128" s="1">
        <f>(6.67384*10^(-11)*5.97219*10^24)/((6371*10^3+Equations!C128)^2)</f>
        <v>9.8099829962761156</v>
      </c>
      <c r="C128" s="1">
        <v>3125</v>
      </c>
      <c r="D128" s="1">
        <f t="shared" si="12"/>
        <v>69001.238890812529</v>
      </c>
      <c r="E128" s="1">
        <f>IF(C128&lt;11165,'Initial Conditions (LLDS)'!$E$1-0.0065*C128,IF(C128&gt;25336.9,139.789+0.00296*C128,216.483))</f>
        <v>265.61527777777775</v>
      </c>
      <c r="F128">
        <f>(D128*0.028964)/(8.3145*Equations!E128)</f>
        <v>0.9049534461301274</v>
      </c>
      <c r="G128" s="14">
        <f t="shared" si="10"/>
        <v>5.6366608402155949</v>
      </c>
      <c r="H128">
        <f t="shared" si="13"/>
        <v>3.8291390100495413</v>
      </c>
      <c r="I128">
        <f t="shared" si="14"/>
        <v>6.7767075128557215</v>
      </c>
      <c r="J128">
        <f>F128*G128*B128-m*B128-0.5*Equations!F128*0.3*I128</f>
        <v>22.950312331858552</v>
      </c>
      <c r="K128" s="14">
        <f t="shared" si="17"/>
        <v>3.6891071294686788</v>
      </c>
      <c r="L128" s="1">
        <f t="shared" si="19"/>
        <v>473.21443030511529</v>
      </c>
      <c r="O128">
        <f>(2*Mp*Equations!B128/(Equations!F128*1.026*0.75))^(1/2)</f>
        <v>5.6524218765339009</v>
      </c>
      <c r="Q128">
        <f>$G$3*('Initial Conditions (LLDS)'!$I$3/Equations!D128)*(Ti/Equations!E128)</f>
        <v>6.5317341361295966</v>
      </c>
      <c r="T128" s="1">
        <v>3125</v>
      </c>
      <c r="U128">
        <f t="shared" si="15"/>
        <v>552.86036114421609</v>
      </c>
      <c r="AB128">
        <f t="shared" si="16"/>
        <v>1.1040329481553612</v>
      </c>
      <c r="AC128" s="1">
        <f t="shared" si="18"/>
        <v>473.21443030511529</v>
      </c>
    </row>
    <row r="129" spans="1:29">
      <c r="A129">
        <f t="shared" si="11"/>
        <v>1.1049820127628318</v>
      </c>
      <c r="B129" s="1">
        <f>(6.67384*10^(-11)*5.97219*10^24)/((6371*10^3+Equations!C129)^2)</f>
        <v>9.8099060451237374</v>
      </c>
      <c r="C129" s="1">
        <v>3150</v>
      </c>
      <c r="D129" s="1">
        <f t="shared" si="12"/>
        <v>68781.491505728685</v>
      </c>
      <c r="E129" s="1">
        <f>IF(C129&lt;11165,'Initial Conditions (LLDS)'!$E$1-0.0065*C129,IF(C129&gt;25336.9,139.789+0.00296*C129,216.483))</f>
        <v>265.45277777777773</v>
      </c>
      <c r="F129">
        <f>(D129*0.028964)/(8.3145*Equations!E129)</f>
        <v>0.90262366568766228</v>
      </c>
      <c r="G129" s="14">
        <f t="shared" si="10"/>
        <v>5.6512097410316819</v>
      </c>
      <c r="H129">
        <f t="shared" si="13"/>
        <v>3.8357251582551073</v>
      </c>
      <c r="I129">
        <f t="shared" si="14"/>
        <v>6.7795930420231256</v>
      </c>
      <c r="J129">
        <f>F129*G129*B129-m*B129-0.5*Equations!F129*0.3*I129</f>
        <v>22.95210264403822</v>
      </c>
      <c r="K129" s="14">
        <f t="shared" si="17"/>
        <v>3.6875369723578055</v>
      </c>
      <c r="L129" s="1">
        <f t="shared" si="19"/>
        <v>476.90196727747309</v>
      </c>
      <c r="O129">
        <f>(2*Mp*Equations!B129/(Equations!F129*1.026*0.75))^(1/2)</f>
        <v>5.6596897684817637</v>
      </c>
      <c r="Q129">
        <f>$G$3*('Initial Conditions (LLDS)'!$I$3/Equations!D129)*(Ti/Equations!E129)</f>
        <v>6.5566133778855953</v>
      </c>
      <c r="T129" s="1">
        <v>3150</v>
      </c>
      <c r="U129">
        <f t="shared" si="15"/>
        <v>556.56760862442127</v>
      </c>
      <c r="AB129">
        <f t="shared" si="16"/>
        <v>1.1049820127628318</v>
      </c>
      <c r="AC129" s="1">
        <f t="shared" si="18"/>
        <v>476.90196727747309</v>
      </c>
    </row>
    <row r="130" spans="1:29">
      <c r="A130">
        <f t="shared" si="11"/>
        <v>1.105932469147793</v>
      </c>
      <c r="B130" s="1">
        <f>(6.67384*10^(-11)*5.97219*10^24)/((6371*10^3+Equations!C130)^2)</f>
        <v>9.8098290948767843</v>
      </c>
      <c r="C130" s="1">
        <v>3175</v>
      </c>
      <c r="D130" s="1">
        <f t="shared" si="12"/>
        <v>68562.311139878366</v>
      </c>
      <c r="E130" s="1">
        <f>IF(C130&lt;11165,'Initial Conditions (LLDS)'!$E$1-0.0065*C130,IF(C130&gt;25336.9,139.789+0.00296*C130,216.483))</f>
        <v>265.29027777777776</v>
      </c>
      <c r="F130">
        <f>(D130*0.028964)/(8.3145*Equations!E130)</f>
        <v>0.90029847667923557</v>
      </c>
      <c r="G130" s="14">
        <f t="shared" si="10"/>
        <v>5.6658050459383702</v>
      </c>
      <c r="H130">
        <f t="shared" si="13"/>
        <v>3.8423266365696227</v>
      </c>
      <c r="I130">
        <f t="shared" si="14"/>
        <v>6.7824815659900084</v>
      </c>
      <c r="J130">
        <f>F130*G130*B130-m*B130-0.5*Equations!F130*0.3*I130</f>
        <v>22.9538898995884</v>
      </c>
      <c r="K130" s="14">
        <f t="shared" si="17"/>
        <v>3.6859665237218913</v>
      </c>
      <c r="L130" s="1">
        <f t="shared" si="19"/>
        <v>480.58793380119499</v>
      </c>
      <c r="O130">
        <f>(2*Mp*Equations!B130/(Equations!F130*1.026*0.75))^(1/2)</f>
        <v>5.6669714323075349</v>
      </c>
      <c r="Q130">
        <f>$G$3*('Initial Conditions (LLDS)'!$I$3/Equations!D130)*(Ti/Equations!E130)</f>
        <v>6.5816025993246683</v>
      </c>
      <c r="T130" s="1">
        <v>3175</v>
      </c>
      <c r="U130">
        <f t="shared" si="15"/>
        <v>560.26398543307482</v>
      </c>
      <c r="AB130">
        <f t="shared" si="16"/>
        <v>1.105932469147793</v>
      </c>
      <c r="AC130" s="1">
        <f t="shared" si="18"/>
        <v>480.58793380119499</v>
      </c>
    </row>
    <row r="131" spans="1:29">
      <c r="A131">
        <f t="shared" si="11"/>
        <v>1.106884320196843</v>
      </c>
      <c r="B131" s="1">
        <f>(6.67384*10^(-11)*5.97219*10^24)/((6371*10^3+Equations!C131)^2)</f>
        <v>9.8097521455352386</v>
      </c>
      <c r="C131" s="1">
        <v>3200</v>
      </c>
      <c r="D131" s="1">
        <f t="shared" si="12"/>
        <v>68343.696673270999</v>
      </c>
      <c r="E131" s="1">
        <f>IF(C131&lt;11165,'Initial Conditions (LLDS)'!$E$1-0.0065*C131,IF(C131&gt;25336.9,139.789+0.00296*C131,216.483))</f>
        <v>265.12777777777774</v>
      </c>
      <c r="F131">
        <f>(D131*0.028964)/(8.3145*Equations!E131)</f>
        <v>0.89797787283156227</v>
      </c>
      <c r="G131" s="14">
        <f t="shared" ref="G131:G194" si="20">(n*8.3145*E131/D131)</f>
        <v>5.6804469312092332</v>
      </c>
      <c r="H131">
        <f t="shared" si="13"/>
        <v>3.8489434900019961</v>
      </c>
      <c r="I131">
        <f t="shared" si="14"/>
        <v>6.7853730896797906</v>
      </c>
      <c r="J131">
        <f>F131*G131*B131-m*B131-0.5*Equations!F131*0.3*I131</f>
        <v>22.95567410139633</v>
      </c>
      <c r="K131" s="14">
        <f t="shared" si="17"/>
        <v>3.6843957833392738</v>
      </c>
      <c r="L131" s="1">
        <f t="shared" si="19"/>
        <v>484.27232958453425</v>
      </c>
      <c r="O131">
        <f>(2*Mp*Equations!B131/(Equations!F131*1.026*0.75))^(1/2)</f>
        <v>5.6742669024892507</v>
      </c>
      <c r="Q131">
        <f>$G$3*('Initial Conditions (LLDS)'!$I$3/Equations!D131)*(Ti/Equations!E131)</f>
        <v>6.6067023539577914</v>
      </c>
      <c r="T131" s="1">
        <v>3200</v>
      </c>
      <c r="U131">
        <f t="shared" si="15"/>
        <v>563.94950307962927</v>
      </c>
      <c r="AB131">
        <f t="shared" si="16"/>
        <v>1.106884320196843</v>
      </c>
      <c r="AC131" s="1">
        <f t="shared" si="18"/>
        <v>484.27232958453425</v>
      </c>
    </row>
    <row r="132" spans="1:29">
      <c r="A132">
        <f t="shared" ref="A132:A195" si="21">((G132*3)/(4*3.1415))^(1/3)</f>
        <v>1.1078375688043234</v>
      </c>
      <c r="B132" s="1">
        <f>(6.67384*10^(-11)*5.97219*10^24)/((6371*10^3+Equations!C132)^2)</f>
        <v>9.8096751970990894</v>
      </c>
      <c r="C132" s="1">
        <v>3225</v>
      </c>
      <c r="D132" s="1">
        <f t="shared" ref="D132:D195" si="22">101325*(1-2.25577*(10^-5)*C132)^5.25588</f>
        <v>68125.646987449756</v>
      </c>
      <c r="E132" s="1">
        <f>IF(C132&lt;11165,'Initial Conditions (LLDS)'!$E$1-0.0065*C132,IF(C132&gt;25336.9,139.789+0.00296*C132,216.483))</f>
        <v>264.96527777777777</v>
      </c>
      <c r="F132">
        <f>(D132*0.028964)/(8.3145*Equations!E132)</f>
        <v>0.89566184787613112</v>
      </c>
      <c r="G132" s="14">
        <f t="shared" si="20"/>
        <v>5.6951355738949516</v>
      </c>
      <c r="H132">
        <f t="shared" ref="H132:H195" si="23">3.1415*(A132)^2</f>
        <v>3.8555757637207018</v>
      </c>
      <c r="I132">
        <f t="shared" ref="I132:I195" si="24">(2*B132*(F132*G132-m)/(F132*0.3*H132))^(1/2)</f>
        <v>6.7882676180269668</v>
      </c>
      <c r="J132">
        <f>F132*G132*B132-m*B132-0.5*Equations!F132*0.3*I132</f>
        <v>22.957455252348225</v>
      </c>
      <c r="K132" s="14">
        <f t="shared" si="17"/>
        <v>3.6828247509879901</v>
      </c>
      <c r="L132" s="1">
        <f t="shared" si="19"/>
        <v>487.95515433552225</v>
      </c>
      <c r="O132">
        <f>(2*Mp*Equations!B132/(Equations!F132*1.026*0.75))^(1/2)</f>
        <v>5.6815762136122707</v>
      </c>
      <c r="Q132">
        <f>$G$3*('Initial Conditions (LLDS)'!$I$3/Equations!D132)*(Ti/Equations!E132)</f>
        <v>6.6319131984209942</v>
      </c>
      <c r="T132" s="1">
        <v>3225</v>
      </c>
      <c r="U132">
        <f t="shared" ref="U132:U195" si="25">T132/O132</f>
        <v>567.62417307249109</v>
      </c>
      <c r="AB132">
        <f t="shared" ref="AB132:AB195" si="26">((G132*3)/(4*3.1415))^(1/3)</f>
        <v>1.1078375688043234</v>
      </c>
      <c r="AC132" s="1">
        <f t="shared" si="18"/>
        <v>487.95515433552225</v>
      </c>
    </row>
    <row r="133" spans="1:29">
      <c r="A133">
        <f t="shared" si="21"/>
        <v>1.1087922178723428</v>
      </c>
      <c r="B133" s="1">
        <f>(6.67384*10^(-11)*5.97219*10^24)/((6371*10^3+Equations!C133)^2)</f>
        <v>9.8095982495683192</v>
      </c>
      <c r="C133" s="1">
        <v>3250</v>
      </c>
      <c r="D133" s="1">
        <f t="shared" si="22"/>
        <v>67908.160965490388</v>
      </c>
      <c r="E133" s="1">
        <f>IF(C133&lt;11165,'Initial Conditions (LLDS)'!$E$1-0.0065*C133,IF(C133&gt;25336.9,139.789+0.00296*C133,216.483))</f>
        <v>264.80277777777775</v>
      </c>
      <c r="F133">
        <f>(D133*0.028964)/(8.3145*Equations!E133)</f>
        <v>0.89335039554920703</v>
      </c>
      <c r="G133" s="14">
        <f t="shared" si="20"/>
        <v>5.7098711518272083</v>
      </c>
      <c r="H133">
        <f t="shared" si="23"/>
        <v>3.8622235030544263</v>
      </c>
      <c r="I133">
        <f t="shared" si="24"/>
        <v>6.7911651559771604</v>
      </c>
      <c r="J133">
        <f>F133*G133*B133-m*B133-0.5*Equations!F133*0.3*I133</f>
        <v>22.959233355329349</v>
      </c>
      <c r="K133" s="14">
        <f t="shared" ref="K133:K196" si="27">25/I133</f>
        <v>3.6812534264457635</v>
      </c>
      <c r="L133" s="1">
        <f t="shared" si="19"/>
        <v>491.63640776196803</v>
      </c>
      <c r="O133">
        <f>(2*Mp*Equations!B133/(Equations!F133*1.026*0.75))^(1/2)</f>
        <v>5.6888994003696558</v>
      </c>
      <c r="Q133">
        <f>$G$3*('Initial Conditions (LLDS)'!$I$3/Equations!D133)*(Ti/Equations!E133)</f>
        <v>6.6572356924949476</v>
      </c>
      <c r="T133" s="1">
        <v>3250</v>
      </c>
      <c r="U133">
        <f t="shared" si="25"/>
        <v>571.288006919022</v>
      </c>
      <c r="AB133">
        <f t="shared" si="26"/>
        <v>1.1087922178723428</v>
      </c>
      <c r="AC133" s="1">
        <f t="shared" ref="AC133:AC196" si="28">L132+K133</f>
        <v>491.63640776196803</v>
      </c>
    </row>
    <row r="134" spans="1:29">
      <c r="A134">
        <f t="shared" si="21"/>
        <v>1.1097482703108057</v>
      </c>
      <c r="B134" s="1">
        <f>(6.67384*10^(-11)*5.97219*10^24)/((6371*10^3+Equations!C134)^2)</f>
        <v>9.8095213029429154</v>
      </c>
      <c r="C134" s="1">
        <v>3275</v>
      </c>
      <c r="D134" s="1">
        <f t="shared" si="22"/>
        <v>67691.237491999855</v>
      </c>
      <c r="E134" s="1">
        <f>IF(C134&lt;11165,'Initial Conditions (LLDS)'!$E$1-0.0065*C134,IF(C134&gt;25336.9,139.789+0.00296*C134,216.483))</f>
        <v>264.64027777777773</v>
      </c>
      <c r="F134">
        <f>(D134*0.028964)/(8.3145*Equations!E134)</f>
        <v>0.89104350959182499</v>
      </c>
      <c r="G134" s="14">
        <f t="shared" si="20"/>
        <v>5.7246538436226349</v>
      </c>
      <c r="H134">
        <f t="shared" si="23"/>
        <v>3.8688867534927578</v>
      </c>
      <c r="I134">
        <f t="shared" si="24"/>
        <v>6.794065708487139</v>
      </c>
      <c r="J134">
        <f>F134*G134*B134-m*B134-0.5*Equations!F134*0.3*I134</f>
        <v>22.961008413223993</v>
      </c>
      <c r="K134" s="14">
        <f t="shared" si="27"/>
        <v>3.6796818094900128</v>
      </c>
      <c r="L134" s="1">
        <f t="shared" ref="L134:L197" si="29">L133+K134</f>
        <v>495.31608957145806</v>
      </c>
      <c r="O134">
        <f>(2*Mp*Equations!B134/(Equations!F134*1.026*0.75))^(1/2)</f>
        <v>5.6962364975625936</v>
      </c>
      <c r="Q134">
        <f>$G$3*('Initial Conditions (LLDS)'!$I$3/Equations!D134)*(Ti/Equations!E134)</f>
        <v>6.6826703991246559</v>
      </c>
      <c r="T134" s="1">
        <v>3275</v>
      </c>
      <c r="U134">
        <f t="shared" si="25"/>
        <v>574.94101612553573</v>
      </c>
      <c r="AB134">
        <f t="shared" si="26"/>
        <v>1.1097482703108057</v>
      </c>
      <c r="AC134" s="1">
        <f t="shared" si="28"/>
        <v>495.31608957145806</v>
      </c>
    </row>
    <row r="135" spans="1:29">
      <c r="A135">
        <f t="shared" si="21"/>
        <v>1.1107057290374347</v>
      </c>
      <c r="B135" s="1">
        <f>(6.67384*10^(-11)*5.97219*10^24)/((6371*10^3+Equations!C135)^2)</f>
        <v>9.8094443572228638</v>
      </c>
      <c r="C135" s="1">
        <v>3300</v>
      </c>
      <c r="D135" s="1">
        <f t="shared" si="22"/>
        <v>67474.875453115485</v>
      </c>
      <c r="E135" s="1">
        <f>IF(C135&lt;11165,'Initial Conditions (LLDS)'!$E$1-0.0065*C135,IF(C135&gt;25336.9,139.789+0.00296*C135,216.483))</f>
        <v>264.47777777777776</v>
      </c>
      <c r="F135">
        <f>(D135*0.028964)/(8.3145*Equations!E135)</f>
        <v>0.88874118374979449</v>
      </c>
      <c r="G135" s="14">
        <f t="shared" si="20"/>
        <v>5.7394838286867245</v>
      </c>
      <c r="H135">
        <f t="shared" si="23"/>
        <v>3.8755655606868342</v>
      </c>
      <c r="I135">
        <f t="shared" si="24"/>
        <v>6.7969692805248503</v>
      </c>
      <c r="J135">
        <f>F135*G135*B135-m*B135-0.5*Equations!F135*0.3*I135</f>
        <v>22.962780428915401</v>
      </c>
      <c r="K135" s="14">
        <f t="shared" si="27"/>
        <v>3.6781098998978474</v>
      </c>
      <c r="L135" s="1">
        <f t="shared" si="29"/>
        <v>498.9941994713559</v>
      </c>
      <c r="O135">
        <f>(2*Mp*Equations!B135/(Equations!F135*1.026*0.75))^(1/2)</f>
        <v>5.7035875401007825</v>
      </c>
      <c r="Q135">
        <f>$G$3*('Initial Conditions (LLDS)'!$I$3/Equations!D135)*(Ti/Equations!E135)</f>
        <v>6.7082178844392679</v>
      </c>
      <c r="T135" s="1">
        <v>3300</v>
      </c>
      <c r="U135">
        <f t="shared" si="25"/>
        <v>578.58321219729874</v>
      </c>
      <c r="AB135">
        <f t="shared" si="26"/>
        <v>1.1107057290374347</v>
      </c>
      <c r="AC135" s="1">
        <f t="shared" si="28"/>
        <v>498.9941994713559</v>
      </c>
    </row>
    <row r="136" spans="1:29">
      <c r="A136">
        <f t="shared" si="21"/>
        <v>1.1116645969777978</v>
      </c>
      <c r="B136" s="1">
        <f>(6.67384*10^(-11)*5.97219*10^24)/((6371*10^3+Equations!C136)^2)</f>
        <v>9.8093674124081502</v>
      </c>
      <c r="C136" s="1">
        <v>3325</v>
      </c>
      <c r="D136" s="1">
        <f t="shared" si="22"/>
        <v>67259.07373650356</v>
      </c>
      <c r="E136" s="1">
        <f>IF(C136&lt;11165,'Initial Conditions (LLDS)'!$E$1-0.0065*C136,IF(C136&gt;25336.9,139.789+0.00296*C136,216.483))</f>
        <v>264.31527777777774</v>
      </c>
      <c r="F136">
        <f>(D136*0.028964)/(8.3145*Equations!E136)</f>
        <v>0.88644341177369679</v>
      </c>
      <c r="G136" s="14">
        <f t="shared" si="20"/>
        <v>5.754361287217816</v>
      </c>
      <c r="H136">
        <f t="shared" si="23"/>
        <v>3.8822599704500234</v>
      </c>
      <c r="I136">
        <f t="shared" si="24"/>
        <v>6.7998758770694616</v>
      </c>
      <c r="J136">
        <f>F136*G136*B136-m*B136-0.5*Equations!F136*0.3*I136</f>
        <v>22.964549405285887</v>
      </c>
      <c r="K136" s="14">
        <f t="shared" si="27"/>
        <v>3.6765376974460651</v>
      </c>
      <c r="L136" s="1">
        <f t="shared" si="29"/>
        <v>502.67073716880196</v>
      </c>
      <c r="O136">
        <f>(2*Mp*Equations!B136/(Equations!F136*1.026*0.75))^(1/2)</f>
        <v>5.7109525630028442</v>
      </c>
      <c r="Q136">
        <f>$G$3*('Initial Conditions (LLDS)'!$I$3/Equations!D136)*(Ti/Equations!E136)</f>
        <v>6.73387871777207</v>
      </c>
      <c r="T136" s="1">
        <v>3325</v>
      </c>
      <c r="U136">
        <f t="shared" si="25"/>
        <v>582.21460663852906</v>
      </c>
      <c r="AB136">
        <f t="shared" si="26"/>
        <v>1.1116645969777978</v>
      </c>
      <c r="AC136" s="1">
        <f t="shared" si="28"/>
        <v>502.67073716880196</v>
      </c>
    </row>
    <row r="137" spans="1:29">
      <c r="A137">
        <f t="shared" si="21"/>
        <v>1.1126248770653351</v>
      </c>
      <c r="B137" s="1">
        <f>(6.67384*10^(-11)*5.97219*10^24)/((6371*10^3+Equations!C137)^2)</f>
        <v>9.8092904684987605</v>
      </c>
      <c r="C137" s="1">
        <v>3350</v>
      </c>
      <c r="D137" s="1">
        <f t="shared" si="22"/>
        <v>67043.831231358228</v>
      </c>
      <c r="E137" s="1">
        <f>IF(C137&lt;11165,'Initial Conditions (LLDS)'!$E$1-0.0065*C137,IF(C137&gt;25336.9,139.789+0.00296*C137,216.483))</f>
        <v>264.15277777777777</v>
      </c>
      <c r="F137">
        <f>(D137*0.028964)/(8.3145*Equations!E137)</f>
        <v>0.88415018741888274</v>
      </c>
      <c r="G137" s="14">
        <f t="shared" si="20"/>
        <v>5.7692864002110857</v>
      </c>
      <c r="H137">
        <f t="shared" si="23"/>
        <v>3.8889700287586049</v>
      </c>
      <c r="I137">
        <f t="shared" si="24"/>
        <v>6.8027855031113802</v>
      </c>
      <c r="J137">
        <f>F137*G137*B137-m*B137-0.5*Equations!F137*0.3*I137</f>
        <v>22.966315345216753</v>
      </c>
      <c r="K137" s="14">
        <f t="shared" si="27"/>
        <v>3.6749652019111561</v>
      </c>
      <c r="L137" s="1">
        <f t="shared" si="29"/>
        <v>506.34570237071313</v>
      </c>
      <c r="O137">
        <f>(2*Mp*Equations!B137/(Equations!F137*1.026*0.75))^(1/2)</f>
        <v>5.7183316013967298</v>
      </c>
      <c r="Q137">
        <f>$G$3*('Initial Conditions (LLDS)'!$I$3/Equations!D137)*(Ti/Equations!E137)</f>
        <v>6.7596534716805836</v>
      </c>
      <c r="T137" s="1">
        <v>3350</v>
      </c>
      <c r="U137">
        <f t="shared" si="25"/>
        <v>585.83521095239496</v>
      </c>
      <c r="AB137">
        <f t="shared" si="26"/>
        <v>1.1126248770653351</v>
      </c>
      <c r="AC137" s="1">
        <f t="shared" si="28"/>
        <v>506.34570237071313</v>
      </c>
    </row>
    <row r="138" spans="1:29">
      <c r="A138">
        <f t="shared" si="21"/>
        <v>1.1135865722413827</v>
      </c>
      <c r="B138" s="1">
        <f>(6.67384*10^(-11)*5.97219*10^24)/((6371*10^3+Equations!C138)^2)</f>
        <v>9.8092135254946804</v>
      </c>
      <c r="C138" s="1">
        <v>3375</v>
      </c>
      <c r="D138" s="1">
        <f t="shared" si="22"/>
        <v>66829.146828400364</v>
      </c>
      <c r="E138" s="1">
        <f>IF(C138&lt;11165,'Initial Conditions (LLDS)'!$E$1-0.0065*C138,IF(C138&gt;25336.9,139.789+0.00296*C138,216.483))</f>
        <v>263.99027777777775</v>
      </c>
      <c r="F138">
        <f>(D138*0.028964)/(8.3145*Equations!E138)</f>
        <v>0.88186150444547518</v>
      </c>
      <c r="G138" s="14">
        <f t="shared" si="20"/>
        <v>5.7842593494625421</v>
      </c>
      <c r="H138">
        <f t="shared" si="23"/>
        <v>3.8956957817524347</v>
      </c>
      <c r="I138">
        <f t="shared" si="24"/>
        <v>6.8056981636522886</v>
      </c>
      <c r="J138">
        <f>F138*G138*B138-m*B138-0.5*Equations!F138*0.3*I138</f>
        <v>22.968078251588267</v>
      </c>
      <c r="K138" s="14">
        <f t="shared" si="27"/>
        <v>3.6733924130693021</v>
      </c>
      <c r="L138" s="1">
        <f t="shared" si="29"/>
        <v>510.01909478378241</v>
      </c>
      <c r="O138">
        <f>(2*Mp*Equations!B138/(Equations!F138*1.026*0.75))^(1/2)</f>
        <v>5.7257246905201269</v>
      </c>
      <c r="Q138">
        <f>$G$3*('Initial Conditions (LLDS)'!$I$3/Equations!D138)*(Ti/Equations!E138)</f>
        <v>6.785542721966805</v>
      </c>
      <c r="T138" s="1">
        <v>3375</v>
      </c>
      <c r="U138">
        <f t="shared" si="25"/>
        <v>589.44503664101489</v>
      </c>
      <c r="AB138">
        <f t="shared" si="26"/>
        <v>1.1135865722413827</v>
      </c>
      <c r="AC138" s="1">
        <f t="shared" si="28"/>
        <v>510.01909478378241</v>
      </c>
    </row>
    <row r="139" spans="1:29">
      <c r="A139">
        <f t="shared" si="21"/>
        <v>1.1145496854552011</v>
      </c>
      <c r="B139" s="1">
        <f>(6.67384*10^(-11)*5.97219*10^24)/((6371*10^3+Equations!C139)^2)</f>
        <v>9.8091365833958957</v>
      </c>
      <c r="C139" s="1">
        <v>3400</v>
      </c>
      <c r="D139" s="1">
        <f t="shared" si="22"/>
        <v>66615.019419876247</v>
      </c>
      <c r="E139" s="1">
        <f>IF(C139&lt;11165,'Initial Conditions (LLDS)'!$E$1-0.0065*C139,IF(C139&gt;25336.9,139.789+0.00296*C139,216.483))</f>
        <v>263.82777777777773</v>
      </c>
      <c r="F139">
        <f>(D139*0.028964)/(8.3145*Equations!E139)</f>
        <v>0.879577356618364</v>
      </c>
      <c r="G139" s="14">
        <f t="shared" si="20"/>
        <v>5.7992803175730874</v>
      </c>
      <c r="H139">
        <f t="shared" si="23"/>
        <v>3.9024372757356454</v>
      </c>
      <c r="I139">
        <f t="shared" si="24"/>
        <v>6.8086138637051876</v>
      </c>
      <c r="J139">
        <f>F139*G139*B139-m*B139-0.5*Equations!F139*0.3*I139</f>
        <v>22.969838127279765</v>
      </c>
      <c r="K139" s="14">
        <f t="shared" si="27"/>
        <v>3.6718193306963687</v>
      </c>
      <c r="L139" s="1">
        <f t="shared" si="29"/>
        <v>513.6909141144788</v>
      </c>
      <c r="O139">
        <f>(2*Mp*Equations!B139/(Equations!F139*1.026*0.75))^(1/2)</f>
        <v>5.733131865720873</v>
      </c>
      <c r="Q139">
        <f>$G$3*('Initial Conditions (LLDS)'!$I$3/Equations!D139)*(Ti/Equations!E139)</f>
        <v>6.8115470476975988</v>
      </c>
      <c r="T139" s="1">
        <v>3400</v>
      </c>
      <c r="U139">
        <f t="shared" si="25"/>
        <v>593.04409520545551</v>
      </c>
      <c r="AB139">
        <f t="shared" si="26"/>
        <v>1.1145496854552011</v>
      </c>
      <c r="AC139" s="1">
        <f t="shared" si="28"/>
        <v>513.6909141144788</v>
      </c>
    </row>
    <row r="140" spans="1:29">
      <c r="A140">
        <f t="shared" si="21"/>
        <v>1.1155142196639998</v>
      </c>
      <c r="B140" s="1">
        <f>(6.67384*10^(-11)*5.97219*10^24)/((6371*10^3+Equations!C140)^2)</f>
        <v>9.8090596422023904</v>
      </c>
      <c r="C140" s="1">
        <v>3425</v>
      </c>
      <c r="D140" s="1">
        <f t="shared" si="22"/>
        <v>66401.447899556631</v>
      </c>
      <c r="E140" s="1">
        <f>IF(C140&lt;11165,'Initial Conditions (LLDS)'!$E$1-0.0065*C140,IF(C140&gt;25336.9,139.789+0.00296*C140,216.483))</f>
        <v>263.66527777777776</v>
      </c>
      <c r="F140">
        <f>(D140*0.028964)/(8.3145*Equations!E140)</f>
        <v>0.87729773770720954</v>
      </c>
      <c r="G140" s="14">
        <f t="shared" si="20"/>
        <v>5.8143494879525477</v>
      </c>
      <c r="H140">
        <f t="shared" si="23"/>
        <v>3.9091945571773175</v>
      </c>
      <c r="I140">
        <f t="shared" si="24"/>
        <v>6.811532608294411</v>
      </c>
      <c r="J140">
        <f>F140*G140*B140-m*B140-0.5*Equations!F140*0.3*I140</f>
        <v>22.971594975169552</v>
      </c>
      <c r="K140" s="14">
        <f t="shared" si="27"/>
        <v>3.6702459545679149</v>
      </c>
      <c r="L140" s="1">
        <f t="shared" si="29"/>
        <v>517.36116006904672</v>
      </c>
      <c r="O140">
        <f>(2*Mp*Equations!B140/(Equations!F140*1.026*0.75))^(1/2)</f>
        <v>5.7405531624573625</v>
      </c>
      <c r="Q140">
        <f>$G$3*('Initial Conditions (LLDS)'!$I$3/Equations!D140)*(Ti/Equations!E140)</f>
        <v>6.8376670312252132</v>
      </c>
      <c r="T140" s="1">
        <v>3425</v>
      </c>
      <c r="U140">
        <f t="shared" si="25"/>
        <v>596.6323981457316</v>
      </c>
      <c r="AB140">
        <f t="shared" si="26"/>
        <v>1.1155142196639998</v>
      </c>
      <c r="AC140" s="1">
        <f t="shared" si="28"/>
        <v>517.36116006904672</v>
      </c>
    </row>
    <row r="141" spans="1:29">
      <c r="A141">
        <f t="shared" si="21"/>
        <v>1.1164801778329638</v>
      </c>
      <c r="B141" s="1">
        <f>(6.67384*10^(-11)*5.97219*10^24)/((6371*10^3+Equations!C141)^2)</f>
        <v>9.8089827019141538</v>
      </c>
      <c r="C141" s="1">
        <v>3450</v>
      </c>
      <c r="D141" s="1">
        <f t="shared" si="22"/>
        <v>66188.431162735418</v>
      </c>
      <c r="E141" s="1">
        <f>IF(C141&lt;11165,'Initial Conditions (LLDS)'!$E$1-0.0065*C141,IF(C141&gt;25336.9,139.789+0.00296*C141,216.483))</f>
        <v>263.50277777777774</v>
      </c>
      <c r="F141">
        <f>(D141*0.028964)/(8.3145*Equations!E141)</f>
        <v>0.87502264148644016</v>
      </c>
      <c r="G141" s="14">
        <f t="shared" si="20"/>
        <v>5.8294670448237635</v>
      </c>
      <c r="H141">
        <f t="shared" si="23"/>
        <v>3.9159676727121706</v>
      </c>
      <c r="I141">
        <f t="shared" si="24"/>
        <v>6.8144544024556764</v>
      </c>
      <c r="J141">
        <f>F141*G141*B141-m*B141-0.5*Equations!F141*0.3*I141</f>
        <v>22.973348798134978</v>
      </c>
      <c r="K141" s="14">
        <f t="shared" si="27"/>
        <v>3.6686722844591824</v>
      </c>
      <c r="L141" s="1">
        <f t="shared" si="29"/>
        <v>521.02983235350587</v>
      </c>
      <c r="O141">
        <f>(2*Mp*Equations!B141/(Equations!F141*1.026*0.75))^(1/2)</f>
        <v>5.7479886162989589</v>
      </c>
      <c r="Q141">
        <f>$G$3*('Initial Conditions (LLDS)'!$I$3/Equations!D141)*(Ti/Equations!E141)</f>
        <v>6.8639032582079533</v>
      </c>
      <c r="T141" s="1">
        <v>3450</v>
      </c>
      <c r="U141">
        <f t="shared" si="25"/>
        <v>600.20995696080581</v>
      </c>
      <c r="AB141">
        <f t="shared" si="26"/>
        <v>1.1164801778329638</v>
      </c>
      <c r="AC141" s="1">
        <f t="shared" si="28"/>
        <v>521.02983235350587</v>
      </c>
    </row>
    <row r="142" spans="1:29">
      <c r="A142">
        <f t="shared" si="21"/>
        <v>1.1174475629352811</v>
      </c>
      <c r="B142" s="1">
        <f>(6.67384*10^(-11)*5.97219*10^24)/((6371*10^3+Equations!C142)^2)</f>
        <v>9.8089057625311682</v>
      </c>
      <c r="C142" s="1">
        <v>3475</v>
      </c>
      <c r="D142" s="1">
        <f t="shared" si="22"/>
        <v>65975.968106228524</v>
      </c>
      <c r="E142" s="1">
        <f>IF(C142&lt;11165,'Initial Conditions (LLDS)'!$E$1-0.0065*C142,IF(C142&gt;25336.9,139.789+0.00296*C142,216.483))</f>
        <v>263.34027777777777</v>
      </c>
      <c r="F142">
        <f>(D142*0.028964)/(8.3145*Equations!E142)</f>
        <v>0.87275206173525044</v>
      </c>
      <c r="G142" s="14">
        <f t="shared" si="20"/>
        <v>5.8446331732267005</v>
      </c>
      <c r="H142">
        <f t="shared" si="23"/>
        <v>3.9227566691412621</v>
      </c>
      <c r="I142">
        <f t="shared" si="24"/>
        <v>6.8173792512361056</v>
      </c>
      <c r="J142">
        <f>F142*G142*B142-m*B142-0.5*Equations!F142*0.3*I142</f>
        <v>22.975099599052356</v>
      </c>
      <c r="K142" s="14">
        <f t="shared" si="27"/>
        <v>3.6670983201451026</v>
      </c>
      <c r="L142" s="1">
        <f t="shared" si="29"/>
        <v>524.69693067365097</v>
      </c>
      <c r="O142">
        <f>(2*Mp*Equations!B142/(Equations!F142*1.026*0.75))^(1/2)</f>
        <v>5.7554382629264165</v>
      </c>
      <c r="Q142">
        <f>$G$3*('Initial Conditions (LLDS)'!$I$3/Equations!D142)*(Ti/Equations!E142)</f>
        <v>6.8902563176309792</v>
      </c>
      <c r="T142" s="1">
        <v>3475</v>
      </c>
      <c r="U142">
        <f t="shared" si="25"/>
        <v>603.77678314858645</v>
      </c>
      <c r="AB142">
        <f t="shared" si="26"/>
        <v>1.1174475629352811</v>
      </c>
      <c r="AC142" s="1">
        <f t="shared" si="28"/>
        <v>524.69693067365097</v>
      </c>
    </row>
    <row r="143" spans="1:29">
      <c r="A143">
        <f t="shared" si="21"/>
        <v>1.1184163779521676</v>
      </c>
      <c r="B143" s="1">
        <f>(6.67384*10^(-11)*5.97219*10^24)/((6371*10^3+Equations!C143)^2)</f>
        <v>9.8088288240534229</v>
      </c>
      <c r="C143" s="1">
        <v>3500</v>
      </c>
      <c r="D143" s="1">
        <f t="shared" si="22"/>
        <v>65764.05762837267</v>
      </c>
      <c r="E143" s="1">
        <f>IF(C143&lt;11165,'Initial Conditions (LLDS)'!$E$1-0.0065*C143,IF(C143&gt;25336.9,139.789+0.00296*C143,216.483))</f>
        <v>263.17777777777775</v>
      </c>
      <c r="F143">
        <f>(D143*0.028964)/(8.3145*Equations!E143)</f>
        <v>0.87048599223760215</v>
      </c>
      <c r="G143" s="14">
        <f t="shared" si="20"/>
        <v>5.8598480590225623</v>
      </c>
      <c r="H143">
        <f t="shared" si="23"/>
        <v>3.929561593432676</v>
      </c>
      <c r="I143">
        <f t="shared" si="24"/>
        <v>6.8203071596942566</v>
      </c>
      <c r="J143">
        <f>F143*G143*B143-m*B143-0.5*Equations!F143*0.3*I143</f>
        <v>22.976847380797043</v>
      </c>
      <c r="K143" s="14">
        <f t="shared" si="27"/>
        <v>3.6655240614002946</v>
      </c>
      <c r="L143" s="1">
        <f t="shared" si="29"/>
        <v>528.3624547350513</v>
      </c>
      <c r="O143">
        <f>(2*Mp*Equations!B143/(Equations!F143*1.026*0.75))^(1/2)</f>
        <v>5.7629021381322945</v>
      </c>
      <c r="Q143">
        <f>$G$3*('Initial Conditions (LLDS)'!$I$3/Equations!D143)*(Ti/Equations!E143)</f>
        <v>6.9167268018272834</v>
      </c>
      <c r="T143" s="1">
        <v>3500</v>
      </c>
      <c r="U143">
        <f t="shared" si="25"/>
        <v>607.33288820592725</v>
      </c>
      <c r="AB143">
        <f t="shared" si="26"/>
        <v>1.1184163779521676</v>
      </c>
      <c r="AC143" s="1">
        <f t="shared" si="28"/>
        <v>528.3624547350513</v>
      </c>
    </row>
    <row r="144" spans="1:29">
      <c r="A144">
        <f t="shared" si="21"/>
        <v>1.1193866258728948</v>
      </c>
      <c r="B144" s="1">
        <f>(6.67384*10^(-11)*5.97219*10^24)/((6371*10^3+Equations!C144)^2)</f>
        <v>9.8087518864809002</v>
      </c>
      <c r="C144" s="1">
        <v>3525</v>
      </c>
      <c r="D144" s="1">
        <f t="shared" si="22"/>
        <v>65552.698629024278</v>
      </c>
      <c r="E144" s="1">
        <f>IF(C144&lt;11165,'Initial Conditions (LLDS)'!$E$1-0.0065*C144,IF(C144&gt;25336.9,139.789+0.00296*C144,216.483))</f>
        <v>263.01527777777773</v>
      </c>
      <c r="F144">
        <f>(D144*0.028964)/(8.3145*Equations!E144)</f>
        <v>0.868224426782222</v>
      </c>
      <c r="G144" s="14">
        <f t="shared" si="20"/>
        <v>5.8751118888979521</v>
      </c>
      <c r="H144">
        <f t="shared" si="23"/>
        <v>3.9363824927222226</v>
      </c>
      <c r="I144">
        <f t="shared" si="24"/>
        <v>6.8232381329001734</v>
      </c>
      <c r="J144">
        <f>F144*G144*B144-m*B144-0.5*Equations!F144*0.3*I144</f>
        <v>22.978592146243386</v>
      </c>
      <c r="K144" s="14">
        <f t="shared" si="27"/>
        <v>3.6639495079990576</v>
      </c>
      <c r="L144" s="1">
        <f t="shared" si="29"/>
        <v>532.02640424305037</v>
      </c>
      <c r="O144">
        <f>(2*Mp*Equations!B144/(Equations!F144*1.026*0.75))^(1/2)</f>
        <v>5.770380277821376</v>
      </c>
      <c r="Q144">
        <f>$G$3*('Initial Conditions (LLDS)'!$I$3/Equations!D144)*(Ti/Equations!E144)</f>
        <v>6.943315306498766</v>
      </c>
      <c r="T144" s="1">
        <v>3525</v>
      </c>
      <c r="U144">
        <f t="shared" si="25"/>
        <v>610.8782836286266</v>
      </c>
      <c r="AB144">
        <f t="shared" si="26"/>
        <v>1.1193866258728948</v>
      </c>
      <c r="AC144" s="1">
        <f t="shared" si="28"/>
        <v>532.02640424305037</v>
      </c>
    </row>
    <row r="145" spans="1:29">
      <c r="A145">
        <f t="shared" si="21"/>
        <v>1.1203583096948162</v>
      </c>
      <c r="B145" s="1">
        <f>(6.67384*10^(-11)*5.97219*10^24)/((6371*10^3+Equations!C145)^2)</f>
        <v>9.8086749498135894</v>
      </c>
      <c r="C145" s="1">
        <v>3550</v>
      </c>
      <c r="D145" s="1">
        <f t="shared" si="22"/>
        <v>65341.890009558323</v>
      </c>
      <c r="E145" s="1">
        <f>IF(C145&lt;11165,'Initial Conditions (LLDS)'!$E$1-0.0065*C145,IF(C145&gt;25336.9,139.789+0.00296*C145,216.483))</f>
        <v>262.85277777777776</v>
      </c>
      <c r="F145">
        <f>(D145*0.028964)/(8.3145*Equations!E145)</f>
        <v>0.86596735916260237</v>
      </c>
      <c r="G145" s="14">
        <f t="shared" si="20"/>
        <v>5.890424850369036</v>
      </c>
      <c r="H145">
        <f t="shared" si="23"/>
        <v>3.9432194143141421</v>
      </c>
      <c r="I145">
        <f t="shared" si="24"/>
        <v>6.8261721759353922</v>
      </c>
      <c r="J145">
        <f>F145*G145*B145-m*B145-0.5*Equations!F145*0.3*I145</f>
        <v>22.980333898264732</v>
      </c>
      <c r="K145" s="14">
        <f t="shared" si="27"/>
        <v>3.6623746597153835</v>
      </c>
      <c r="L145" s="1">
        <f t="shared" si="29"/>
        <v>535.68877890276576</v>
      </c>
      <c r="O145">
        <f>(2*Mp*Equations!B145/(Equations!F145*1.026*0.75))^(1/2)</f>
        <v>5.7778727180110874</v>
      </c>
      <c r="Q145">
        <f>$G$3*('Initial Conditions (LLDS)'!$I$3/Equations!D145)*(Ti/Equations!E145)</f>
        <v>6.9700224307374778</v>
      </c>
      <c r="T145" s="1">
        <v>3550</v>
      </c>
      <c r="U145">
        <f t="shared" si="25"/>
        <v>614.41298091142687</v>
      </c>
      <c r="AB145">
        <f t="shared" si="26"/>
        <v>1.1203583096948162</v>
      </c>
      <c r="AC145" s="1">
        <f t="shared" si="28"/>
        <v>535.68877890276576</v>
      </c>
    </row>
    <row r="146" spans="1:29">
      <c r="A146">
        <f t="shared" si="21"/>
        <v>1.1213314324233938</v>
      </c>
      <c r="B146" s="1">
        <f>(6.67384*10^(-11)*5.97219*10^24)/((6371*10^3+Equations!C146)^2)</f>
        <v>9.8085980140514728</v>
      </c>
      <c r="C146" s="1">
        <v>3575</v>
      </c>
      <c r="D146" s="1">
        <f t="shared" si="22"/>
        <v>65131.630672867119</v>
      </c>
      <c r="E146" s="1">
        <f>IF(C146&lt;11165,'Initial Conditions (LLDS)'!$E$1-0.0065*C146,IF(C146&gt;25336.9,139.789+0.00296*C146,216.483))</f>
        <v>262.69027777777774</v>
      </c>
      <c r="F146">
        <f>(D146*0.028964)/(8.3145*Equations!E146)</f>
        <v>0.86371478317700057</v>
      </c>
      <c r="G146" s="14">
        <f t="shared" si="20"/>
        <v>5.9057871317857407</v>
      </c>
      <c r="H146">
        <f t="shared" si="23"/>
        <v>3.9500724056818104</v>
      </c>
      <c r="I146">
        <f t="shared" si="24"/>
        <v>6.8291092938929978</v>
      </c>
      <c r="J146">
        <f>F146*G146*B146-m*B146-0.5*Equations!F146*0.3*I146</f>
        <v>22.982072639733456</v>
      </c>
      <c r="K146" s="14">
        <f t="shared" si="27"/>
        <v>3.660799516322943</v>
      </c>
      <c r="L146" s="1">
        <f t="shared" si="29"/>
        <v>539.34957841908874</v>
      </c>
      <c r="O146">
        <f>(2*Mp*Equations!B146/(Equations!F146*1.026*0.75))^(1/2)</f>
        <v>5.7853794948319202</v>
      </c>
      <c r="Q146">
        <f>$G$3*('Initial Conditions (LLDS)'!$I$3/Equations!D146)*(Ti/Equations!E146)</f>
        <v>6.9968487770470276</v>
      </c>
      <c r="T146" s="1">
        <v>3575</v>
      </c>
      <c r="U146">
        <f t="shared" si="25"/>
        <v>617.936991548013</v>
      </c>
      <c r="AB146">
        <f t="shared" si="26"/>
        <v>1.1213314324233938</v>
      </c>
      <c r="AC146" s="1">
        <f t="shared" si="28"/>
        <v>539.34957841908874</v>
      </c>
    </row>
    <row r="147" spans="1:29">
      <c r="A147">
        <f t="shared" si="21"/>
        <v>1.122305997072226</v>
      </c>
      <c r="B147" s="1">
        <f>(6.67384*10^(-11)*5.97219*10^24)/((6371*10^3+Equations!C147)^2)</f>
        <v>9.8085210791945379</v>
      </c>
      <c r="C147" s="1">
        <v>3600</v>
      </c>
      <c r="D147" s="1">
        <f t="shared" si="22"/>
        <v>64921.919523359073</v>
      </c>
      <c r="E147" s="1">
        <f>IF(C147&lt;11165,'Initial Conditions (LLDS)'!$E$1-0.0065*C147,IF(C147&gt;25336.9,139.789+0.00296*C147,216.483))</f>
        <v>262.52777777777777</v>
      </c>
      <c r="F147">
        <f>(D147*0.028964)/(8.3145*Equations!E147)</f>
        <v>0.86146669262843523</v>
      </c>
      <c r="G147" s="14">
        <f t="shared" si="20"/>
        <v>5.921198922335992</v>
      </c>
      <c r="H147">
        <f t="shared" si="23"/>
        <v>3.9569415144684461</v>
      </c>
      <c r="I147">
        <f t="shared" si="24"/>
        <v>6.8320494918776475</v>
      </c>
      <c r="J147">
        <f>F147*G147*B147-m*B147-0.5*Equations!F147*0.3*I147</f>
        <v>22.983808373520933</v>
      </c>
      <c r="K147" s="14">
        <f t="shared" si="27"/>
        <v>3.6592240775950917</v>
      </c>
      <c r="L147" s="1">
        <f t="shared" si="29"/>
        <v>543.00880249668387</v>
      </c>
      <c r="O147">
        <f>(2*Mp*Equations!B147/(Equations!F147*1.026*0.75))^(1/2)</f>
        <v>5.7929006445278617</v>
      </c>
      <c r="Q147">
        <f>$G$3*('Initial Conditions (LLDS)'!$I$3/Equations!D147)*(Ti/Equations!E147)</f>
        <v>7.0237949513641142</v>
      </c>
      <c r="T147" s="1">
        <v>3600</v>
      </c>
      <c r="U147">
        <f t="shared" si="25"/>
        <v>621.45032703101208</v>
      </c>
      <c r="AB147">
        <f t="shared" si="26"/>
        <v>1.122305997072226</v>
      </c>
      <c r="AC147" s="1">
        <f t="shared" si="28"/>
        <v>543.00880249668387</v>
      </c>
    </row>
    <row r="148" spans="1:29">
      <c r="A148">
        <f t="shared" si="21"/>
        <v>1.1232820066630731</v>
      </c>
      <c r="B148" s="1">
        <f>(6.67384*10^(-11)*5.97219*10^24)/((6371*10^3+Equations!C148)^2)</f>
        <v>9.8084441452427704</v>
      </c>
      <c r="C148" s="1">
        <v>3625</v>
      </c>
      <c r="D148" s="1">
        <f t="shared" si="22"/>
        <v>64712.755466957678</v>
      </c>
      <c r="E148" s="1">
        <f>IF(C148&lt;11165,'Initial Conditions (LLDS)'!$E$1-0.0065*C148,IF(C148&gt;25336.9,139.789+0.00296*C148,216.483))</f>
        <v>262.36527777777775</v>
      </c>
      <c r="F148">
        <f>(D148*0.028964)/(8.3145*Equations!E148)</f>
        <v>0.85922308132468972</v>
      </c>
      <c r="G148" s="14">
        <f t="shared" si="20"/>
        <v>5.9366604120499282</v>
      </c>
      <c r="H148">
        <f t="shared" si="23"/>
        <v>3.9638267884878235</v>
      </c>
      <c r="I148">
        <f t="shared" si="24"/>
        <v>6.834992775005599</v>
      </c>
      <c r="J148">
        <f>F148*G148*B148-m*B148-0.5*Equations!F148*0.3*I148</f>
        <v>22.985541102497514</v>
      </c>
      <c r="K148" s="14">
        <f t="shared" si="27"/>
        <v>3.6576483433048721</v>
      </c>
      <c r="L148" s="1">
        <f t="shared" si="29"/>
        <v>546.66645083998878</v>
      </c>
      <c r="O148">
        <f>(2*Mp*Equations!B148/(Equations!F148*1.026*0.75))^(1/2)</f>
        <v>5.8004362034568144</v>
      </c>
      <c r="Q148">
        <f>$G$3*('Initial Conditions (LLDS)'!$I$3/Equations!D148)*(Ti/Equations!E148)</f>
        <v>7.0508615630802147</v>
      </c>
      <c r="T148" s="1">
        <v>3625</v>
      </c>
      <c r="U148">
        <f t="shared" si="25"/>
        <v>624.95299885199211</v>
      </c>
      <c r="AB148">
        <f t="shared" si="26"/>
        <v>1.1232820066630731</v>
      </c>
      <c r="AC148" s="1">
        <f t="shared" si="28"/>
        <v>546.66645083998878</v>
      </c>
    </row>
    <row r="149" spans="1:29">
      <c r="A149">
        <f t="shared" si="21"/>
        <v>1.1242594642258859</v>
      </c>
      <c r="B149" s="1">
        <f>(6.67384*10^(-11)*5.97219*10^24)/((6371*10^3+Equations!C149)^2)</f>
        <v>9.8083672121961563</v>
      </c>
      <c r="C149" s="1">
        <v>3650</v>
      </c>
      <c r="D149" s="1">
        <f t="shared" si="22"/>
        <v>64504.137411100251</v>
      </c>
      <c r="E149" s="1">
        <f>IF(C149&lt;11165,'Initial Conditions (LLDS)'!$E$1-0.0065*C149,IF(C149&gt;25336.9,139.789+0.00296*C149,216.483))</f>
        <v>262.20277777777773</v>
      </c>
      <c r="F149">
        <f>(D149*0.028964)/(8.3145*Equations!E149)</f>
        <v>0.85698394307830872</v>
      </c>
      <c r="G149" s="14">
        <f t="shared" si="20"/>
        <v>5.9521717918041972</v>
      </c>
      <c r="H149">
        <f t="shared" si="23"/>
        <v>3.9707282757249871</v>
      </c>
      <c r="I149">
        <f t="shared" si="24"/>
        <v>6.8379391484047609</v>
      </c>
      <c r="J149">
        <f>F149*G149*B149-m*B149-0.5*Equations!F149*0.3*I149</f>
        <v>22.987270829532623</v>
      </c>
      <c r="K149" s="14">
        <f t="shared" si="27"/>
        <v>3.6560723132250028</v>
      </c>
      <c r="L149" s="1">
        <f t="shared" si="29"/>
        <v>550.32252315321375</v>
      </c>
      <c r="O149">
        <f>(2*Mp*Equations!B149/(Equations!F149*1.026*0.75))^(1/2)</f>
        <v>5.8079862080910258</v>
      </c>
      <c r="Q149">
        <f>$G$3*('Initial Conditions (LLDS)'!$I$3/Equations!D149)*(Ti/Equations!E149)</f>
        <v>7.0780492250634177</v>
      </c>
      <c r="T149" s="1">
        <v>3650</v>
      </c>
      <c r="U149">
        <f t="shared" si="25"/>
        <v>628.44501850146185</v>
      </c>
      <c r="AB149">
        <f t="shared" si="26"/>
        <v>1.1242594642258859</v>
      </c>
      <c r="AC149" s="1">
        <f t="shared" si="28"/>
        <v>550.32252315321375</v>
      </c>
    </row>
    <row r="150" spans="1:29">
      <c r="A150">
        <f t="shared" si="21"/>
        <v>1.1252383727988315</v>
      </c>
      <c r="B150" s="1">
        <f>(6.67384*10^(-11)*5.97219*10^24)/((6371*10^3+Equations!C150)^2)</f>
        <v>9.808290280054683</v>
      </c>
      <c r="C150" s="1">
        <v>3675</v>
      </c>
      <c r="D150" s="1">
        <f t="shared" si="22"/>
        <v>64296.064264736793</v>
      </c>
      <c r="E150" s="1">
        <f>IF(C150&lt;11165,'Initial Conditions (LLDS)'!$E$1-0.0065*C150,IF(C150&gt;25336.9,139.789+0.00296*C150,216.483))</f>
        <v>262.04027777777776</v>
      </c>
      <c r="F150">
        <f>(D150*0.028964)/(8.3145*Equations!E150)</f>
        <v>0.85474927170659754</v>
      </c>
      <c r="G150" s="14">
        <f t="shared" si="20"/>
        <v>5.9677332533262337</v>
      </c>
      <c r="H150">
        <f t="shared" si="23"/>
        <v>3.9776460243369698</v>
      </c>
      <c r="I150">
        <f t="shared" si="24"/>
        <v>6.8408886172147074</v>
      </c>
      <c r="J150">
        <f>F150*G150*B150-m*B150-0.5*Equations!F150*0.3*I150</f>
        <v>22.988997557494592</v>
      </c>
      <c r="K150" s="14">
        <f t="shared" si="27"/>
        <v>3.6544959871278886</v>
      </c>
      <c r="L150" s="1">
        <f t="shared" si="29"/>
        <v>553.97701914034167</v>
      </c>
      <c r="O150">
        <f>(2*Mp*Equations!B150/(Equations!F150*1.026*0.75))^(1/2)</f>
        <v>5.8155506950175244</v>
      </c>
      <c r="Q150">
        <f>$G$3*('Initial Conditions (LLDS)'!$I$3/Equations!D150)*(Ti/Equations!E150)</f>
        <v>7.1053585536804214</v>
      </c>
      <c r="T150" s="1">
        <v>3675</v>
      </c>
      <c r="U150">
        <f t="shared" si="25"/>
        <v>631.9263974688688</v>
      </c>
      <c r="AB150">
        <f t="shared" si="26"/>
        <v>1.1252383727988315</v>
      </c>
      <c r="AC150" s="1">
        <f t="shared" si="28"/>
        <v>553.97701914034167</v>
      </c>
    </row>
    <row r="151" spans="1:29">
      <c r="A151">
        <f t="shared" si="21"/>
        <v>1.1262187354283226</v>
      </c>
      <c r="B151" s="1">
        <f>(6.67384*10^(-11)*5.97219*10^24)/((6371*10^3+Equations!C151)^2)</f>
        <v>9.8082133488183327</v>
      </c>
      <c r="C151" s="1">
        <v>3700</v>
      </c>
      <c r="D151" s="1">
        <f t="shared" si="22"/>
        <v>64088.534938328834</v>
      </c>
      <c r="E151" s="1">
        <f>IF(C151&lt;11165,'Initial Conditions (LLDS)'!$E$1-0.0065*C151,IF(C151&gt;25336.9,139.789+0.00296*C151,216.483))</f>
        <v>261.87777777777774</v>
      </c>
      <c r="F151">
        <f>(D151*0.028964)/(8.3145*Equations!E151)</f>
        <v>0.85251906103162367</v>
      </c>
      <c r="G151" s="14">
        <f t="shared" si="20"/>
        <v>5.9833449891985779</v>
      </c>
      <c r="H151">
        <f t="shared" si="23"/>
        <v>3.9845800826535234</v>
      </c>
      <c r="I151">
        <f t="shared" si="24"/>
        <v>6.8438411865867188</v>
      </c>
      <c r="J151">
        <f>F151*G151*B151-m*B151-0.5*Equations!F151*0.3*I151</f>
        <v>22.990721289250857</v>
      </c>
      <c r="K151" s="14">
        <f t="shared" si="27"/>
        <v>3.6529193647856171</v>
      </c>
      <c r="L151" s="1">
        <f t="shared" si="29"/>
        <v>557.62993850512726</v>
      </c>
      <c r="O151">
        <f>(2*Mp*Equations!B151/(Equations!F151*1.026*0.75))^(1/2)</f>
        <v>5.823129700938539</v>
      </c>
      <c r="Q151">
        <f>$G$3*('Initial Conditions (LLDS)'!$I$3/Equations!D151)*(Ti/Equations!E151)</f>
        <v>7.1327901688186728</v>
      </c>
      <c r="T151" s="1">
        <v>3700</v>
      </c>
      <c r="U151">
        <f t="shared" si="25"/>
        <v>635.39714724259966</v>
      </c>
      <c r="AB151">
        <f t="shared" si="26"/>
        <v>1.1262187354283226</v>
      </c>
      <c r="AC151" s="1">
        <f t="shared" si="28"/>
        <v>557.62993850512726</v>
      </c>
    </row>
    <row r="152" spans="1:29">
      <c r="A152">
        <f t="shared" si="21"/>
        <v>1.1272005551690436</v>
      </c>
      <c r="B152" s="1">
        <f>(6.67384*10^(-11)*5.97219*10^24)/((6371*10^3+Equations!C152)^2)</f>
        <v>9.8081364184870932</v>
      </c>
      <c r="C152" s="1">
        <v>3725</v>
      </c>
      <c r="D152" s="1">
        <f t="shared" si="22"/>
        <v>63881.548343848124</v>
      </c>
      <c r="E152" s="1">
        <f>IF(C152&lt;11165,'Initial Conditions (LLDS)'!$E$1-0.0065*C152,IF(C152&gt;25336.9,139.789+0.00296*C152,216.483))</f>
        <v>261.71527777777777</v>
      </c>
      <c r="F152">
        <f>(D152*0.028964)/(8.3145*Equations!E152)</f>
        <v>0.85029330488021171</v>
      </c>
      <c r="G152" s="14">
        <f t="shared" si="20"/>
        <v>5.9990071928632362</v>
      </c>
      <c r="H152">
        <f t="shared" si="23"/>
        <v>3.9915304991778369</v>
      </c>
      <c r="I152">
        <f t="shared" si="24"/>
        <v>6.8467968616838224</v>
      </c>
      <c r="J152">
        <f>F152*G152*B152-m*B152-0.5*Equations!F152*0.3*I152</f>
        <v>22.992442027667806</v>
      </c>
      <c r="K152" s="14">
        <f t="shared" si="27"/>
        <v>3.6513424459699522</v>
      </c>
      <c r="L152" s="1">
        <f t="shared" si="29"/>
        <v>561.28128095109719</v>
      </c>
      <c r="O152">
        <f>(2*Mp*Equations!B152/(Equations!F152*1.026*0.75))^(1/2)</f>
        <v>5.830723262671949</v>
      </c>
      <c r="Q152">
        <f>$G$3*('Initial Conditions (LLDS)'!$I$3/Equations!D152)*(Ti/Equations!E152)</f>
        <v>7.1603446939086837</v>
      </c>
      <c r="T152" s="1">
        <v>3725</v>
      </c>
      <c r="U152">
        <f t="shared" si="25"/>
        <v>638.85727930997814</v>
      </c>
      <c r="AB152">
        <f t="shared" si="26"/>
        <v>1.1272005551690436</v>
      </c>
      <c r="AC152" s="1">
        <f t="shared" si="28"/>
        <v>561.28128095109719</v>
      </c>
    </row>
    <row r="153" spans="1:29">
      <c r="A153">
        <f t="shared" si="21"/>
        <v>1.1281838350839772</v>
      </c>
      <c r="B153" s="1">
        <f>(6.67384*10^(-11)*5.97219*10^24)/((6371*10^3+Equations!C153)^2)</f>
        <v>9.80805948906095</v>
      </c>
      <c r="C153" s="1">
        <v>3750</v>
      </c>
      <c r="D153" s="1">
        <f t="shared" si="22"/>
        <v>63675.103394775724</v>
      </c>
      <c r="E153" s="1">
        <f>IF(C153&lt;11165,'Initial Conditions (LLDS)'!$E$1-0.0065*C153,IF(C153&gt;25336.9,139.789+0.00296*C153,216.483))</f>
        <v>261.55277777777775</v>
      </c>
      <c r="F153">
        <f>(D153*0.028964)/(8.3145*Equations!E153)</f>
        <v>0.84807199708394765</v>
      </c>
      <c r="G153" s="14">
        <f t="shared" si="20"/>
        <v>6.0147200586260139</v>
      </c>
      <c r="H153">
        <f t="shared" si="23"/>
        <v>3.9984973225872604</v>
      </c>
      <c r="I153">
        <f t="shared" si="24"/>
        <v>6.8497556476808192</v>
      </c>
      <c r="J153">
        <f>F153*G153*B153-m*B153-0.5*Equations!F153*0.3*I153</f>
        <v>22.994159775610825</v>
      </c>
      <c r="K153" s="14">
        <f t="shared" si="27"/>
        <v>3.6497652304523398</v>
      </c>
      <c r="L153" s="1">
        <f t="shared" si="29"/>
        <v>564.9310461815495</v>
      </c>
      <c r="O153">
        <f>(2*Mp*Equations!B153/(Equations!F153*1.026*0.75))^(1/2)</f>
        <v>5.8383314171517053</v>
      </c>
      <c r="Q153">
        <f>$G$3*('Initial Conditions (LLDS)'!$I$3/Equations!D153)*(Ti/Equations!E153)</f>
        <v>7.1880227559464522</v>
      </c>
      <c r="T153" s="1">
        <v>3750</v>
      </c>
      <c r="U153">
        <f t="shared" si="25"/>
        <v>642.3068051572651</v>
      </c>
      <c r="AB153">
        <f t="shared" si="26"/>
        <v>1.1281838350839772</v>
      </c>
      <c r="AC153" s="1">
        <f t="shared" si="28"/>
        <v>564.9310461815495</v>
      </c>
    </row>
    <row r="154" spans="1:29">
      <c r="A154">
        <f t="shared" si="21"/>
        <v>1.1291685782444343</v>
      </c>
      <c r="B154" s="1">
        <f>(6.67384*10^(-11)*5.97219*10^24)/((6371*10^3+Equations!C154)^2)</f>
        <v>9.8079825605398891</v>
      </c>
      <c r="C154" s="1">
        <v>3775</v>
      </c>
      <c r="D154" s="1">
        <f t="shared" si="22"/>
        <v>63469.19900610068</v>
      </c>
      <c r="E154" s="1">
        <f>IF(C154&lt;11165,'Initial Conditions (LLDS)'!$E$1-0.0065*C154,IF(C154&gt;25336.9,139.789+0.00296*C154,216.483))</f>
        <v>261.39027777777773</v>
      </c>
      <c r="F154">
        <f>(D154*0.028964)/(8.3145*Equations!E154)</f>
        <v>0.84585513147917502</v>
      </c>
      <c r="G154" s="14">
        <f t="shared" si="20"/>
        <v>6.0304837816609345</v>
      </c>
      <c r="H154">
        <f t="shared" si="23"/>
        <v>4.0054806017340514</v>
      </c>
      <c r="I154">
        <f t="shared" si="24"/>
        <v>6.8527175497643187</v>
      </c>
      <c r="J154">
        <f>F154*G154*B154-m*B154-0.5*Equations!F154*0.3*I154</f>
        <v>22.995874535944342</v>
      </c>
      <c r="K154" s="14">
        <f t="shared" si="27"/>
        <v>3.6481877180039048</v>
      </c>
      <c r="L154" s="1">
        <f t="shared" si="29"/>
        <v>568.5792338995534</v>
      </c>
      <c r="O154">
        <f>(2*Mp*Equations!B154/(Equations!F154*1.026*0.75))^(1/2)</f>
        <v>5.8459542014282748</v>
      </c>
      <c r="Q154">
        <f>$G$3*('Initial Conditions (LLDS)'!$I$3/Equations!D154)*(Ti/Equations!E154)</f>
        <v>7.2158249855160825</v>
      </c>
      <c r="T154" s="1">
        <v>3775</v>
      </c>
      <c r="U154">
        <f t="shared" si="25"/>
        <v>645.74573626965764</v>
      </c>
      <c r="AB154">
        <f t="shared" si="26"/>
        <v>1.1291685782444343</v>
      </c>
      <c r="AC154" s="1">
        <f t="shared" si="28"/>
        <v>568.5792338995534</v>
      </c>
    </row>
    <row r="155" spans="1:29">
      <c r="A155">
        <f t="shared" si="21"/>
        <v>1.1301547877300804</v>
      </c>
      <c r="B155" s="1">
        <f>(6.67384*10^(-11)*5.97219*10^24)/((6371*10^3+Equations!C155)^2)</f>
        <v>9.8079056329238963</v>
      </c>
      <c r="C155" s="1">
        <v>3800</v>
      </c>
      <c r="D155" s="1">
        <f t="shared" si="22"/>
        <v>63263.834094318874</v>
      </c>
      <c r="E155" s="1">
        <f>IF(C155&lt;11165,'Initial Conditions (LLDS)'!$E$1-0.0065*C155,IF(C155&gt;25336.9,139.789+0.00296*C155,216.483))</f>
        <v>261.22777777777776</v>
      </c>
      <c r="F155">
        <f>(D155*0.028964)/(8.3145*Equations!E155)</f>
        <v>0.84364270190699464</v>
      </c>
      <c r="G155" s="14">
        <f t="shared" si="20"/>
        <v>6.0462985580146462</v>
      </c>
      <c r="H155">
        <f t="shared" si="23"/>
        <v>4.0124803856461044</v>
      </c>
      <c r="I155">
        <f t="shared" si="24"/>
        <v>6.8556825731327731</v>
      </c>
      <c r="J155">
        <f>F155*G155*B155-m*B155-0.5*Equations!F155*0.3*I155</f>
        <v>22.997586311531755</v>
      </c>
      <c r="K155" s="14">
        <f t="shared" si="27"/>
        <v>3.6466099083954524</v>
      </c>
      <c r="L155" s="1">
        <f t="shared" si="29"/>
        <v>572.22584380794888</v>
      </c>
      <c r="O155">
        <f>(2*Mp*Equations!B155/(Equations!F155*1.026*0.75))^(1/2)</f>
        <v>5.8535916526690785</v>
      </c>
      <c r="Q155">
        <f>$G$3*('Initial Conditions (LLDS)'!$I$3/Equations!D155)*(Ti/Equations!E155)</f>
        <v>7.2437520168125653</v>
      </c>
      <c r="T155" s="1">
        <v>3800</v>
      </c>
      <c r="U155">
        <f t="shared" si="25"/>
        <v>649.17408413128771</v>
      </c>
      <c r="AB155">
        <f t="shared" si="26"/>
        <v>1.1301547877300804</v>
      </c>
      <c r="AC155" s="1">
        <f t="shared" si="28"/>
        <v>572.22584380794888</v>
      </c>
    </row>
    <row r="156" spans="1:29">
      <c r="A156">
        <f t="shared" si="21"/>
        <v>1.131142466628964</v>
      </c>
      <c r="B156" s="1">
        <f>(6.67384*10^(-11)*5.97219*10^24)/((6371*10^3+Equations!C156)^2)</f>
        <v>9.8078287062129572</v>
      </c>
      <c r="C156" s="1">
        <v>3825</v>
      </c>
      <c r="D156" s="1">
        <f t="shared" si="22"/>
        <v>63059.007577431796</v>
      </c>
      <c r="E156" s="1">
        <f>IF(C156&lt;11165,'Initial Conditions (LLDS)'!$E$1-0.0065*C156,IF(C156&gt;25336.9,139.789+0.00296*C156,216.483))</f>
        <v>261.06527777777774</v>
      </c>
      <c r="F156">
        <f>(D156*0.028964)/(8.3145*Equations!E156)</f>
        <v>0.84143470221326377</v>
      </c>
      <c r="G156" s="14">
        <f t="shared" si="20"/>
        <v>6.0621645846108709</v>
      </c>
      <c r="H156">
        <f t="shared" si="23"/>
        <v>4.0194967235276922</v>
      </c>
      <c r="I156">
        <f t="shared" si="24"/>
        <v>6.8586507229965177</v>
      </c>
      <c r="J156">
        <f>F156*G156*B156-m*B156-0.5*Equations!F156*0.3*I156</f>
        <v>22.999295105235507</v>
      </c>
      <c r="K156" s="14">
        <f t="shared" si="27"/>
        <v>3.6450318013974616</v>
      </c>
      <c r="L156" s="1">
        <f t="shared" si="29"/>
        <v>575.87087560934629</v>
      </c>
      <c r="O156">
        <f>(2*Mp*Equations!B156/(Equations!F156*1.026*0.75))^(1/2)</f>
        <v>5.8612438081589406</v>
      </c>
      <c r="Q156">
        <f>$G$3*('Initial Conditions (LLDS)'!$I$3/Equations!D156)*(Ti/Equations!E156)</f>
        <v>7.2718044876646974</v>
      </c>
      <c r="T156" s="1">
        <v>3825</v>
      </c>
      <c r="U156">
        <f t="shared" si="25"/>
        <v>652.59186022522078</v>
      </c>
      <c r="AB156">
        <f t="shared" si="26"/>
        <v>1.131142466628964</v>
      </c>
      <c r="AC156" s="1">
        <f t="shared" si="28"/>
        <v>575.87087560934629</v>
      </c>
    </row>
    <row r="157" spans="1:29">
      <c r="A157">
        <f t="shared" si="21"/>
        <v>1.1321316180375443</v>
      </c>
      <c r="B157" s="1">
        <f>(6.67384*10^(-11)*5.97219*10^24)/((6371*10^3+Equations!C157)^2)</f>
        <v>9.8077517804070578</v>
      </c>
      <c r="C157" s="1">
        <v>3850</v>
      </c>
      <c r="D157" s="1">
        <f t="shared" si="22"/>
        <v>62854.718374945514</v>
      </c>
      <c r="E157" s="1">
        <f>IF(C157&lt;11165,'Initial Conditions (LLDS)'!$E$1-0.0065*C157,IF(C157&gt;25336.9,139.789+0.00296*C157,216.483))</f>
        <v>260.90277777777777</v>
      </c>
      <c r="F157">
        <f>(D157*0.028964)/(8.3145*Equations!E157)</f>
        <v>0.83923112624859597</v>
      </c>
      <c r="G157" s="14">
        <f t="shared" si="20"/>
        <v>6.0780820592548608</v>
      </c>
      <c r="H157">
        <f t="shared" si="23"/>
        <v>4.0265296647602078</v>
      </c>
      <c r="I157">
        <f t="shared" si="24"/>
        <v>6.8616220045777929</v>
      </c>
      <c r="J157">
        <f>F157*G157*B157-m*B157-0.5*Equations!F157*0.3*I157</f>
        <v>23.00100091991699</v>
      </c>
      <c r="K157" s="14">
        <f t="shared" si="27"/>
        <v>3.6434533967800946</v>
      </c>
      <c r="L157" s="1">
        <f t="shared" si="29"/>
        <v>579.51432900612633</v>
      </c>
      <c r="O157">
        <f>(2*Mp*Equations!B157/(Equations!F157*1.026*0.75))^(1/2)</f>
        <v>5.8689107053005181</v>
      </c>
      <c r="Q157">
        <f>$G$3*('Initial Conditions (LLDS)'!$I$3/Equations!D157)*(Ti/Equations!E157)</f>
        <v>7.2999830395581498</v>
      </c>
      <c r="T157" s="1">
        <v>3850</v>
      </c>
      <c r="U157">
        <f t="shared" si="25"/>
        <v>655.99907603345628</v>
      </c>
      <c r="AB157">
        <f t="shared" si="26"/>
        <v>1.1321316180375443</v>
      </c>
      <c r="AC157" s="1">
        <f t="shared" si="28"/>
        <v>579.51432900612633</v>
      </c>
    </row>
    <row r="158" spans="1:29">
      <c r="A158">
        <f t="shared" si="21"/>
        <v>1.1331222450607192</v>
      </c>
      <c r="B158" s="1">
        <f>(6.67384*10^(-11)*5.97219*10^24)/((6371*10^3+Equations!C158)^2)</f>
        <v>9.8076748555061855</v>
      </c>
      <c r="C158" s="1">
        <v>3875</v>
      </c>
      <c r="D158" s="1">
        <f t="shared" si="22"/>
        <v>62650.965407869451</v>
      </c>
      <c r="E158" s="1">
        <f>IF(C158&lt;11165,'Initial Conditions (LLDS)'!$E$1-0.0065*C158,IF(C158&gt;25336.9,139.789+0.00296*C158,216.483))</f>
        <v>260.74027777777775</v>
      </c>
      <c r="F158">
        <f>(D158*0.028964)/(8.3145*Equations!E158)</f>
        <v>0.83703196786836054</v>
      </c>
      <c r="G158" s="14">
        <f t="shared" si="20"/>
        <v>6.0940511806378943</v>
      </c>
      <c r="H158">
        <f t="shared" si="23"/>
        <v>4.0335792589029138</v>
      </c>
      <c r="I158">
        <f t="shared" si="24"/>
        <v>6.8645964231107905</v>
      </c>
      <c r="J158">
        <f>F158*G158*B158-m*B158-0.5*Equations!F158*0.3*I158</f>
        <v>23.002703758436645</v>
      </c>
      <c r="K158" s="14">
        <f t="shared" si="27"/>
        <v>3.6418746943131861</v>
      </c>
      <c r="L158" s="1">
        <f t="shared" si="29"/>
        <v>583.15620370043951</v>
      </c>
      <c r="O158">
        <f>(2*Mp*Equations!B158/(Equations!F158*1.026*0.75))^(1/2)</f>
        <v>5.8765923816147518</v>
      </c>
      <c r="Q158">
        <f>$G$3*('Initial Conditions (LLDS)'!$I$3/Equations!D158)*(Ti/Equations!E158)</f>
        <v>7.3282883176587319</v>
      </c>
      <c r="T158" s="1">
        <v>3875</v>
      </c>
      <c r="U158">
        <f t="shared" si="25"/>
        <v>659.39574303692632</v>
      </c>
      <c r="AB158">
        <f t="shared" si="26"/>
        <v>1.1331222450607192</v>
      </c>
      <c r="AC158" s="1">
        <f t="shared" si="28"/>
        <v>583.15620370043951</v>
      </c>
    </row>
    <row r="159" spans="1:29">
      <c r="A159">
        <f t="shared" si="21"/>
        <v>1.1341143508118534</v>
      </c>
      <c r="B159" s="1">
        <f>(6.67384*10^(-11)*5.97219*10^24)/((6371*10^3+Equations!C159)^2)</f>
        <v>9.8075979315103226</v>
      </c>
      <c r="C159" s="1">
        <v>3900</v>
      </c>
      <c r="D159" s="1">
        <f t="shared" si="22"/>
        <v>62447.747598715243</v>
      </c>
      <c r="E159" s="1">
        <f>IF(C159&lt;11165,'Initial Conditions (LLDS)'!$E$1-0.0065*C159,IF(C159&gt;25336.9,139.789+0.00296*C159,216.483))</f>
        <v>260.57777777777773</v>
      </c>
      <c r="F159">
        <f>(D159*0.028964)/(8.3145*Equations!E159)</f>
        <v>0.83483722093268131</v>
      </c>
      <c r="G159" s="14">
        <f t="shared" si="20"/>
        <v>6.1100721483417946</v>
      </c>
      <c r="H159">
        <f t="shared" si="23"/>
        <v>4.0406455556936862</v>
      </c>
      <c r="I159">
        <f t="shared" si="24"/>
        <v>6.8675739838416847</v>
      </c>
      <c r="J159">
        <f>F159*G159*B159-m*B159-0.5*Equations!F159*0.3*I159</f>
        <v>23.004403623653875</v>
      </c>
      <c r="K159" s="14">
        <f t="shared" si="27"/>
        <v>3.6402956937662476</v>
      </c>
      <c r="L159" s="1">
        <f t="shared" si="29"/>
        <v>586.79649939420574</v>
      </c>
      <c r="O159">
        <f>(2*Mp*Equations!B159/(Equations!F159*1.026*0.75))^(1/2)</f>
        <v>5.88428887474132</v>
      </c>
      <c r="Q159">
        <f>$G$3*('Initial Conditions (LLDS)'!$I$3/Equations!D159)*(Ti/Equations!E159)</f>
        <v>7.3567209708357817</v>
      </c>
      <c r="T159" s="1">
        <v>3900</v>
      </c>
      <c r="U159">
        <f t="shared" si="25"/>
        <v>662.78187271549416</v>
      </c>
      <c r="AB159">
        <f t="shared" si="26"/>
        <v>1.1341143508118534</v>
      </c>
      <c r="AC159" s="1">
        <f t="shared" si="28"/>
        <v>586.79649939420574</v>
      </c>
    </row>
    <row r="160" spans="1:29">
      <c r="A160">
        <f t="shared" si="21"/>
        <v>1.1351079384128084</v>
      </c>
      <c r="B160" s="1">
        <f>(6.67384*10^(-11)*5.97219*10^24)/((6371*10^3+Equations!C160)^2)</f>
        <v>9.8075210084194566</v>
      </c>
      <c r="C160" s="1">
        <v>3925</v>
      </c>
      <c r="D160" s="1">
        <f t="shared" si="22"/>
        <v>62245.063871495404</v>
      </c>
      <c r="E160" s="1">
        <f>IF(C160&lt;11165,'Initial Conditions (LLDS)'!$E$1-0.0065*C160,IF(C160&gt;25336.9,139.789+0.00296*C160,216.483))</f>
        <v>260.41527777777776</v>
      </c>
      <c r="F160">
        <f>(D160*0.028964)/(8.3145*Equations!E160)</f>
        <v>0.83264687930643433</v>
      </c>
      <c r="G160" s="14">
        <f t="shared" si="20"/>
        <v>6.1261451628434918</v>
      </c>
      <c r="H160">
        <f t="shared" si="23"/>
        <v>4.0477286050497892</v>
      </c>
      <c r="I160">
        <f t="shared" si="24"/>
        <v>6.8705546920286649</v>
      </c>
      <c r="J160">
        <f>F160*G160*B160-m*B160-0.5*Equations!F160*0.3*I160</f>
        <v>23.006100518427143</v>
      </c>
      <c r="K160" s="14">
        <f t="shared" si="27"/>
        <v>3.6387163949084678</v>
      </c>
      <c r="L160" s="1">
        <f t="shared" si="29"/>
        <v>590.43521578911418</v>
      </c>
      <c r="O160">
        <f>(2*Mp*Equations!B160/(Equations!F160*1.026*0.75))^(1/2)</f>
        <v>5.8920002224390817</v>
      </c>
      <c r="Q160">
        <f>$G$3*('Initial Conditions (LLDS)'!$I$3/Equations!D160)*(Ti/Equations!E160)</f>
        <v>7.3852816516857676</v>
      </c>
      <c r="T160" s="1">
        <v>3925</v>
      </c>
      <c r="U160">
        <f t="shared" si="25"/>
        <v>666.15747654795359</v>
      </c>
      <c r="AB160">
        <f t="shared" si="26"/>
        <v>1.1351079384128084</v>
      </c>
      <c r="AC160" s="1">
        <f t="shared" si="28"/>
        <v>590.43521578911418</v>
      </c>
    </row>
    <row r="161" spans="1:29">
      <c r="A161">
        <f t="shared" si="21"/>
        <v>1.1361030109939683</v>
      </c>
      <c r="B161" s="1">
        <f>(6.67384*10^(-11)*5.97219*10^24)/((6371*10^3+Equations!C161)^2)</f>
        <v>9.8074440862335752</v>
      </c>
      <c r="C161" s="1">
        <v>3950</v>
      </c>
      <c r="D161" s="1">
        <f t="shared" si="22"/>
        <v>62042.91315172243</v>
      </c>
      <c r="E161" s="1">
        <f>IF(C161&lt;11165,'Initial Conditions (LLDS)'!$E$1-0.0065*C161,IF(C161&gt;25336.9,139.789+0.00296*C161,216.483))</f>
        <v>260.25277777777774</v>
      </c>
      <c r="F161">
        <f>(D161*0.028964)/(8.3145*Equations!E161)</f>
        <v>0.83046093685925049</v>
      </c>
      <c r="G161" s="14">
        <f t="shared" si="20"/>
        <v>6.1422704255195608</v>
      </c>
      <c r="H161">
        <f t="shared" si="23"/>
        <v>4.0548284570686057</v>
      </c>
      <c r="I161">
        <f t="shared" si="24"/>
        <v>6.873538552941973</v>
      </c>
      <c r="J161">
        <f>F161*G161*B161-m*B161-0.5*Equations!F161*0.3*I161</f>
        <v>23.007794445613879</v>
      </c>
      <c r="K161" s="14">
        <f t="shared" si="27"/>
        <v>3.637136797508707</v>
      </c>
      <c r="L161" s="1">
        <f t="shared" si="29"/>
        <v>594.07235258662286</v>
      </c>
      <c r="O161">
        <f>(2*Mp*Equations!B161/(Equations!F161*1.026*0.75))^(1/2)</f>
        <v>5.8997264625865258</v>
      </c>
      <c r="Q161">
        <f>$G$3*('Initial Conditions (LLDS)'!$I$3/Equations!D161)*(Ti/Equations!E161)</f>
        <v>7.4139710165559967</v>
      </c>
      <c r="T161" s="1">
        <v>3950</v>
      </c>
      <c r="U161">
        <f t="shared" si="25"/>
        <v>669.52256601202873</v>
      </c>
      <c r="AB161">
        <f t="shared" si="26"/>
        <v>1.1361030109939683</v>
      </c>
      <c r="AC161" s="1">
        <f t="shared" si="28"/>
        <v>594.07235258662286</v>
      </c>
    </row>
    <row r="162" spans="1:29">
      <c r="A162">
        <f t="shared" si="21"/>
        <v>1.1370995716942705</v>
      </c>
      <c r="B162" s="1">
        <f>(6.67384*10^(-11)*5.97219*10^24)/((6371*10^3+Equations!C162)^2)</f>
        <v>9.8073671649526606</v>
      </c>
      <c r="C162" s="1">
        <v>3975</v>
      </c>
      <c r="D162" s="1">
        <f t="shared" si="22"/>
        <v>61841.294366407477</v>
      </c>
      <c r="E162" s="1">
        <f>IF(C162&lt;11165,'Initial Conditions (LLDS)'!$E$1-0.0065*C162,IF(C162&gt;25336.9,139.789+0.00296*C162,216.483))</f>
        <v>260.09027777777777</v>
      </c>
      <c r="F162">
        <f>(D162*0.028964)/(8.3145*Equations!E162)</f>
        <v>0.82827938746551211</v>
      </c>
      <c r="G162" s="14">
        <f t="shared" si="20"/>
        <v>6.1584481386508418</v>
      </c>
      <c r="H162">
        <f t="shared" si="23"/>
        <v>4.0619451620284224</v>
      </c>
      <c r="I162">
        <f t="shared" si="24"/>
        <v>6.8765255718639358</v>
      </c>
      <c r="J162">
        <f>F162*G162*B162-m*B162-0.5*Equations!F162*0.3*I162</f>
        <v>23.009485408070507</v>
      </c>
      <c r="K162" s="14">
        <f t="shared" si="27"/>
        <v>3.6355569013355034</v>
      </c>
      <c r="L162" s="1">
        <f t="shared" si="29"/>
        <v>597.70790948795832</v>
      </c>
      <c r="O162">
        <f>(2*Mp*Equations!B162/(Equations!F162*1.026*0.75))^(1/2)</f>
        <v>5.9074676331822324</v>
      </c>
      <c r="Q162">
        <f>$G$3*('Initial Conditions (LLDS)'!$I$3/Equations!D162)*(Ti/Equations!E162)</f>
        <v>7.4427897255685194</v>
      </c>
      <c r="T162" s="1">
        <v>3975</v>
      </c>
      <c r="U162">
        <f t="shared" si="25"/>
        <v>672.87715258437197</v>
      </c>
      <c r="AB162">
        <f t="shared" si="26"/>
        <v>1.1370995716942705</v>
      </c>
      <c r="AC162" s="1">
        <f t="shared" si="28"/>
        <v>597.70790948795832</v>
      </c>
    </row>
    <row r="163" spans="1:29">
      <c r="A163">
        <f t="shared" si="21"/>
        <v>1.1380976236612323</v>
      </c>
      <c r="B163" s="1">
        <f>(6.67384*10^(-11)*5.97219*10^24)/((6371*10^3+Equations!C163)^2)</f>
        <v>9.8072902445767021</v>
      </c>
      <c r="C163" s="1">
        <v>4000</v>
      </c>
      <c r="D163" s="1">
        <f t="shared" si="22"/>
        <v>61640.206444059193</v>
      </c>
      <c r="E163" s="1">
        <f>IF(C163&lt;11165,'Initial Conditions (LLDS)'!$E$1-0.0065*C163,IF(C163&gt;25336.9,139.789+0.00296*C163,216.483))</f>
        <v>259.92777777777775</v>
      </c>
      <c r="F163">
        <f>(D163*0.028964)/(8.3145*Equations!E163)</f>
        <v>0.82610222500435304</v>
      </c>
      <c r="G163" s="14">
        <f t="shared" si="20"/>
        <v>6.1746785054270532</v>
      </c>
      <c r="H163">
        <f t="shared" si="23"/>
        <v>4.0690787703891758</v>
      </c>
      <c r="I163">
        <f t="shared" si="24"/>
        <v>6.879515754089006</v>
      </c>
      <c r="J163">
        <f>F163*G163*B163-m*B163-0.5*Equations!F163*0.3*I163</f>
        <v>23.011173408652464</v>
      </c>
      <c r="K163" s="14">
        <f t="shared" si="27"/>
        <v>3.6339767061570645</v>
      </c>
      <c r="L163" s="1">
        <f t="shared" si="29"/>
        <v>601.34188619411543</v>
      </c>
      <c r="O163">
        <f>(2*Mp*Equations!B163/(Equations!F163*1.026*0.75))^(1/2)</f>
        <v>5.9152237723453194</v>
      </c>
      <c r="Q163">
        <f>$G$3*('Initial Conditions (LLDS)'!$I$3/Equations!D163)*(Ti/Equations!E163)</f>
        <v>7.4717384426442131</v>
      </c>
      <c r="T163" s="1">
        <v>4000</v>
      </c>
      <c r="U163">
        <f t="shared" si="25"/>
        <v>676.22124774056442</v>
      </c>
      <c r="AB163">
        <f t="shared" si="26"/>
        <v>1.1380976236612323</v>
      </c>
      <c r="AC163" s="1">
        <f t="shared" si="28"/>
        <v>601.34188619411543</v>
      </c>
    </row>
    <row r="164" spans="1:29">
      <c r="A164">
        <f t="shared" si="21"/>
        <v>1.1390971700509822</v>
      </c>
      <c r="B164" s="1">
        <f>(6.67384*10^(-11)*5.97219*10^24)/((6371*10^3+Equations!C164)^2)</f>
        <v>9.8072133251056819</v>
      </c>
      <c r="C164" s="1">
        <v>4025</v>
      </c>
      <c r="D164" s="1">
        <f t="shared" si="22"/>
        <v>61439.648314682643</v>
      </c>
      <c r="E164" s="1">
        <f>IF(C164&lt;11165,'Initial Conditions (LLDS)'!$E$1-0.0065*C164,IF(C164&gt;25336.9,139.789+0.00296*C164,216.483))</f>
        <v>259.76527777777773</v>
      </c>
      <c r="F164">
        <f>(D164*0.028964)/(8.3145*Equations!E164)</f>
        <v>0.82392944335965856</v>
      </c>
      <c r="G164" s="14">
        <f t="shared" si="20"/>
        <v>6.190961729951443</v>
      </c>
      <c r="H164">
        <f t="shared" si="23"/>
        <v>4.0762293327932388</v>
      </c>
      <c r="I164">
        <f t="shared" si="24"/>
        <v>6.8825091049237859</v>
      </c>
      <c r="J164">
        <f>F164*G164*B164-m*B164-0.5*Equations!F164*0.3*I164</f>
        <v>23.012858450214182</v>
      </c>
      <c r="K164" s="14">
        <f t="shared" si="27"/>
        <v>3.632396211741276</v>
      </c>
      <c r="L164" s="1">
        <f t="shared" si="29"/>
        <v>604.97428240585668</v>
      </c>
      <c r="O164">
        <f>(2*Mp*Equations!B164/(Equations!F164*1.026*0.75))^(1/2)</f>
        <v>5.9229949183159025</v>
      </c>
      <c r="Q164">
        <f>$G$3*('Initial Conditions (LLDS)'!$I$3/Equations!D164)*(Ti/Equations!E164)</f>
        <v>7.5008178355270099</v>
      </c>
      <c r="T164" s="1">
        <v>4025</v>
      </c>
      <c r="U164">
        <f t="shared" si="25"/>
        <v>679.554862955114</v>
      </c>
      <c r="AB164">
        <f t="shared" si="26"/>
        <v>1.1390971700509822</v>
      </c>
      <c r="AC164" s="1">
        <f t="shared" si="28"/>
        <v>604.97428240585668</v>
      </c>
    </row>
    <row r="165" spans="1:29">
      <c r="A165">
        <f t="shared" si="21"/>
        <v>1.1400982140282878</v>
      </c>
      <c r="B165" s="1">
        <f>(6.67384*10^(-11)*5.97219*10^24)/((6371*10^3+Equations!C165)^2)</f>
        <v>9.8071364065395894</v>
      </c>
      <c r="C165" s="1">
        <v>4050</v>
      </c>
      <c r="D165" s="1">
        <f t="shared" si="22"/>
        <v>61239.618909777972</v>
      </c>
      <c r="E165" s="1">
        <f>IF(C165&lt;11165,'Initial Conditions (LLDS)'!$E$1-0.0065*C165,IF(C165&gt;25336.9,139.789+0.00296*C165,216.483))</f>
        <v>259.60277777777776</v>
      </c>
      <c r="F165">
        <f>(D165*0.028964)/(8.3145*Equations!E165)</f>
        <v>0.82176103642006215</v>
      </c>
      <c r="G165" s="14">
        <f t="shared" si="20"/>
        <v>6.2072980172454786</v>
      </c>
      <c r="H165">
        <f t="shared" si="23"/>
        <v>4.08339690006619</v>
      </c>
      <c r="I165">
        <f t="shared" si="24"/>
        <v>6.8855056296870805</v>
      </c>
      <c r="J165">
        <f>F165*G165*B165-m*B165-0.5*Equations!F165*0.3*I165</f>
        <v>23.014540535609136</v>
      </c>
      <c r="K165" s="14">
        <f t="shared" si="27"/>
        <v>3.6308154178556897</v>
      </c>
      <c r="L165" s="1">
        <f t="shared" si="29"/>
        <v>608.60509782371241</v>
      </c>
      <c r="O165">
        <f>(2*Mp*Equations!B165/(Equations!F165*1.026*0.75))^(1/2)</f>
        <v>5.9307811094555625</v>
      </c>
      <c r="Q165">
        <f>$G$3*('Initial Conditions (LLDS)'!$I$3/Equations!D165)*(Ti/Equations!E165)</f>
        <v>7.5300285758083128</v>
      </c>
      <c r="T165" s="1">
        <v>4050</v>
      </c>
      <c r="U165">
        <f t="shared" si="25"/>
        <v>682.87800970145474</v>
      </c>
      <c r="AB165">
        <f t="shared" si="26"/>
        <v>1.1400982140282878</v>
      </c>
      <c r="AC165" s="1">
        <f t="shared" si="28"/>
        <v>608.60509782371241</v>
      </c>
    </row>
    <row r="166" spans="1:29">
      <c r="A166">
        <f t="shared" si="21"/>
        <v>1.1411007587665829</v>
      </c>
      <c r="B166" s="1">
        <f>(6.67384*10^(-11)*5.97219*10^24)/((6371*10^3+Equations!C166)^2)</f>
        <v>9.8070594888784086</v>
      </c>
      <c r="C166" s="1">
        <v>4075</v>
      </c>
      <c r="D166" s="1">
        <f t="shared" si="22"/>
        <v>61040.117162339477</v>
      </c>
      <c r="E166" s="1">
        <f>IF(C166&lt;11165,'Initial Conditions (LLDS)'!$E$1-0.0065*C166,IF(C166&gt;25336.9,139.789+0.00296*C166,216.483))</f>
        <v>259.44027777777774</v>
      </c>
      <c r="F166">
        <f>(D166*0.028964)/(8.3145*Equations!E166)</f>
        <v>0.81959699807894881</v>
      </c>
      <c r="G166" s="14">
        <f t="shared" si="20"/>
        <v>6.2236875732535184</v>
      </c>
      <c r="H166">
        <f t="shared" si="23"/>
        <v>4.0905815232175744</v>
      </c>
      <c r="I166">
        <f t="shared" si="24"/>
        <v>6.8885053337099178</v>
      </c>
      <c r="J166">
        <f>F166*G166*B166-m*B166-0.5*Equations!F166*0.3*I166</f>
        <v>23.016219667689757</v>
      </c>
      <c r="K166" s="14">
        <f t="shared" si="27"/>
        <v>3.6292343242675313</v>
      </c>
      <c r="L166" s="1">
        <f t="shared" si="29"/>
        <v>612.2343321479799</v>
      </c>
      <c r="O166">
        <f>(2*Mp*Equations!B166/(Equations!F166*1.026*0.75))^(1/2)</f>
        <v>5.9385823842477929</v>
      </c>
      <c r="Q166">
        <f>$G$3*('Initial Conditions (LLDS)'!$I$3/Equations!D166)*(Ti/Equations!E166)</f>
        <v>7.5593713389515633</v>
      </c>
      <c r="T166" s="1">
        <v>4075</v>
      </c>
      <c r="U166">
        <f t="shared" si="25"/>
        <v>686.19069945194633</v>
      </c>
      <c r="AB166">
        <f t="shared" si="26"/>
        <v>1.1411007587665829</v>
      </c>
      <c r="AC166" s="1">
        <f t="shared" si="28"/>
        <v>612.2343321479799</v>
      </c>
    </row>
    <row r="167" spans="1:29">
      <c r="A167">
        <f t="shared" si="21"/>
        <v>1.1421048074479998</v>
      </c>
      <c r="B167" s="1">
        <f>(6.67384*10^(-11)*5.97219*10^24)/((6371*10^3+Equations!C167)^2)</f>
        <v>9.8069825721221253</v>
      </c>
      <c r="C167" s="1">
        <v>4100</v>
      </c>
      <c r="D167" s="1">
        <f t="shared" si="22"/>
        <v>60841.142006854257</v>
      </c>
      <c r="E167" s="1">
        <f>IF(C167&lt;11165,'Initial Conditions (LLDS)'!$E$1-0.0065*C167,IF(C167&gt;25336.9,139.789+0.00296*C167,216.483))</f>
        <v>259.27777777777777</v>
      </c>
      <c r="F167">
        <f>(D167*0.028964)/(8.3145*Equations!E167)</f>
        <v>0.8174373222344502</v>
      </c>
      <c r="G167" s="14">
        <f t="shared" si="20"/>
        <v>6.2401306048475744</v>
      </c>
      <c r="H167">
        <f t="shared" si="23"/>
        <v>4.0977832534417091</v>
      </c>
      <c r="I167">
        <f t="shared" si="24"/>
        <v>6.891508222335589</v>
      </c>
      <c r="J167">
        <f>F167*G167*B167-m*B167-0.5*Equations!F167*0.3*I167</f>
        <v>23.017895849307486</v>
      </c>
      <c r="K167" s="14">
        <f t="shared" si="27"/>
        <v>3.6276529307436993</v>
      </c>
      <c r="L167" s="1">
        <f t="shared" si="29"/>
        <v>615.86198507872359</v>
      </c>
      <c r="O167">
        <f>(2*Mp*Equations!B167/(Equations!F167*1.026*0.75))^(1/2)</f>
        <v>5.9463987812984733</v>
      </c>
      <c r="Q167">
        <f>$G$3*('Initial Conditions (LLDS)'!$I$3/Equations!D167)*(Ti/Equations!E167)</f>
        <v>7.5888468043170008</v>
      </c>
      <c r="T167" s="1">
        <v>4100</v>
      </c>
      <c r="U167">
        <f t="shared" si="25"/>
        <v>689.49294367787286</v>
      </c>
      <c r="AB167">
        <f t="shared" si="26"/>
        <v>1.1421048074479998</v>
      </c>
      <c r="AC167" s="1">
        <f t="shared" si="28"/>
        <v>615.86198507872359</v>
      </c>
    </row>
    <row r="168" spans="1:29">
      <c r="A168">
        <f t="shared" si="21"/>
        <v>1.1431103632633961</v>
      </c>
      <c r="B168" s="1">
        <f>(6.67384*10^(-11)*5.97219*10^24)/((6371*10^3+Equations!C168)^2)</f>
        <v>9.8069056562707253</v>
      </c>
      <c r="C168" s="1">
        <v>4125</v>
      </c>
      <c r="D168" s="1">
        <f t="shared" si="22"/>
        <v>60642.692379301152</v>
      </c>
      <c r="E168" s="1">
        <f>IF(C168&lt;11165,'Initial Conditions (LLDS)'!$E$1-0.0065*C168,IF(C168&gt;25336.9,139.789+0.00296*C168,216.483))</f>
        <v>259.11527777777775</v>
      </c>
      <c r="F168">
        <f>(D168*0.028964)/(8.3145*Equations!E168)</f>
        <v>0.81528200278944751</v>
      </c>
      <c r="G168" s="14">
        <f t="shared" si="20"/>
        <v>6.2566273198320452</v>
      </c>
      <c r="H168">
        <f t="shared" si="23"/>
        <v>4.1050021421184448</v>
      </c>
      <c r="I168">
        <f t="shared" si="24"/>
        <v>6.8945143009196874</v>
      </c>
      <c r="J168">
        <f>F168*G168*B168-m*B168-0.5*Equations!F168*0.3*I168</f>
        <v>23.019569083312788</v>
      </c>
      <c r="K168" s="14">
        <f t="shared" si="27"/>
        <v>3.6260712370507591</v>
      </c>
      <c r="L168" s="1">
        <f t="shared" si="29"/>
        <v>619.48805631577432</v>
      </c>
      <c r="O168">
        <f>(2*Mp*Equations!B168/(Equations!F168*1.026*0.75))^(1/2)</f>
        <v>5.9542303393363287</v>
      </c>
      <c r="Q168">
        <f>$G$3*('Initial Conditions (LLDS)'!$I$3/Equations!D168)*(Ti/Equations!E168)</f>
        <v>7.6184556551865867</v>
      </c>
      <c r="T168" s="1">
        <v>4125</v>
      </c>
      <c r="U168">
        <f t="shared" si="25"/>
        <v>692.78475384944238</v>
      </c>
      <c r="AB168">
        <f t="shared" si="26"/>
        <v>1.1431103632633961</v>
      </c>
      <c r="AC168" s="1">
        <f t="shared" si="28"/>
        <v>619.48805631577432</v>
      </c>
    </row>
    <row r="169" spans="1:29">
      <c r="A169">
        <f t="shared" si="21"/>
        <v>1.144117429412385</v>
      </c>
      <c r="B169" s="1">
        <f>(6.67384*10^(-11)*5.97219*10^24)/((6371*10^3+Equations!C169)^2)</f>
        <v>9.8068287413241944</v>
      </c>
      <c r="C169" s="1">
        <v>4150</v>
      </c>
      <c r="D169" s="1">
        <f t="shared" si="22"/>
        <v>60444.767217149551</v>
      </c>
      <c r="E169" s="1">
        <f>IF(C169&lt;11165,'Initial Conditions (LLDS)'!$E$1-0.0065*C169,IF(C169&gt;25336.9,139.789+0.00296*C169,216.483))</f>
        <v>258.95277777777773</v>
      </c>
      <c r="F169">
        <f>(D169*0.028964)/(8.3145*Equations!E169)</f>
        <v>0.81313103365156758</v>
      </c>
      <c r="G169" s="14">
        <f t="shared" si="20"/>
        <v>6.2731779269485131</v>
      </c>
      <c r="H169">
        <f t="shared" si="23"/>
        <v>4.1122382408139684</v>
      </c>
      <c r="I169">
        <f t="shared" si="24"/>
        <v>6.8975235748301378</v>
      </c>
      <c r="J169">
        <f>F169*G169*B169-m*B169-0.5*Equations!F169*0.3*I169</f>
        <v>23.021239372555065</v>
      </c>
      <c r="K169" s="14">
        <f t="shared" si="27"/>
        <v>3.6244892429549491</v>
      </c>
      <c r="L169" s="1">
        <f t="shared" si="29"/>
        <v>623.11254555872927</v>
      </c>
      <c r="O169">
        <f>(2*Mp*Equations!B169/(Equations!F169*1.026*0.75))^(1/2)</f>
        <v>5.9620770972134025</v>
      </c>
      <c r="Q169">
        <f>$G$3*('Initial Conditions (LLDS)'!$I$3/Equations!D169)*(Ti/Equations!E169)</f>
        <v>7.6481985787890991</v>
      </c>
      <c r="T169" s="1">
        <v>4150</v>
      </c>
      <c r="U169">
        <f t="shared" si="25"/>
        <v>696.0661414357852</v>
      </c>
      <c r="AB169">
        <f t="shared" si="26"/>
        <v>1.144117429412385</v>
      </c>
      <c r="AC169" s="1">
        <f t="shared" si="28"/>
        <v>623.11254555872927</v>
      </c>
    </row>
    <row r="170" spans="1:29">
      <c r="A170">
        <f t="shared" si="21"/>
        <v>1.1451260091033657</v>
      </c>
      <c r="B170" s="1">
        <f>(6.67384*10^(-11)*5.97219*10^24)/((6371*10^3+Equations!C170)^2)</f>
        <v>9.8067518272825183</v>
      </c>
      <c r="C170" s="1">
        <v>4175</v>
      </c>
      <c r="D170" s="1">
        <f t="shared" si="22"/>
        <v>60247.365459358116</v>
      </c>
      <c r="E170" s="1">
        <f>IF(C170&lt;11165,'Initial Conditions (LLDS)'!$E$1-0.0065*C170,IF(C170&gt;25336.9,139.789+0.00296*C170,216.483))</f>
        <v>258.79027777777776</v>
      </c>
      <c r="F170">
        <f>(D170*0.028964)/(8.3145*Equations!E170)</f>
        <v>0.81098440873318312</v>
      </c>
      <c r="G170" s="14">
        <f t="shared" si="20"/>
        <v>6.2897826358805657</v>
      </c>
      <c r="H170">
        <f t="shared" si="23"/>
        <v>4.1194916012815934</v>
      </c>
      <c r="I170">
        <f t="shared" si="24"/>
        <v>6.9005360494472452</v>
      </c>
      <c r="J170">
        <f>F170*G170*B170-m*B170-0.5*Equations!F170*0.3*I170</f>
        <v>23.022906719882823</v>
      </c>
      <c r="K170" s="14">
        <f t="shared" si="27"/>
        <v>3.6229069482221719</v>
      </c>
      <c r="L170" s="1">
        <f t="shared" si="29"/>
        <v>626.73545250695145</v>
      </c>
      <c r="O170">
        <f>(2*Mp*Equations!B170/(Equations!F170*1.026*0.75))^(1/2)</f>
        <v>5.969939093905527</v>
      </c>
      <c r="Q170">
        <f>$G$3*('Initial Conditions (LLDS)'!$I$3/Equations!D170)*(Ti/Equations!E170)</f>
        <v>7.6780762663254256</v>
      </c>
      <c r="T170" s="1">
        <v>4175</v>
      </c>
      <c r="U170">
        <f t="shared" si="25"/>
        <v>699.3371179049534</v>
      </c>
      <c r="AB170">
        <f t="shared" si="26"/>
        <v>1.1451260091033657</v>
      </c>
      <c r="AC170" s="1">
        <f t="shared" si="28"/>
        <v>626.73545250695145</v>
      </c>
    </row>
    <row r="171" spans="1:29">
      <c r="A171">
        <f t="shared" si="21"/>
        <v>1.1461361055535513</v>
      </c>
      <c r="B171" s="1">
        <f>(6.67384*10^(-11)*5.97219*10^24)/((6371*10^3+Equations!C171)^2)</f>
        <v>9.8066749141456846</v>
      </c>
      <c r="C171" s="1">
        <v>4200</v>
      </c>
      <c r="D171" s="1">
        <f t="shared" si="22"/>
        <v>60050.486046373815</v>
      </c>
      <c r="E171" s="1">
        <f>IF(C171&lt;11165,'Initial Conditions (LLDS)'!$E$1-0.0065*C171,IF(C171&gt;25336.9,139.789+0.00296*C171,216.483))</f>
        <v>258.62777777777774</v>
      </c>
      <c r="F171">
        <f>(D171*0.028964)/(8.3145*Equations!E171)</f>
        <v>0.80884212195141325</v>
      </c>
      <c r="G171" s="14">
        <f t="shared" si="20"/>
        <v>6.3064416572586106</v>
      </c>
      <c r="H171">
        <f t="shared" si="23"/>
        <v>4.1267622754625481</v>
      </c>
      <c r="I171">
        <f t="shared" si="24"/>
        <v>6.9035517301637181</v>
      </c>
      <c r="J171">
        <f>F171*G171*B171-m*B171-0.5*Equations!F171*0.3*I171</f>
        <v>23.024571128143489</v>
      </c>
      <c r="K171" s="14">
        <f t="shared" si="27"/>
        <v>3.6213243526180001</v>
      </c>
      <c r="L171" s="1">
        <f t="shared" si="29"/>
        <v>630.35677685956944</v>
      </c>
      <c r="O171">
        <f>(2*Mp*Equations!B171/(Equations!F171*1.026*0.75))^(1/2)</f>
        <v>5.9778163685127872</v>
      </c>
      <c r="Q171">
        <f>$G$3*('Initial Conditions (LLDS)'!$I$3/Equations!D171)*(Ti/Equations!E171)</f>
        <v>7.7080894129940054</v>
      </c>
      <c r="T171" s="1">
        <v>4200</v>
      </c>
      <c r="U171">
        <f t="shared" si="25"/>
        <v>702.59769472392009</v>
      </c>
      <c r="AB171">
        <f t="shared" si="26"/>
        <v>1.1461361055535513</v>
      </c>
      <c r="AC171" s="1">
        <f t="shared" si="28"/>
        <v>630.35677685956944</v>
      </c>
    </row>
    <row r="172" spans="1:29">
      <c r="A172">
        <f t="shared" si="21"/>
        <v>1.1471477219889992</v>
      </c>
      <c r="B172" s="1">
        <f>(6.67384*10^(-11)*5.97219*10^24)/((6371*10^3+Equations!C172)^2)</f>
        <v>9.8065980019136756</v>
      </c>
      <c r="C172" s="1">
        <v>4225</v>
      </c>
      <c r="D172" s="1">
        <f t="shared" si="22"/>
        <v>59854.127920130712</v>
      </c>
      <c r="E172" s="1">
        <f>IF(C172&lt;11165,'Initial Conditions (LLDS)'!$E$1-0.0065*C172,IF(C172&gt;25336.9,139.789+0.00296*C172,216.483))</f>
        <v>258.46527777777777</v>
      </c>
      <c r="F172">
        <f>(D172*0.028964)/(8.3145*Equations!E172)</f>
        <v>0.80670416722812244</v>
      </c>
      <c r="G172" s="14">
        <f t="shared" si="20"/>
        <v>6.3231552026647568</v>
      </c>
      <c r="H172">
        <f t="shared" si="23"/>
        <v>4.1340503154867845</v>
      </c>
      <c r="I172">
        <f t="shared" si="24"/>
        <v>6.9065706223847014</v>
      </c>
      <c r="J172">
        <f>F172*G172*B172-m*B172-0.5*Equations!F172*0.3*I172</f>
        <v>23.026232600183498</v>
      </c>
      <c r="K172" s="14">
        <f t="shared" si="27"/>
        <v>3.6197414559076786</v>
      </c>
      <c r="L172" s="1">
        <f t="shared" si="29"/>
        <v>633.97651831547716</v>
      </c>
      <c r="O172">
        <f>(2*Mp*Equations!B172/(Equations!F172*1.026*0.75))^(1/2)</f>
        <v>5.985708960259994</v>
      </c>
      <c r="Q172">
        <f>$G$3*('Initial Conditions (LLDS)'!$I$3/Equations!D172)*(Ti/Equations!E172)</f>
        <v>7.7382387180164471</v>
      </c>
      <c r="T172" s="1">
        <v>4225</v>
      </c>
      <c r="U172">
        <f t="shared" si="25"/>
        <v>705.84788335857945</v>
      </c>
      <c r="AB172">
        <f t="shared" si="26"/>
        <v>1.1471477219889992</v>
      </c>
      <c r="AC172" s="1">
        <f t="shared" si="28"/>
        <v>633.97651831547716</v>
      </c>
    </row>
    <row r="173" spans="1:29">
      <c r="A173">
        <f t="shared" si="21"/>
        <v>1.148160861644641</v>
      </c>
      <c r="B173" s="1">
        <f>(6.67384*10^(-11)*5.97219*10^24)/((6371*10^3+Equations!C173)^2)</f>
        <v>9.8065210905864806</v>
      </c>
      <c r="C173" s="1">
        <v>4250</v>
      </c>
      <c r="D173" s="1">
        <f t="shared" si="22"/>
        <v>59658.290024048612</v>
      </c>
      <c r="E173" s="1">
        <f>IF(C173&lt;11165,'Initial Conditions (LLDS)'!$E$1-0.0065*C173,IF(C173&gt;25336.9,139.789+0.00296*C173,216.483))</f>
        <v>258.30277777777775</v>
      </c>
      <c r="F173">
        <f>(D173*0.028964)/(8.3145*Equations!E173)</f>
        <v>0.80457053848991733</v>
      </c>
      <c r="G173" s="14">
        <f t="shared" si="20"/>
        <v>6.3399234846377182</v>
      </c>
      <c r="H173">
        <f t="shared" si="23"/>
        <v>4.1413557736737721</v>
      </c>
      <c r="I173">
        <f t="shared" si="24"/>
        <v>6.90959273152784</v>
      </c>
      <c r="J173">
        <f>F173*G173*B173-m*B173-0.5*Equations!F173*0.3*I173</f>
        <v>23.027891138848329</v>
      </c>
      <c r="K173" s="14">
        <f t="shared" si="27"/>
        <v>3.6181582578561087</v>
      </c>
      <c r="L173" s="1">
        <f t="shared" si="29"/>
        <v>637.59467657333323</v>
      </c>
      <c r="O173">
        <f>(2*Mp*Equations!B173/(Equations!F173*1.026*0.75))^(1/2)</f>
        <v>5.9936169084971764</v>
      </c>
      <c r="Q173">
        <f>$G$3*('Initial Conditions (LLDS)'!$I$3/Equations!D173)*(Ti/Equations!E173)</f>
        <v>7.7685248846633872</v>
      </c>
      <c r="T173" s="1">
        <v>4250</v>
      </c>
      <c r="U173">
        <f t="shared" si="25"/>
        <v>709.08769527374307</v>
      </c>
      <c r="AB173">
        <f t="shared" si="26"/>
        <v>1.148160861644641</v>
      </c>
      <c r="AC173" s="1">
        <f t="shared" si="28"/>
        <v>637.59467657333323</v>
      </c>
    </row>
    <row r="174" spans="1:29">
      <c r="A174">
        <f t="shared" si="21"/>
        <v>1.1491755277643134</v>
      </c>
      <c r="B174" s="1">
        <f>(6.67384*10^(-11)*5.97219*10^24)/((6371*10^3+Equations!C174)^2)</f>
        <v>9.8064441801640836</v>
      </c>
      <c r="C174" s="1">
        <v>4275</v>
      </c>
      <c r="D174" s="1">
        <f t="shared" si="22"/>
        <v>59462.971303032173</v>
      </c>
      <c r="E174" s="1">
        <f>IF(C174&lt;11165,'Initial Conditions (LLDS)'!$E$1-0.0065*C174,IF(C174&gt;25336.9,139.789+0.00296*C174,216.483))</f>
        <v>258.14027777777773</v>
      </c>
      <c r="F174">
        <f>(D174*0.028964)/(8.3145*Equations!E174)</f>
        <v>0.80244122966814924</v>
      </c>
      <c r="G174" s="14">
        <f t="shared" si="20"/>
        <v>6.3567467166777227</v>
      </c>
      <c r="H174">
        <f t="shared" si="23"/>
        <v>4.1486787025333181</v>
      </c>
      <c r="I174">
        <f t="shared" si="24"/>
        <v>6.9126180630232765</v>
      </c>
      <c r="J174">
        <f>F174*G174*B174-m*B174-0.5*Equations!F174*0.3*I174</f>
        <v>23.029546746982415</v>
      </c>
      <c r="K174" s="14">
        <f t="shared" si="27"/>
        <v>3.616574758227868</v>
      </c>
      <c r="L174" s="1">
        <f t="shared" si="29"/>
        <v>641.21125133156113</v>
      </c>
      <c r="O174">
        <f>(2*Mp*Equations!B174/(Equations!F174*1.026*0.75))^(1/2)</f>
        <v>6.001540252700039</v>
      </c>
      <c r="Q174">
        <f>$G$3*('Initial Conditions (LLDS)'!$I$3/Equations!D174)*(Ti/Equations!E174)</f>
        <v>7.7989486202804388</v>
      </c>
      <c r="T174" s="1">
        <v>4275</v>
      </c>
      <c r="U174">
        <f t="shared" si="25"/>
        <v>712.31714193314224</v>
      </c>
      <c r="AB174">
        <f t="shared" si="26"/>
        <v>1.1491755277643134</v>
      </c>
      <c r="AC174" s="1">
        <f t="shared" si="28"/>
        <v>641.21125133156113</v>
      </c>
    </row>
    <row r="175" spans="1:29">
      <c r="A175">
        <f t="shared" si="21"/>
        <v>1.1501917236007859</v>
      </c>
      <c r="B175" s="1">
        <f>(6.67384*10^(-11)*5.97219*10^24)/((6371*10^3+Equations!C175)^2)</f>
        <v>9.8063672706464704</v>
      </c>
      <c r="C175" s="1">
        <v>4300</v>
      </c>
      <c r="D175" s="1">
        <f t="shared" si="22"/>
        <v>59268.170703469565</v>
      </c>
      <c r="E175" s="1">
        <f>IF(C175&lt;11165,'Initial Conditions (LLDS)'!$E$1-0.0065*C175,IF(C175&gt;25336.9,139.789+0.00296*C175,216.483))</f>
        <v>257.97777777777776</v>
      </c>
      <c r="F175">
        <f>(D175*0.028964)/(8.3145*Equations!E175)</f>
        <v>0.80031623469891111</v>
      </c>
      <c r="G175" s="14">
        <f t="shared" si="20"/>
        <v>6.3736251132514754</v>
      </c>
      <c r="H175">
        <f t="shared" si="23"/>
        <v>4.1560191547663647</v>
      </c>
      <c r="I175">
        <f t="shared" si="24"/>
        <v>6.9156466223137221</v>
      </c>
      <c r="J175">
        <f>F175*G175*B175-m*B175-0.5*Equations!F175*0.3*I175</f>
        <v>23.0311994274292</v>
      </c>
      <c r="K175" s="14">
        <f t="shared" si="27"/>
        <v>3.6149909567871927</v>
      </c>
      <c r="L175" s="1">
        <f t="shared" si="29"/>
        <v>644.82624228834834</v>
      </c>
      <c r="O175">
        <f>(2*Mp*Equations!B175/(Equations!F175*1.026*0.75))^(1/2)</f>
        <v>6.0094790324704563</v>
      </c>
      <c r="Q175">
        <f>$G$3*('Initial Conditions (LLDS)'!$I$3/Equations!D175)*(Ti/Equations!E175)</f>
        <v>7.8295106363144003</v>
      </c>
      <c r="T175" s="1">
        <v>4300</v>
      </c>
      <c r="U175">
        <f t="shared" si="25"/>
        <v>715.53623479942473</v>
      </c>
      <c r="AB175">
        <f t="shared" si="26"/>
        <v>1.1501917236007859</v>
      </c>
      <c r="AC175" s="1">
        <f t="shared" si="28"/>
        <v>644.82624228834834</v>
      </c>
    </row>
    <row r="176" spans="1:29">
      <c r="A176">
        <f t="shared" si="21"/>
        <v>1.1512094524157932</v>
      </c>
      <c r="B176" s="1">
        <f>(6.67384*10^(-11)*5.97219*10^24)/((6371*10^3+Equations!C176)^2)</f>
        <v>9.8062903620336286</v>
      </c>
      <c r="C176" s="1">
        <v>4325</v>
      </c>
      <c r="D176" s="1">
        <f t="shared" si="22"/>
        <v>59073.887173231386</v>
      </c>
      <c r="E176" s="1">
        <f>IF(C176&lt;11165,'Initial Conditions (LLDS)'!$E$1-0.0065*C176,IF(C176&gt;25336.9,139.789+0.00296*C176,216.483))</f>
        <v>257.81527777777774</v>
      </c>
      <c r="F176">
        <f>(D176*0.028964)/(8.3145*Equations!E176)</f>
        <v>0.79819554752303856</v>
      </c>
      <c r="G176" s="14">
        <f t="shared" si="20"/>
        <v>6.3905588897971297</v>
      </c>
      <c r="H176">
        <f t="shared" si="23"/>
        <v>4.1633771832658146</v>
      </c>
      <c r="I176">
        <f t="shared" si="24"/>
        <v>6.9186784148544715</v>
      </c>
      <c r="J176">
        <f>F176*G176*B176-m*B176-0.5*Equations!F176*0.3*I176</f>
        <v>23.032849183031161</v>
      </c>
      <c r="K176" s="14">
        <f t="shared" si="27"/>
        <v>3.6134068532979868</v>
      </c>
      <c r="L176" s="1">
        <f t="shared" si="29"/>
        <v>648.43964914164633</v>
      </c>
      <c r="O176">
        <f>(2*Mp*Equations!B176/(Equations!F176*1.026*0.75))^(1/2)</f>
        <v>6.0174332875369432</v>
      </c>
      <c r="Q176">
        <f>$G$3*('Initial Conditions (LLDS)'!$I$3/Equations!D176)*(Ti/Equations!E176)</f>
        <v>7.8602116483396074</v>
      </c>
      <c r="T176" s="1">
        <v>4325</v>
      </c>
      <c r="U176">
        <f t="shared" si="25"/>
        <v>718.74498533415556</v>
      </c>
      <c r="AB176">
        <f t="shared" si="26"/>
        <v>1.1512094524157932</v>
      </c>
      <c r="AC176" s="1">
        <f t="shared" si="28"/>
        <v>648.43964914164633</v>
      </c>
    </row>
    <row r="177" spans="1:29">
      <c r="A177">
        <f t="shared" si="21"/>
        <v>1.1522287174800649</v>
      </c>
      <c r="B177" s="1">
        <f>(6.67384*10^(-11)*5.97219*10^24)/((6371*10^3+Equations!C177)^2)</f>
        <v>9.8062134543255404</v>
      </c>
      <c r="C177" s="1">
        <v>4350</v>
      </c>
      <c r="D177" s="1">
        <f t="shared" si="22"/>
        <v>58880.119661669472</v>
      </c>
      <c r="E177" s="1">
        <f>IF(C177&lt;11165,'Initial Conditions (LLDS)'!$E$1-0.0065*C177,IF(C177&gt;25336.9,139.789+0.00296*C177,216.483))</f>
        <v>257.65277777777777</v>
      </c>
      <c r="F177">
        <f>(D177*0.028964)/(8.3145*Equations!E177)</f>
        <v>0.79607916208610741</v>
      </c>
      <c r="G177" s="14">
        <f t="shared" si="20"/>
        <v>6.4075482627293097</v>
      </c>
      <c r="H177">
        <f t="shared" si="23"/>
        <v>4.1707528411173502</v>
      </c>
      <c r="I177">
        <f t="shared" si="24"/>
        <v>6.9217134461134515</v>
      </c>
      <c r="J177">
        <f>F177*G177*B177-m*B177-0.5*Equations!F177*0.3*I177</f>
        <v>23.034496016629724</v>
      </c>
      <c r="K177" s="14">
        <f t="shared" si="27"/>
        <v>3.6118224475238168</v>
      </c>
      <c r="L177" s="1">
        <f t="shared" si="29"/>
        <v>652.05147158917009</v>
      </c>
      <c r="O177">
        <f>(2*Mp*Equations!B177/(Equations!F177*1.026*0.75))^(1/2)</f>
        <v>6.0254030577551534</v>
      </c>
      <c r="Q177">
        <f>$G$3*('Initial Conditions (LLDS)'!$I$3/Equations!D177)*(Ti/Equations!E177)</f>
        <v>7.8910523760844846</v>
      </c>
      <c r="T177" s="1">
        <v>4350</v>
      </c>
      <c r="U177">
        <f t="shared" si="25"/>
        <v>721.9434049978147</v>
      </c>
      <c r="AB177">
        <f t="shared" si="26"/>
        <v>1.1522287174800649</v>
      </c>
      <c r="AC177" s="1">
        <f t="shared" si="28"/>
        <v>652.05147158917009</v>
      </c>
    </row>
    <row r="178" spans="1:29">
      <c r="A178">
        <f t="shared" si="21"/>
        <v>1.1532495220733556</v>
      </c>
      <c r="B178" s="1">
        <f>(6.67384*10^(-11)*5.97219*10^24)/((6371*10^3+Equations!C178)^2)</f>
        <v>9.8061365475221951</v>
      </c>
      <c r="C178" s="1">
        <v>4375</v>
      </c>
      <c r="D178" s="1">
        <f t="shared" si="22"/>
        <v>58686.867119615672</v>
      </c>
      <c r="E178" s="1">
        <f>IF(C178&lt;11165,'Initial Conditions (LLDS)'!$E$1-0.0065*C178,IF(C178&gt;25336.9,139.789+0.00296*C178,216.483))</f>
        <v>257.49027777777775</v>
      </c>
      <c r="F178">
        <f>(D178*0.028964)/(8.3145*Equations!E178)</f>
        <v>0.79396707233843333</v>
      </c>
      <c r="G178" s="14">
        <f t="shared" si="20"/>
        <v>6.4245934494441412</v>
      </c>
      <c r="H178">
        <f t="shared" si="23"/>
        <v>4.1781461816002521</v>
      </c>
      <c r="I178">
        <f t="shared" si="24"/>
        <v>6.9247517215712495</v>
      </c>
      <c r="J178">
        <f>F178*G178*B178-m*B178-0.5*Equations!F178*0.3*I178</f>
        <v>23.036139931065332</v>
      </c>
      <c r="K178" s="14">
        <f t="shared" si="27"/>
        <v>3.610237739227915</v>
      </c>
      <c r="L178" s="1">
        <f t="shared" si="29"/>
        <v>655.66170932839805</v>
      </c>
      <c r="O178">
        <f>(2*Mp*Equations!B178/(Equations!F178*1.026*0.75))^(1/2)</f>
        <v>6.0333883831083561</v>
      </c>
      <c r="Q178">
        <f>$G$3*('Initial Conditions (LLDS)'!$I$3/Equations!D178)*(Ti/Equations!E178)</f>
        <v>7.9220335434582987</v>
      </c>
      <c r="T178" s="1">
        <v>4375</v>
      </c>
      <c r="U178">
        <f t="shared" si="25"/>
        <v>725.13150524979676</v>
      </c>
      <c r="AB178">
        <f t="shared" si="26"/>
        <v>1.1532495220733556</v>
      </c>
      <c r="AC178" s="1">
        <f t="shared" si="28"/>
        <v>655.66170932839805</v>
      </c>
    </row>
    <row r="179" spans="1:29">
      <c r="A179">
        <f t="shared" si="21"/>
        <v>1.1542718694844754</v>
      </c>
      <c r="B179" s="1">
        <f>(6.67384*10^(-11)*5.97219*10^24)/((6371*10^3+Equations!C179)^2)</f>
        <v>9.8060596416235768</v>
      </c>
      <c r="C179" s="1">
        <v>4400</v>
      </c>
      <c r="D179" s="1">
        <f t="shared" si="22"/>
        <v>58494.128499380815</v>
      </c>
      <c r="E179" s="1">
        <f>IF(C179&lt;11165,'Initial Conditions (LLDS)'!$E$1-0.0065*C179,IF(C179&gt;25336.9,139.789+0.00296*C179,216.483))</f>
        <v>257.32777777777773</v>
      </c>
      <c r="F179">
        <f>(D179*0.028964)/(8.3145*Equations!E179)</f>
        <v>0.79185927223507224</v>
      </c>
      <c r="G179" s="14">
        <f t="shared" si="20"/>
        <v>6.4416946683243212</v>
      </c>
      <c r="H179">
        <f t="shared" si="23"/>
        <v>4.1855572581882274</v>
      </c>
      <c r="I179">
        <f t="shared" si="24"/>
        <v>6.9277932467211629</v>
      </c>
      <c r="J179">
        <f>F179*G179*B179-m*B179-0.5*Equations!F179*0.3*I179</f>
        <v>23.037780929177451</v>
      </c>
      <c r="K179" s="14">
        <f t="shared" si="27"/>
        <v>3.6086527281731717</v>
      </c>
      <c r="L179" s="1">
        <f t="shared" si="29"/>
        <v>659.27036205657123</v>
      </c>
      <c r="O179">
        <f>(2*Mp*Equations!B179/(Equations!F179*1.026*0.75))^(1/2)</f>
        <v>6.0413893037079216</v>
      </c>
      <c r="Q179">
        <f>$G$3*('Initial Conditions (LLDS)'!$I$3/Equations!D179)*(Ti/Equations!E179)</f>
        <v>7.9531558785780616</v>
      </c>
      <c r="T179" s="1">
        <v>4400</v>
      </c>
      <c r="U179">
        <f t="shared" si="25"/>
        <v>728.309297548411</v>
      </c>
      <c r="AB179">
        <f t="shared" si="26"/>
        <v>1.1542718694844754</v>
      </c>
      <c r="AC179" s="1">
        <f t="shared" si="28"/>
        <v>659.27036205657123</v>
      </c>
    </row>
    <row r="180" spans="1:29">
      <c r="A180">
        <f t="shared" si="21"/>
        <v>1.1552957630113212</v>
      </c>
      <c r="B180" s="1">
        <f>(6.67384*10^(-11)*5.97219*10^24)/((6371*10^3+Equations!C180)^2)</f>
        <v>9.8059827366296712</v>
      </c>
      <c r="C180" s="1">
        <v>4425</v>
      </c>
      <c r="D180" s="1">
        <f t="shared" si="22"/>
        <v>58301.902754753486</v>
      </c>
      <c r="E180" s="1">
        <f>IF(C180&lt;11165,'Initial Conditions (LLDS)'!$E$1-0.0065*C180,IF(C180&gt;25336.9,139.789+0.00296*C180,216.483))</f>
        <v>257.16527777777776</v>
      </c>
      <c r="F180">
        <f>(D180*0.028964)/(8.3145*Equations!E180)</f>
        <v>0.78975575573581813</v>
      </c>
      <c r="G180" s="14">
        <f t="shared" si="20"/>
        <v>6.4588521387442137</v>
      </c>
      <c r="H180">
        <f t="shared" si="23"/>
        <v>4.1929861245502487</v>
      </c>
      <c r="I180">
        <f t="shared" si="24"/>
        <v>6.9308380270692203</v>
      </c>
      <c r="J180">
        <f>F180*G180*B180-m*B180-0.5*Equations!F180*0.3*I180</f>
        <v>23.039419013804505</v>
      </c>
      <c r="K180" s="14">
        <f t="shared" si="27"/>
        <v>3.6070674141221448</v>
      </c>
      <c r="L180" s="1">
        <f t="shared" si="29"/>
        <v>662.87742947069341</v>
      </c>
      <c r="O180">
        <f>(2*Mp*Equations!B180/(Equations!F180*1.026*0.75))^(1/2)</f>
        <v>6.0494058597938274</v>
      </c>
      <c r="Q180">
        <f>$G$3*('Initial Conditions (LLDS)'!$I$3/Equations!D180)*(Ti/Equations!E180)</f>
        <v>7.9844201137956521</v>
      </c>
      <c r="T180" s="1">
        <v>4425</v>
      </c>
      <c r="U180">
        <f t="shared" si="25"/>
        <v>731.47679335087798</v>
      </c>
      <c r="AB180">
        <f t="shared" si="26"/>
        <v>1.1552957630113212</v>
      </c>
      <c r="AC180" s="1">
        <f t="shared" si="28"/>
        <v>662.87742947069341</v>
      </c>
    </row>
    <row r="181" spans="1:29">
      <c r="A181">
        <f t="shared" si="21"/>
        <v>1.1563212059609065</v>
      </c>
      <c r="B181" s="1">
        <f>(6.67384*10^(-11)*5.97219*10^24)/((6371*10^3+Equations!C181)^2)</f>
        <v>9.805905832540466</v>
      </c>
      <c r="C181" s="1">
        <v>4450</v>
      </c>
      <c r="D181" s="1">
        <f t="shared" si="22"/>
        <v>58110.188840998853</v>
      </c>
      <c r="E181" s="1">
        <f>IF(C181&lt;11165,'Initial Conditions (LLDS)'!$E$1-0.0065*C181,IF(C181&gt;25336.9,139.789+0.00296*C181,216.483))</f>
        <v>257.00277777777774</v>
      </c>
      <c r="F181">
        <f>(D181*0.028964)/(8.3145*Equations!E181)</f>
        <v>0.78765651680520377</v>
      </c>
      <c r="G181" s="14">
        <f t="shared" si="20"/>
        <v>6.4760660810749755</v>
      </c>
      <c r="H181">
        <f t="shared" si="23"/>
        <v>4.2004328345513722</v>
      </c>
      <c r="I181">
        <f t="shared" si="24"/>
        <v>6.9338860681342362</v>
      </c>
      <c r="J181">
        <f>F181*G181*B181-m*B181-0.5*Equations!F181*0.3*I181</f>
        <v>23.041054187783931</v>
      </c>
      <c r="K181" s="14">
        <f t="shared" si="27"/>
        <v>3.6054817968370481</v>
      </c>
      <c r="L181" s="1">
        <f t="shared" si="29"/>
        <v>666.48291126753043</v>
      </c>
      <c r="O181">
        <f>(2*Mp*Equations!B181/(Equations!F181*1.026*0.75))^(1/2)</f>
        <v>6.05743809173513</v>
      </c>
      <c r="Q181">
        <f>$G$3*('Initial Conditions (LLDS)'!$I$3/Equations!D181)*(Ti/Equations!E181)</f>
        <v>8.015826985725143</v>
      </c>
      <c r="T181" s="1">
        <v>4450</v>
      </c>
      <c r="U181">
        <f t="shared" si="25"/>
        <v>734.63400411333214</v>
      </c>
      <c r="AB181">
        <f t="shared" si="26"/>
        <v>1.1563212059609065</v>
      </c>
      <c r="AC181" s="1">
        <f t="shared" si="28"/>
        <v>666.48291126753043</v>
      </c>
    </row>
    <row r="182" spans="1:29">
      <c r="A182">
        <f t="shared" si="21"/>
        <v>1.1573482016493939</v>
      </c>
      <c r="B182" s="1">
        <f>(6.67384*10^(-11)*5.97219*10^24)/((6371*10^3+Equations!C182)^2)</f>
        <v>9.8058289293559451</v>
      </c>
      <c r="C182" s="1">
        <v>4475</v>
      </c>
      <c r="D182" s="1">
        <f t="shared" si="22"/>
        <v>57918.985714857539</v>
      </c>
      <c r="E182" s="1">
        <f>IF(C182&lt;11165,'Initial Conditions (LLDS)'!$E$1-0.0065*C182,IF(C182&gt;25336.9,139.789+0.00296*C182,216.483))</f>
        <v>256.84027777777777</v>
      </c>
      <c r="F182">
        <f>(D182*0.028964)/(8.3145*Equations!E182)</f>
        <v>0.78556154941249845</v>
      </c>
      <c r="G182" s="14">
        <f t="shared" si="20"/>
        <v>6.4933367166897202</v>
      </c>
      <c r="H182">
        <f t="shared" si="23"/>
        <v>4.2078974422536017</v>
      </c>
      <c r="I182">
        <f t="shared" si="24"/>
        <v>6.936937375447835</v>
      </c>
      <c r="J182">
        <f>F182*G182*B182-m*B182-0.5*Equations!F182*0.3*I182</f>
        <v>23.042686453952197</v>
      </c>
      <c r="K182" s="14">
        <f t="shared" si="27"/>
        <v>3.603895876079759</v>
      </c>
      <c r="L182" s="1">
        <f t="shared" si="29"/>
        <v>670.08680714361014</v>
      </c>
      <c r="O182">
        <f>(2*Mp*Equations!B182/(Equations!F182*1.026*0.75))^(1/2)</f>
        <v>6.0654860400304793</v>
      </c>
      <c r="Q182">
        <f>$G$3*('Initial Conditions (LLDS)'!$I$3/Equations!D182)*(Ti/Equations!E182)</f>
        <v>8.047377235270277</v>
      </c>
      <c r="T182" s="1">
        <v>4475</v>
      </c>
      <c r="U182">
        <f t="shared" si="25"/>
        <v>737.78094129081751</v>
      </c>
      <c r="AB182">
        <f t="shared" si="26"/>
        <v>1.1573482016493939</v>
      </c>
      <c r="AC182" s="1">
        <f t="shared" si="28"/>
        <v>670.08680714361014</v>
      </c>
    </row>
    <row r="183" spans="1:29">
      <c r="A183">
        <f t="shared" si="21"/>
        <v>1.1583767534021243</v>
      </c>
      <c r="B183" s="1">
        <f>(6.67384*10^(-11)*5.97219*10^24)/((6371*10^3+Equations!C183)^2)</f>
        <v>9.8057520270760943</v>
      </c>
      <c r="C183" s="1">
        <v>4500</v>
      </c>
      <c r="D183" s="1">
        <f t="shared" si="22"/>
        <v>57728.292334544363</v>
      </c>
      <c r="E183" s="1">
        <f>IF(C183&lt;11165,'Initial Conditions (LLDS)'!$E$1-0.0065*C183,IF(C183&gt;25336.9,139.789+0.00296*C183,216.483))</f>
        <v>256.67777777777775</v>
      </c>
      <c r="F183">
        <f>(D183*0.028964)/(8.3145*Equations!E183)</f>
        <v>0.78347084753170759</v>
      </c>
      <c r="G183" s="14">
        <f t="shared" si="20"/>
        <v>6.510664267968699</v>
      </c>
      <c r="H183">
        <f t="shared" si="23"/>
        <v>4.2153800019167136</v>
      </c>
      <c r="I183">
        <f t="shared" si="24"/>
        <v>6.9399919545544959</v>
      </c>
      <c r="J183">
        <f>F183*G183*B183-m*B183-0.5*Equations!F183*0.3*I183</f>
        <v>23.044315815144707</v>
      </c>
      <c r="K183" s="14">
        <f t="shared" si="27"/>
        <v>3.6023096516118143</v>
      </c>
      <c r="L183" s="1">
        <f t="shared" si="29"/>
        <v>673.68911679522193</v>
      </c>
      <c r="O183">
        <f>(2*Mp*Equations!B183/(Equations!F183*1.026*0.75))^(1/2)</f>
        <v>6.0735497453086049</v>
      </c>
      <c r="Q183">
        <f>$G$3*('Initial Conditions (LLDS)'!$I$3/Equations!D183)*(Ti/Equations!E183)</f>
        <v>8.0790716076522013</v>
      </c>
      <c r="T183" s="1">
        <v>4500</v>
      </c>
      <c r="U183">
        <f t="shared" si="25"/>
        <v>740.91761633728891</v>
      </c>
      <c r="AB183">
        <f t="shared" si="26"/>
        <v>1.1583767534021243</v>
      </c>
      <c r="AC183" s="1">
        <f t="shared" si="28"/>
        <v>673.68911679522193</v>
      </c>
    </row>
    <row r="184" spans="1:29">
      <c r="A184">
        <f t="shared" si="21"/>
        <v>1.1594068645536499</v>
      </c>
      <c r="B184" s="1">
        <f>(6.67384*10^(-11)*5.97219*10^24)/((6371*10^3+Equations!C184)^2)</f>
        <v>9.8056751257008994</v>
      </c>
      <c r="C184" s="1">
        <v>4525</v>
      </c>
      <c r="D184" s="1">
        <f t="shared" si="22"/>
        <v>57538.107659747329</v>
      </c>
      <c r="E184" s="1">
        <f>IF(C184&lt;11165,'Initial Conditions (LLDS)'!$E$1-0.0065*C184,IF(C184&gt;25336.9,139.789+0.00296*C184,216.483))</f>
        <v>256.51527777777773</v>
      </c>
      <c r="F184">
        <f>(D184*0.028964)/(8.3145*Equations!E184)</f>
        <v>0.78138440514157292</v>
      </c>
      <c r="G184" s="14">
        <f t="shared" si="20"/>
        <v>6.5280489583045203</v>
      </c>
      <c r="H184">
        <f t="shared" si="23"/>
        <v>4.2228805679991153</v>
      </c>
      <c r="I184">
        <f t="shared" si="24"/>
        <v>6.9430498110115879</v>
      </c>
      <c r="J184">
        <f>F184*G184*B184-m*B184-0.5*Equations!F184*0.3*I184</f>
        <v>23.045942274195919</v>
      </c>
      <c r="K184" s="14">
        <f t="shared" si="27"/>
        <v>3.6007231231944097</v>
      </c>
      <c r="L184" s="1">
        <f t="shared" si="29"/>
        <v>677.28983991841631</v>
      </c>
      <c r="O184">
        <f>(2*Mp*Equations!B184/(Equations!F184*1.026*0.75))^(1/2)</f>
        <v>6.0816292483288192</v>
      </c>
      <c r="Q184">
        <f>$G$3*('Initial Conditions (LLDS)'!$I$3/Equations!D184)*(Ti/Equations!E184)</f>
        <v>8.1109108524373212</v>
      </c>
      <c r="T184" s="1">
        <v>4525</v>
      </c>
      <c r="U184">
        <f t="shared" si="25"/>
        <v>744.04404070561066</v>
      </c>
      <c r="AB184">
        <f t="shared" si="26"/>
        <v>1.1594068645536499</v>
      </c>
      <c r="AC184" s="1">
        <f t="shared" si="28"/>
        <v>677.28983991841631</v>
      </c>
    </row>
    <row r="185" spans="1:29">
      <c r="A185">
        <f t="shared" si="21"/>
        <v>1.1604385384477638</v>
      </c>
      <c r="B185" s="1">
        <f>(6.67384*10^(-11)*5.97219*10^24)/((6371*10^3+Equations!C185)^2)</f>
        <v>9.805598225230348</v>
      </c>
      <c r="C185" s="1">
        <v>4550</v>
      </c>
      <c r="D185" s="1">
        <f t="shared" si="22"/>
        <v>57348.430651626368</v>
      </c>
      <c r="E185" s="1">
        <f>IF(C185&lt;11165,'Initial Conditions (LLDS)'!$E$1-0.0065*C185,IF(C185&gt;25336.9,139.789+0.00296*C185,216.483))</f>
        <v>256.35277777777776</v>
      </c>
      <c r="F185">
        <f>(D185*0.028964)/(8.3145*Equations!E185)</f>
        <v>0.77930221622557028</v>
      </c>
      <c r="G185" s="14">
        <f t="shared" si="20"/>
        <v>6.5454910121073917</v>
      </c>
      <c r="H185">
        <f t="shared" si="23"/>
        <v>4.2303991951586886</v>
      </c>
      <c r="I185">
        <f t="shared" si="24"/>
        <v>6.946110950389409</v>
      </c>
      <c r="J185">
        <f>F185*G185*B185-m*B185-0.5*Equations!F185*0.3*I185</f>
        <v>23.047565833939249</v>
      </c>
      <c r="K185" s="14">
        <f t="shared" si="27"/>
        <v>3.5991362905883997</v>
      </c>
      <c r="L185" s="1">
        <f t="shared" si="29"/>
        <v>680.88897620900468</v>
      </c>
      <c r="O185">
        <f>(2*Mp*Equations!B185/(Equations!F185*1.026*0.75))^(1/2)</f>
        <v>6.0897245899815244</v>
      </c>
      <c r="Q185">
        <f>$G$3*('Initial Conditions (LLDS)'!$I$3/Equations!D185)*(Ti/Equations!E185)</f>
        <v>8.1428957235654149</v>
      </c>
      <c r="T185" s="1">
        <v>4550</v>
      </c>
      <c r="U185">
        <f t="shared" si="25"/>
        <v>747.16022584755422</v>
      </c>
      <c r="AB185">
        <f t="shared" si="26"/>
        <v>1.1604385384477638</v>
      </c>
      <c r="AC185" s="1">
        <f t="shared" si="28"/>
        <v>680.88897620900468</v>
      </c>
    </row>
    <row r="186" spans="1:29">
      <c r="A186">
        <f t="shared" si="21"/>
        <v>1.1614717784375321</v>
      </c>
      <c r="B186" s="1">
        <f>(6.67384*10^(-11)*5.97219*10^24)/((6371*10^3+Equations!C186)^2)</f>
        <v>9.805521325664424</v>
      </c>
      <c r="C186" s="1">
        <v>4575</v>
      </c>
      <c r="D186" s="1">
        <f t="shared" si="22"/>
        <v>57159.260272812258</v>
      </c>
      <c r="E186" s="1">
        <f>IF(C186&lt;11165,'Initial Conditions (LLDS)'!$E$1-0.0065*C186,IF(C186&gt;25336.9,139.789+0.00296*C186,216.483))</f>
        <v>256.19027777777774</v>
      </c>
      <c r="F186">
        <f>(D186*0.028964)/(8.3145*Equations!E186)</f>
        <v>0.77722427477191158</v>
      </c>
      <c r="G186" s="14">
        <f t="shared" si="20"/>
        <v>6.5629906548103953</v>
      </c>
      <c r="H186">
        <f t="shared" si="23"/>
        <v>4.2379359382536501</v>
      </c>
      <c r="I186">
        <f t="shared" si="24"/>
        <v>6.949175378271228</v>
      </c>
      <c r="J186">
        <f>F186*G186*B186-m*B186-0.5*Equations!F186*0.3*I186</f>
        <v>23.049186497207145</v>
      </c>
      <c r="K186" s="14">
        <f t="shared" si="27"/>
        <v>3.5975491535542945</v>
      </c>
      <c r="L186" s="1">
        <f t="shared" si="29"/>
        <v>684.48652536255895</v>
      </c>
      <c r="O186">
        <f>(2*Mp*Equations!B186/(Equations!F186*1.026*0.75))^(1/2)</f>
        <v>6.0978358112886992</v>
      </c>
      <c r="Q186">
        <f>$G$3*('Initial Conditions (LLDS)'!$I$3/Equations!D186)*(Ti/Equations!E186)</f>
        <v>8.1750269793779093</v>
      </c>
      <c r="T186" s="1">
        <v>4575</v>
      </c>
      <c r="U186">
        <f t="shared" si="25"/>
        <v>750.26618321380033</v>
      </c>
      <c r="AB186">
        <f t="shared" si="26"/>
        <v>1.1614717784375321</v>
      </c>
      <c r="AC186" s="1">
        <f t="shared" si="28"/>
        <v>684.48652536255895</v>
      </c>
    </row>
    <row r="187" spans="1:29">
      <c r="A187">
        <f t="shared" si="21"/>
        <v>1.1625065878853267</v>
      </c>
      <c r="B187" s="1">
        <f>(6.67384*10^(-11)*5.97219*10^24)/((6371*10^3+Equations!C187)^2)</f>
        <v>9.8054444270031134</v>
      </c>
      <c r="C187" s="1">
        <v>4600</v>
      </c>
      <c r="D187" s="1">
        <f t="shared" si="22"/>
        <v>56970.59548740527</v>
      </c>
      <c r="E187" s="1">
        <f>IF(C187&lt;11165,'Initial Conditions (LLDS)'!$E$1-0.0065*C187,IF(C187&gt;25336.9,139.789+0.00296*C187,216.483))</f>
        <v>256.02777777777777</v>
      </c>
      <c r="F187">
        <f>(D187*0.028964)/(8.3145*Equations!E187)</f>
        <v>0.77515057477353866</v>
      </c>
      <c r="G187" s="14">
        <f t="shared" si="20"/>
        <v>6.5805481128748218</v>
      </c>
      <c r="H187">
        <f t="shared" si="23"/>
        <v>4.2454908523434201</v>
      </c>
      <c r="I187">
        <f t="shared" si="24"/>
        <v>6.9522431002533178</v>
      </c>
      <c r="J187">
        <f>F187*G187*B187-m*B187-0.5*Equations!F187*0.3*I187</f>
        <v>23.050804266831012</v>
      </c>
      <c r="K187" s="14">
        <f t="shared" si="27"/>
        <v>3.5959617118522624</v>
      </c>
      <c r="L187" s="1">
        <f t="shared" si="29"/>
        <v>688.08248707441123</v>
      </c>
      <c r="O187">
        <f>(2*Mp*Equations!B187/(Equations!F187*1.026*0.75))^(1/2)</f>
        <v>6.1059629534044344</v>
      </c>
      <c r="Q187">
        <f>$G$3*('Initial Conditions (LLDS)'!$I$3/Equations!D187)*(Ti/Equations!E187)</f>
        <v>8.2073053826464051</v>
      </c>
      <c r="T187" s="1">
        <v>4600</v>
      </c>
      <c r="U187">
        <f t="shared" si="25"/>
        <v>753.36192425393426</v>
      </c>
      <c r="AB187">
        <f t="shared" si="26"/>
        <v>1.1625065878853267</v>
      </c>
      <c r="AC187" s="1">
        <f t="shared" si="28"/>
        <v>688.08248707441123</v>
      </c>
    </row>
    <row r="188" spans="1:29">
      <c r="A188">
        <f t="shared" si="21"/>
        <v>1.1635429701628546</v>
      </c>
      <c r="B188" s="1">
        <f>(6.67384*10^(-11)*5.97219*10^24)/((6371*10^3+Equations!C188)^2)</f>
        <v>9.8053675292464035</v>
      </c>
      <c r="C188" s="1">
        <v>4625</v>
      </c>
      <c r="D188" s="1">
        <f t="shared" si="22"/>
        <v>56782.435260974293</v>
      </c>
      <c r="E188" s="1">
        <f>IF(C188&lt;11165,'Initial Conditions (LLDS)'!$E$1-0.0065*C188,IF(C188&gt;25336.9,139.789+0.00296*C188,216.483))</f>
        <v>255.86527777777775</v>
      </c>
      <c r="F188">
        <f>(D188*0.028964)/(8.3145*Equations!E188)</f>
        <v>0.77308111022812931</v>
      </c>
      <c r="G188" s="14">
        <f t="shared" si="20"/>
        <v>6.5981636137954638</v>
      </c>
      <c r="H188">
        <f t="shared" si="23"/>
        <v>4.253063992689472</v>
      </c>
      <c r="I188">
        <f t="shared" si="24"/>
        <v>6.9553141219449897</v>
      </c>
      <c r="J188">
        <f>F188*G188*B188-m*B188-0.5*Equations!F188*0.3*I188</f>
        <v>23.052419145641274</v>
      </c>
      <c r="K188" s="14">
        <f t="shared" si="27"/>
        <v>3.5943739652421307</v>
      </c>
      <c r="L188" s="1">
        <f t="shared" si="29"/>
        <v>691.67686103965332</v>
      </c>
      <c r="O188">
        <f>(2*Mp*Equations!B188/(Equations!F188*1.026*0.75))^(1/2)</f>
        <v>6.1141060576154089</v>
      </c>
      <c r="Q188">
        <f>$G$3*('Initial Conditions (LLDS)'!$I$3/Equations!D188)*(Ti/Equations!E188)</f>
        <v>8.2397317006013289</v>
      </c>
      <c r="T188" s="1">
        <v>4625</v>
      </c>
      <c r="U188">
        <f t="shared" si="25"/>
        <v>756.44746041644851</v>
      </c>
      <c r="AB188">
        <f t="shared" si="26"/>
        <v>1.1635429701628546</v>
      </c>
      <c r="AC188" s="1">
        <f t="shared" si="28"/>
        <v>691.67686103965332</v>
      </c>
    </row>
    <row r="189" spans="1:29">
      <c r="A189">
        <f t="shared" si="21"/>
        <v>1.1645809286511917</v>
      </c>
      <c r="B189" s="1">
        <f>(6.67384*10^(-11)*5.97219*10^24)/((6371*10^3+Equations!C189)^2)</f>
        <v>9.8052906323942786</v>
      </c>
      <c r="C189" s="1">
        <v>4650</v>
      </c>
      <c r="D189" s="1">
        <f t="shared" si="22"/>
        <v>56594.77856055546</v>
      </c>
      <c r="E189" s="1">
        <f>IF(C189&lt;11165,'Initial Conditions (LLDS)'!$E$1-0.0065*C189,IF(C189&gt;25336.9,139.789+0.00296*C189,216.483))</f>
        <v>255.70277777777775</v>
      </c>
      <c r="F189">
        <f>(D189*0.028964)/(8.3145*Equations!E189)</f>
        <v>0.77101587513809144</v>
      </c>
      <c r="G189" s="14">
        <f t="shared" si="20"/>
        <v>6.6158373861060262</v>
      </c>
      <c r="H189">
        <f t="shared" si="23"/>
        <v>4.2606554147562132</v>
      </c>
      <c r="I189">
        <f t="shared" si="24"/>
        <v>6.9583884489686438</v>
      </c>
      <c r="J189">
        <f>F189*G189*B189-m*B189-0.5*Equations!F189*0.3*I189</f>
        <v>23.054031136467326</v>
      </c>
      <c r="K189" s="14">
        <f t="shared" si="27"/>
        <v>3.5927859134833788</v>
      </c>
      <c r="L189" s="1">
        <f t="shared" si="29"/>
        <v>695.26964695313666</v>
      </c>
      <c r="O189">
        <f>(2*Mp*Equations!B189/(Equations!F189*1.026*0.75))^(1/2)</f>
        <v>6.1222651653414246</v>
      </c>
      <c r="Q189">
        <f>$G$3*('Initial Conditions (LLDS)'!$I$3/Equations!D189)*(Ti/Equations!E189)</f>
        <v>8.2723067049608545</v>
      </c>
      <c r="T189" s="1">
        <v>4650</v>
      </c>
      <c r="U189">
        <f t="shared" si="25"/>
        <v>759.52280314873951</v>
      </c>
      <c r="AB189">
        <f t="shared" si="26"/>
        <v>1.1645809286511917</v>
      </c>
      <c r="AC189" s="1">
        <f t="shared" si="28"/>
        <v>695.26964695313666</v>
      </c>
    </row>
    <row r="190" spans="1:29">
      <c r="A190">
        <f t="shared" si="21"/>
        <v>1.1656204667408137</v>
      </c>
      <c r="B190" s="1">
        <f>(6.67384*10^(-11)*5.97219*10^24)/((6371*10^3+Equations!C190)^2)</f>
        <v>9.805213736446726</v>
      </c>
      <c r="C190" s="1">
        <v>4675</v>
      </c>
      <c r="D190" s="1">
        <f t="shared" si="22"/>
        <v>56407.624354651081</v>
      </c>
      <c r="E190" s="1">
        <f>IF(C190&lt;11165,'Initial Conditions (LLDS)'!$E$1-0.0065*C190,IF(C190&gt;25336.9,139.789+0.00296*C190,216.483))</f>
        <v>255.54027777777776</v>
      </c>
      <c r="F190">
        <f>(D190*0.028964)/(8.3145*Equations!E190)</f>
        <v>0.76895486351056519</v>
      </c>
      <c r="G190" s="14">
        <f t="shared" si="20"/>
        <v>6.6335696593845102</v>
      </c>
      <c r="H190">
        <f t="shared" si="23"/>
        <v>4.2682651742118551</v>
      </c>
      <c r="I190">
        <f t="shared" si="24"/>
        <v>6.9614660869598</v>
      </c>
      <c r="J190">
        <f>F190*G190*B190-m*B190-0.5*Equations!F190*0.3*I190</f>
        <v>23.055640242137638</v>
      </c>
      <c r="K190" s="14">
        <f t="shared" si="27"/>
        <v>3.5911975563351426</v>
      </c>
      <c r="L190" s="1">
        <f t="shared" si="29"/>
        <v>698.8608445094718</v>
      </c>
      <c r="O190">
        <f>(2*Mp*Equations!B190/(Equations!F190*1.026*0.75))^(1/2)</f>
        <v>6.1304403181359088</v>
      </c>
      <c r="Q190">
        <f>$G$3*('Initial Conditions (LLDS)'!$I$3/Equations!D190)*(Ti/Equations!E190)</f>
        <v>8.3050311719600121</v>
      </c>
      <c r="T190" s="1">
        <v>4675</v>
      </c>
      <c r="U190">
        <f t="shared" si="25"/>
        <v>762.58796389710767</v>
      </c>
      <c r="AB190">
        <f t="shared" si="26"/>
        <v>1.1656204667408137</v>
      </c>
      <c r="AC190" s="1">
        <f t="shared" si="28"/>
        <v>698.8608445094718</v>
      </c>
    </row>
    <row r="191" spans="1:29">
      <c r="A191">
        <f t="shared" si="21"/>
        <v>1.1666615878316287</v>
      </c>
      <c r="B191" s="1">
        <f>(6.67384*10^(-11)*5.97219*10^24)/((6371*10^3+Equations!C191)^2)</f>
        <v>9.8051368414037281</v>
      </c>
      <c r="C191" s="1">
        <v>4700</v>
      </c>
      <c r="D191" s="1">
        <f t="shared" si="22"/>
        <v>56220.971613228394</v>
      </c>
      <c r="E191" s="1">
        <f>IF(C191&lt;11165,'Initial Conditions (LLDS)'!$E$1-0.0065*C191,IF(C191&gt;25336.9,139.789+0.00296*C191,216.483))</f>
        <v>255.37777777777774</v>
      </c>
      <c r="F191">
        <f>(D191*0.028964)/(8.3145*Equations!E191)</f>
        <v>0.76689806935741922</v>
      </c>
      <c r="G191" s="14">
        <f t="shared" si="20"/>
        <v>6.6513606642586529</v>
      </c>
      <c r="H191">
        <f t="shared" si="23"/>
        <v>4.2758933269292889</v>
      </c>
      <c r="I191">
        <f t="shared" si="24"/>
        <v>6.9645470415671378</v>
      </c>
      <c r="J191">
        <f>F191*G191*B191-m*B191-0.5*Equations!F191*0.3*I191</f>
        <v>23.057246465479558</v>
      </c>
      <c r="K191" s="14">
        <f t="shared" si="27"/>
        <v>3.5896088935562114</v>
      </c>
      <c r="L191" s="1">
        <f t="shared" si="29"/>
        <v>702.45045340302806</v>
      </c>
      <c r="O191">
        <f>(2*Mp*Equations!B191/(Equations!F191*1.026*0.75))^(1/2)</f>
        <v>6.138631557686435</v>
      </c>
      <c r="Q191">
        <f>$G$3*('Initial Conditions (LLDS)'!$I$3/Equations!D191)*(Ti/Equations!E191)</f>
        <v>8.3379058823799923</v>
      </c>
      <c r="T191" s="1">
        <v>4700</v>
      </c>
      <c r="U191">
        <f t="shared" si="25"/>
        <v>765.64295410675618</v>
      </c>
      <c r="AB191">
        <f t="shared" si="26"/>
        <v>1.1666615878316287</v>
      </c>
      <c r="AC191" s="1">
        <f t="shared" si="28"/>
        <v>702.45045340302806</v>
      </c>
    </row>
    <row r="192" spans="1:29">
      <c r="A192">
        <f t="shared" si="21"/>
        <v>1.1677042953330092</v>
      </c>
      <c r="B192" s="1">
        <f>(6.67384*10^(-11)*5.97219*10^24)/((6371*10^3+Equations!C192)^2)</f>
        <v>9.805059947265276</v>
      </c>
      <c r="C192" s="1">
        <v>4725</v>
      </c>
      <c r="D192" s="1">
        <f t="shared" si="22"/>
        <v>56034.81930771855</v>
      </c>
      <c r="E192" s="1">
        <f>IF(C192&lt;11165,'Initial Conditions (LLDS)'!$E$1-0.0065*C192,IF(C192&gt;25336.9,139.789+0.00296*C192,216.483))</f>
        <v>255.21527777777774</v>
      </c>
      <c r="F192">
        <f>(D192*0.028964)/(8.3145*Equations!E192)</f>
        <v>0.76484548669525321</v>
      </c>
      <c r="G192" s="14">
        <f t="shared" si="20"/>
        <v>6.6692106324113842</v>
      </c>
      <c r="H192">
        <f t="shared" si="23"/>
        <v>4.2835399289869702</v>
      </c>
      <c r="I192">
        <f t="shared" si="24"/>
        <v>6.9676313184525407</v>
      </c>
      <c r="J192">
        <f>F192*G192*B192-m*B192-0.5*Equations!F192*0.3*I192</f>
        <v>23.058849809319526</v>
      </c>
      <c r="K192" s="14">
        <f t="shared" si="27"/>
        <v>3.5880199249050273</v>
      </c>
      <c r="L192" s="1">
        <f t="shared" si="29"/>
        <v>706.03847332793305</v>
      </c>
      <c r="O192">
        <f>(2*Mp*Equations!B192/(Equations!F192*1.026*0.75))^(1/2)</f>
        <v>6.1468389258152367</v>
      </c>
      <c r="Q192">
        <f>$G$3*('Initial Conditions (LLDS)'!$I$3/Equations!D192)*(Ti/Equations!E192)</f>
        <v>8.3709316215776646</v>
      </c>
      <c r="T192" s="1">
        <v>4725</v>
      </c>
      <c r="U192">
        <f t="shared" si="25"/>
        <v>768.6877852217898</v>
      </c>
      <c r="AB192">
        <f t="shared" si="26"/>
        <v>1.1677042953330092</v>
      </c>
      <c r="AC192" s="1">
        <f t="shared" si="28"/>
        <v>706.03847332793305</v>
      </c>
    </row>
    <row r="193" spans="1:29">
      <c r="A193">
        <f t="shared" si="21"/>
        <v>1.1687485926638239</v>
      </c>
      <c r="B193" s="1">
        <f>(6.67384*10^(-11)*5.97219*10^24)/((6371*10^3+Equations!C193)^2)</f>
        <v>9.8049830540313501</v>
      </c>
      <c r="C193" s="1">
        <v>4750</v>
      </c>
      <c r="D193" s="1">
        <f t="shared" si="22"/>
        <v>55849.166411015343</v>
      </c>
      <c r="E193" s="1">
        <f>IF(C193&lt;11165,'Initial Conditions (LLDS)'!$E$1-0.0065*C193,IF(C193&gt;25336.9,139.789+0.00296*C193,216.483))</f>
        <v>255.05277777777775</v>
      </c>
      <c r="F193">
        <f>(D193*0.028964)/(8.3145*Equations!E193)</f>
        <v>0.76279710954539537</v>
      </c>
      <c r="G193" s="14">
        <f t="shared" si="20"/>
        <v>6.6871197965863267</v>
      </c>
      <c r="H193">
        <f t="shared" si="23"/>
        <v>4.291205036669802</v>
      </c>
      <c r="I193">
        <f t="shared" si="24"/>
        <v>6.9707189232911215</v>
      </c>
      <c r="J193">
        <f>F193*G193*B193-m*B193-0.5*Equations!F193*0.3*I193</f>
        <v>23.060450276482918</v>
      </c>
      <c r="K193" s="14">
        <f t="shared" si="27"/>
        <v>3.5864306501396874</v>
      </c>
      <c r="L193" s="1">
        <f t="shared" si="29"/>
        <v>709.62490397807278</v>
      </c>
      <c r="O193">
        <f>(2*Mp*Equations!B193/(Equations!F193*1.026*0.75))^(1/2)</f>
        <v>6.1550624644797267</v>
      </c>
      <c r="Q193">
        <f>$G$3*('Initial Conditions (LLDS)'!$I$3/Equations!D193)*(Ti/Equations!E193)</f>
        <v>8.404109179515304</v>
      </c>
      <c r="T193" s="1">
        <v>4750</v>
      </c>
      <c r="U193">
        <f t="shared" si="25"/>
        <v>771.72246868521529</v>
      </c>
      <c r="AB193">
        <f t="shared" si="26"/>
        <v>1.1687485926638239</v>
      </c>
      <c r="AC193" s="1">
        <f t="shared" si="28"/>
        <v>709.62490397807278</v>
      </c>
    </row>
    <row r="194" spans="1:29">
      <c r="A194">
        <f t="shared" si="21"/>
        <v>1.1697944832524714</v>
      </c>
      <c r="B194" s="1">
        <f>(6.67384*10^(-11)*5.97219*10^24)/((6371*10^3+Equations!C194)^2)</f>
        <v>9.8049061617019397</v>
      </c>
      <c r="C194" s="1">
        <v>4775</v>
      </c>
      <c r="D194" s="1">
        <f t="shared" si="22"/>
        <v>55664.011897474105</v>
      </c>
      <c r="E194" s="1">
        <f>IF(C194&lt;11165,'Initial Conditions (LLDS)'!$E$1-0.0065*C194,IF(C194&gt;25336.9,139.789+0.00296*C194,216.483))</f>
        <v>254.89027777777775</v>
      </c>
      <c r="F194">
        <f>(D194*0.028964)/(8.3145*Equations!E194)</f>
        <v>0.76075293193390214</v>
      </c>
      <c r="G194" s="14">
        <f t="shared" si="20"/>
        <v>6.7050883905933247</v>
      </c>
      <c r="H194">
        <f t="shared" si="23"/>
        <v>4.2988887064700299</v>
      </c>
      <c r="I194">
        <f t="shared" si="24"/>
        <v>6.9738098617712776</v>
      </c>
      <c r="J194">
        <f>F194*G194*B194-m*B194-0.5*Equations!F194*0.3*I194</f>
        <v>23.062047869794135</v>
      </c>
      <c r="K194" s="14">
        <f t="shared" si="27"/>
        <v>3.5848410690179402</v>
      </c>
      <c r="L194" s="1">
        <f t="shared" si="29"/>
        <v>713.20974504709068</v>
      </c>
      <c r="O194">
        <f>(2*Mp*Equations!B194/(Equations!F194*1.026*0.75))^(1/2)</f>
        <v>6.1633022157730251</v>
      </c>
      <c r="Q194">
        <f>$G$3*('Initial Conditions (LLDS)'!$I$3/Equations!D194)*(Ti/Equations!E194)</f>
        <v>8.4374393507905534</v>
      </c>
      <c r="T194" s="1">
        <v>4775</v>
      </c>
      <c r="U194">
        <f t="shared" si="25"/>
        <v>774.74701593893872</v>
      </c>
      <c r="AB194">
        <f t="shared" si="26"/>
        <v>1.1697944832524714</v>
      </c>
      <c r="AC194" s="1">
        <f t="shared" si="28"/>
        <v>713.20974504709068</v>
      </c>
    </row>
    <row r="195" spans="1:29">
      <c r="A195">
        <f t="shared" si="21"/>
        <v>1.1708419705369111</v>
      </c>
      <c r="B195" s="1">
        <f>(6.67384*10^(-11)*5.97219*10^24)/((6371*10^3+Equations!C195)^2)</f>
        <v>9.8048292702770308</v>
      </c>
      <c r="C195" s="1">
        <v>4800</v>
      </c>
      <c r="D195" s="1">
        <f t="shared" si="22"/>
        <v>55479.354742910524</v>
      </c>
      <c r="E195" s="1">
        <f>IF(C195&lt;11165,'Initial Conditions (LLDS)'!$E$1-0.0065*C195,IF(C195&gt;25336.9,139.789+0.00296*C195,216.483))</f>
        <v>254.72777777777776</v>
      </c>
      <c r="F195">
        <f>(D195*0.028964)/(8.3145*Equations!E195)</f>
        <v>0.75871294789155741</v>
      </c>
      <c r="G195" s="14">
        <f t="shared" ref="G195:G258" si="30">(n*8.3145*E195/D195)</f>
        <v>6.7231166493140098</v>
      </c>
      <c r="H195">
        <f t="shared" si="23"/>
        <v>4.3065909950881336</v>
      </c>
      <c r="I195">
        <f t="shared" si="24"/>
        <v>6.9769041395947244</v>
      </c>
      <c r="J195">
        <f>F195*G195*B195-m*B195-0.5*Equations!F195*0.3*I195</f>
        <v>23.063642592076583</v>
      </c>
      <c r="K195" s="14">
        <f t="shared" si="27"/>
        <v>3.5832511812971828</v>
      </c>
      <c r="L195" s="1">
        <f t="shared" si="29"/>
        <v>716.79299622838789</v>
      </c>
      <c r="O195">
        <f>(2*Mp*Equations!B195/(Equations!F195*1.026*0.75))^(1/2)</f>
        <v>6.171558221924478</v>
      </c>
      <c r="Q195">
        <f>$G$3*('Initial Conditions (LLDS)'!$I$3/Equations!D195)*(Ti/Equations!E195)</f>
        <v>8.4709229346665555</v>
      </c>
      <c r="T195" s="1">
        <v>4800</v>
      </c>
      <c r="U195">
        <f t="shared" si="25"/>
        <v>777.76143842376575</v>
      </c>
      <c r="AB195">
        <f t="shared" si="26"/>
        <v>1.1708419705369111</v>
      </c>
      <c r="AC195" s="1">
        <f t="shared" si="28"/>
        <v>716.79299622838789</v>
      </c>
    </row>
    <row r="196" spans="1:29">
      <c r="A196">
        <f t="shared" ref="A196:A259" si="31">((G196*3)/(4*3.1415))^(1/3)</f>
        <v>1.1718910579646982</v>
      </c>
      <c r="B196" s="1">
        <f>(6.67384*10^(-11)*5.97219*10^24)/((6371*10^3+Equations!C196)^2)</f>
        <v>9.8047523797566072</v>
      </c>
      <c r="C196" s="1">
        <v>4825</v>
      </c>
      <c r="D196" s="1">
        <f t="shared" ref="D196:D259" si="32">101325*(1-2.25577*(10^-5)*C196)^5.25588</f>
        <v>55295.193924599407</v>
      </c>
      <c r="E196" s="1">
        <f>IF(C196&lt;11165,'Initial Conditions (LLDS)'!$E$1-0.0065*C196,IF(C196&gt;25336.9,139.789+0.00296*C196,216.483))</f>
        <v>254.56527777777774</v>
      </c>
      <c r="F196">
        <f>(D196*0.028964)/(8.3145*Equations!E196)</f>
        <v>0.75667715145387004</v>
      </c>
      <c r="G196" s="14">
        <f t="shared" si="30"/>
        <v>6.7412048087073941</v>
      </c>
      <c r="H196">
        <f t="shared" ref="H196:H259" si="33">3.1415*(A196)^2</f>
        <v>4.3143119594337316</v>
      </c>
      <c r="I196">
        <f t="shared" ref="I196:I259" si="34">(2*B196*(F196*G196-m)/(F196*0.3*H196))^(1/2)</f>
        <v>6.9800017624765305</v>
      </c>
      <c r="J196">
        <f>F196*G196*B196-m*B196-0.5*Equations!F196*0.3*I196</f>
        <v>23.065234446152616</v>
      </c>
      <c r="K196" s="14">
        <f t="shared" si="27"/>
        <v>3.5816609867344655</v>
      </c>
      <c r="L196" s="1">
        <f t="shared" si="29"/>
        <v>720.3746572151224</v>
      </c>
      <c r="O196">
        <f>(2*Mp*Equations!B196/(Equations!F196*1.026*0.75))^(1/2)</f>
        <v>6.1798305253001935</v>
      </c>
      <c r="Q196">
        <f>$G$3*('Initial Conditions (LLDS)'!$I$3/Equations!D196)*(Ti/Equations!E196)</f>
        <v>8.5045607351023644</v>
      </c>
      <c r="T196" s="1">
        <v>4825</v>
      </c>
      <c r="U196">
        <f t="shared" ref="U196:U259" si="35">T196/O196</f>
        <v>780.76574757939966</v>
      </c>
      <c r="AB196">
        <f t="shared" ref="AB196:AB259" si="36">((G196*3)/(4*3.1415))^(1/3)</f>
        <v>1.1718910579646982</v>
      </c>
      <c r="AC196" s="1">
        <f t="shared" si="28"/>
        <v>720.3746572151224</v>
      </c>
    </row>
    <row r="197" spans="1:29">
      <c r="A197">
        <f t="shared" si="31"/>
        <v>1.1729417489930141</v>
      </c>
      <c r="B197" s="1">
        <f>(6.67384*10^(-11)*5.97219*10^24)/((6371*10^3+Equations!C197)^2)</f>
        <v>9.8046754901406548</v>
      </c>
      <c r="C197" s="1">
        <v>4850</v>
      </c>
      <c r="D197" s="1">
        <f t="shared" si="32"/>
        <v>55111.528421273695</v>
      </c>
      <c r="E197" s="1">
        <f>IF(C197&lt;11165,'Initial Conditions (LLDS)'!$E$1-0.0065*C197,IF(C197&gt;25336.9,139.789+0.00296*C197,216.483))</f>
        <v>254.40277777777774</v>
      </c>
      <c r="F197">
        <f>(D197*0.028964)/(8.3145*Equations!E197)</f>
        <v>0.75464553666107625</v>
      </c>
      <c r="G197" s="14">
        <f t="shared" si="30"/>
        <v>6.7593531058154896</v>
      </c>
      <c r="H197">
        <f t="shared" si="33"/>
        <v>4.3220516566264795</v>
      </c>
      <c r="I197">
        <f t="shared" si="34"/>
        <v>6.9831027361451641</v>
      </c>
      <c r="J197">
        <f>F197*G197*B197-m*B197-0.5*Equations!F197*0.3*I197</f>
        <v>23.066823434843624</v>
      </c>
      <c r="K197" s="14">
        <f t="shared" ref="K197:K260" si="37">25/I197</f>
        <v>3.580070485086488</v>
      </c>
      <c r="L197" s="1">
        <f t="shared" si="29"/>
        <v>723.95472770020888</v>
      </c>
      <c r="O197">
        <f>(2*Mp*Equations!B197/(Equations!F197*1.026*0.75))^(1/2)</f>
        <v>6.1881191684035608</v>
      </c>
      <c r="Q197">
        <f>$G$3*('Initial Conditions (LLDS)'!$I$3/Equations!D197)*(Ti/Equations!E197)</f>
        <v>8.5383535607834862</v>
      </c>
      <c r="T197" s="1">
        <v>4850</v>
      </c>
      <c r="U197">
        <f t="shared" si="35"/>
        <v>783.75995484444184</v>
      </c>
      <c r="AB197">
        <f t="shared" si="36"/>
        <v>1.1729417489930141</v>
      </c>
      <c r="AC197" s="1">
        <f t="shared" ref="AC197:AC260" si="38">L196+K197</f>
        <v>723.95472770020888</v>
      </c>
    </row>
    <row r="198" spans="1:29">
      <c r="A198">
        <f t="shared" si="31"/>
        <v>1.1739940470887009</v>
      </c>
      <c r="B198" s="1">
        <f>(6.67384*10^(-11)*5.97219*10^24)/((6371*10^3+Equations!C198)^2)</f>
        <v>9.8045986014291611</v>
      </c>
      <c r="C198" s="1">
        <v>4875</v>
      </c>
      <c r="D198" s="1">
        <f t="shared" si="32"/>
        <v>54928.357213123207</v>
      </c>
      <c r="E198" s="1">
        <f>IF(C198&lt;11165,'Initial Conditions (LLDS)'!$E$1-0.0065*C198,IF(C198&gt;25336.9,139.789+0.00296*C198,216.483))</f>
        <v>254.24027777777775</v>
      </c>
      <c r="F198">
        <f>(D198*0.028964)/(8.3145*Equations!E198)</f>
        <v>0.7526180975581368</v>
      </c>
      <c r="G198" s="14">
        <f t="shared" si="30"/>
        <v>6.777561778768967</v>
      </c>
      <c r="H198">
        <f t="shared" si="33"/>
        <v>4.3298101439969789</v>
      </c>
      <c r="I198">
        <f t="shared" si="34"/>
        <v>6.9862070663425255</v>
      </c>
      <c r="J198">
        <f>F198*G198*B198-m*B198-0.5*Equations!F198*0.3*I198</f>
        <v>23.068409560969947</v>
      </c>
      <c r="K198" s="14">
        <f t="shared" si="37"/>
        <v>3.5784796761096</v>
      </c>
      <c r="L198" s="1">
        <f t="shared" ref="L198:L261" si="39">L197+K198</f>
        <v>727.5332073763185</v>
      </c>
      <c r="O198">
        <f>(2*Mp*Equations!B198/(Equations!F198*1.026*0.75))^(1/2)</f>
        <v>6.1964241938757878</v>
      </c>
      <c r="Q198">
        <f>$G$3*('Initial Conditions (LLDS)'!$I$3/Equations!D198)*(Ti/Equations!E198)</f>
        <v>8.5723022251527166</v>
      </c>
      <c r="T198" s="1">
        <v>4875</v>
      </c>
      <c r="U198">
        <f t="shared" si="35"/>
        <v>786.74407165638979</v>
      </c>
      <c r="AB198">
        <f t="shared" si="36"/>
        <v>1.1739940470887009</v>
      </c>
      <c r="AC198" s="1">
        <f t="shared" si="38"/>
        <v>727.5332073763185</v>
      </c>
    </row>
    <row r="199" spans="1:29">
      <c r="A199">
        <f t="shared" si="31"/>
        <v>1.175047955728294</v>
      </c>
      <c r="B199" s="1">
        <f>(6.67384*10^(-11)*5.97219*10^24)/((6371*10^3+Equations!C199)^2)</f>
        <v>9.8045217136221101</v>
      </c>
      <c r="C199" s="1">
        <v>4900</v>
      </c>
      <c r="D199" s="1">
        <f t="shared" si="32"/>
        <v>54745.679281793491</v>
      </c>
      <c r="E199" s="1">
        <f>IF(C199&lt;11165,'Initial Conditions (LLDS)'!$E$1-0.0065*C199,IF(C199&gt;25336.9,139.789+0.00296*C199,216.483))</f>
        <v>254.07777777777775</v>
      </c>
      <c r="F199">
        <f>(D199*0.028964)/(8.3145*Equations!E199)</f>
        <v>0.75059482819473755</v>
      </c>
      <c r="G199" s="14">
        <f t="shared" si="30"/>
        <v>6.7958310667928536</v>
      </c>
      <c r="H199">
        <f t="shared" si="33"/>
        <v>4.337587479087694</v>
      </c>
      <c r="I199">
        <f t="shared" si="34"/>
        <v>6.9893147588239977</v>
      </c>
      <c r="J199">
        <f>F199*G199*B199-m*B199-0.5*Equations!F199*0.3*I199</f>
        <v>23.06999282735099</v>
      </c>
      <c r="K199" s="14">
        <f t="shared" si="37"/>
        <v>3.576888559559797</v>
      </c>
      <c r="L199" s="1">
        <f t="shared" si="39"/>
        <v>731.11009593587835</v>
      </c>
      <c r="O199">
        <f>(2*Mp*Equations!B199/(Equations!F199*1.026*0.75))^(1/2)</f>
        <v>6.2047456444964322</v>
      </c>
      <c r="Q199">
        <f>$G$3*('Initial Conditions (LLDS)'!$I$3/Equations!D199)*(Ti/Equations!E199)</f>
        <v>8.6064075464411633</v>
      </c>
      <c r="T199" s="1">
        <v>4900</v>
      </c>
      <c r="U199">
        <f t="shared" si="35"/>
        <v>789.71810945163679</v>
      </c>
      <c r="AB199">
        <f t="shared" si="36"/>
        <v>1.175047955728294</v>
      </c>
      <c r="AC199" s="1">
        <f t="shared" si="38"/>
        <v>731.11009593587835</v>
      </c>
    </row>
    <row r="200" spans="1:29">
      <c r="A200">
        <f t="shared" si="31"/>
        <v>1.1761034783980562</v>
      </c>
      <c r="B200" s="1">
        <f>(6.67384*10^(-11)*5.97219*10^24)/((6371*10^3+Equations!C200)^2)</f>
        <v>9.8044448267194895</v>
      </c>
      <c r="C200" s="1">
        <v>4925</v>
      </c>
      <c r="D200" s="1">
        <f t="shared" si="32"/>
        <v>54563.493610384576</v>
      </c>
      <c r="E200" s="1">
        <f>IF(C200&lt;11165,'Initial Conditions (LLDS)'!$E$1-0.0065*C200,IF(C200&gt;25336.9,139.789+0.00296*C200,216.483))</f>
        <v>253.91527777777776</v>
      </c>
      <c r="F200">
        <f>(D200*0.028964)/(8.3145*Equations!E200)</f>
        <v>0.74857572262528571</v>
      </c>
      <c r="G200" s="14">
        <f t="shared" si="30"/>
        <v>6.8141612102122702</v>
      </c>
      <c r="H200">
        <f t="shared" si="33"/>
        <v>4.3453837196538725</v>
      </c>
      <c r="I200">
        <f t="shared" si="34"/>
        <v>6.9924258193584752</v>
      </c>
      <c r="J200">
        <f>F200*G200*B200-m*B200-0.5*Equations!F200*0.3*I200</f>
        <v>23.071573236805072</v>
      </c>
      <c r="K200" s="14">
        <f t="shared" si="37"/>
        <v>3.575297135192725</v>
      </c>
      <c r="L200" s="1">
        <f t="shared" si="39"/>
        <v>734.68539307107108</v>
      </c>
      <c r="O200">
        <f>(2*Mp*Equations!B200/(Equations!F200*1.026*0.75))^(1/2)</f>
        <v>6.2130835631839494</v>
      </c>
      <c r="Q200">
        <f>$G$3*('Initial Conditions (LLDS)'!$I$3/Equations!D200)*(Ti/Equations!E200)</f>
        <v>8.6406703476995173</v>
      </c>
      <c r="T200" s="1">
        <v>4925</v>
      </c>
      <c r="U200">
        <f t="shared" si="35"/>
        <v>792.6820796654697</v>
      </c>
      <c r="AB200">
        <f t="shared" si="36"/>
        <v>1.1761034783980562</v>
      </c>
      <c r="AC200" s="1">
        <f t="shared" si="38"/>
        <v>734.68539307107108</v>
      </c>
    </row>
    <row r="201" spans="1:29">
      <c r="A201">
        <f t="shared" si="31"/>
        <v>1.1771606185940096</v>
      </c>
      <c r="B201" s="1">
        <f>(6.67384*10^(-11)*5.97219*10^24)/((6371*10^3+Equations!C201)^2)</f>
        <v>9.8043679407212849</v>
      </c>
      <c r="C201" s="1">
        <v>4950</v>
      </c>
      <c r="D201" s="1">
        <f t="shared" si="32"/>
        <v>54381.799183449984</v>
      </c>
      <c r="E201" s="1">
        <f>IF(C201&lt;11165,'Initial Conditions (LLDS)'!$E$1-0.0065*C201,IF(C201&gt;25336.9,139.789+0.00296*C201,216.483))</f>
        <v>253.75277777777774</v>
      </c>
      <c r="F201">
        <f>(D201*0.028964)/(8.3145*Equations!E201)</f>
        <v>0.74656077490891293</v>
      </c>
      <c r="G201" s="14">
        <f t="shared" si="30"/>
        <v>6.8325524504581674</v>
      </c>
      <c r="H201">
        <f t="shared" si="33"/>
        <v>4.353198923664455</v>
      </c>
      <c r="I201">
        <f t="shared" si="34"/>
        <v>6.9955402537284144</v>
      </c>
      <c r="J201">
        <f>F201*G201*B201-m*B201-0.5*Equations!F201*0.3*I201</f>
        <v>23.073150792149573</v>
      </c>
      <c r="K201" s="14">
        <f t="shared" si="37"/>
        <v>3.5737054027636743</v>
      </c>
      <c r="L201" s="1">
        <f t="shared" si="39"/>
        <v>738.2590984738348</v>
      </c>
      <c r="O201">
        <f>(2*Mp*Equations!B201/(Equations!F201*1.026*0.75))^(1/2)</f>
        <v>6.2214379929962158</v>
      </c>
      <c r="Q201">
        <f>$G$3*('Initial Conditions (LLDS)'!$I$3/Equations!D201)*(Ti/Equations!E201)</f>
        <v>8.6750914568294899</v>
      </c>
      <c r="T201" s="1">
        <v>4950</v>
      </c>
      <c r="U201">
        <f t="shared" si="35"/>
        <v>795.63599373207012</v>
      </c>
      <c r="AB201">
        <f t="shared" si="36"/>
        <v>1.1771606185940096</v>
      </c>
      <c r="AC201" s="1">
        <f t="shared" si="38"/>
        <v>738.2590984738348</v>
      </c>
    </row>
    <row r="202" spans="1:29">
      <c r="A202">
        <f t="shared" si="31"/>
        <v>1.17821937982197</v>
      </c>
      <c r="B202" s="1">
        <f>(6.67384*10^(-11)*5.97219*10^24)/((6371*10^3+Equations!C202)^2)</f>
        <v>9.8042910556274805</v>
      </c>
      <c r="C202" s="1">
        <v>4975</v>
      </c>
      <c r="D202" s="1">
        <f t="shared" si="32"/>
        <v>54200.594986995493</v>
      </c>
      <c r="E202" s="1">
        <f>IF(C202&lt;11165,'Initial Conditions (LLDS)'!$E$1-0.0065*C202,IF(C202&gt;25336.9,139.789+0.00296*C202,216.483))</f>
        <v>253.59027777777774</v>
      </c>
      <c r="F202">
        <f>(D202*0.028964)/(8.3145*Equations!E202)</f>
        <v>0.74454997910947263</v>
      </c>
      <c r="G202" s="14">
        <f t="shared" si="30"/>
        <v>6.8510050300731322</v>
      </c>
      <c r="H202">
        <f t="shared" si="33"/>
        <v>4.3610331493030143</v>
      </c>
      <c r="I202">
        <f t="shared" si="34"/>
        <v>6.9986580677298678</v>
      </c>
      <c r="J202">
        <f>F202*G202*B202-m*B202-0.5*Equations!F202*0.3*I202</f>
        <v>23.074725496200827</v>
      </c>
      <c r="K202" s="14">
        <f t="shared" si="37"/>
        <v>3.572113362027582</v>
      </c>
      <c r="L202" s="1">
        <f t="shared" si="39"/>
        <v>741.8312118358624</v>
      </c>
      <c r="O202">
        <f>(2*Mp*Equations!B202/(Equations!F202*1.026*0.75))^(1/2)</f>
        <v>6.2298089771310794</v>
      </c>
      <c r="Q202">
        <f>$G$3*('Initial Conditions (LLDS)'!$I$3/Equations!D202)*(Ti/Equations!E202)</f>
        <v>8.7096717066155396</v>
      </c>
      <c r="T202" s="1">
        <v>4975</v>
      </c>
      <c r="U202">
        <f t="shared" si="35"/>
        <v>798.57986308451177</v>
      </c>
      <c r="AB202">
        <f t="shared" si="36"/>
        <v>1.17821937982197</v>
      </c>
      <c r="AC202" s="1">
        <f t="shared" si="38"/>
        <v>741.8312118358624</v>
      </c>
    </row>
    <row r="203" spans="1:29">
      <c r="A203">
        <f t="shared" si="31"/>
        <v>1.1792797655975806</v>
      </c>
      <c r="B203" s="1">
        <f>(6.67384*10^(-11)*5.97219*10^24)/((6371*10^3+Equations!C203)^2)</f>
        <v>9.804214171438062</v>
      </c>
      <c r="C203" s="1">
        <v>5000</v>
      </c>
      <c r="D203" s="1">
        <f t="shared" si="32"/>
        <v>54019.880008477972</v>
      </c>
      <c r="E203" s="1">
        <f>IF(C203&lt;11165,'Initial Conditions (LLDS)'!$E$1-0.0065*C203,IF(C203&gt;25336.9,139.789+0.00296*C203,216.483))</f>
        <v>253.42777777777775</v>
      </c>
      <c r="F203">
        <f>(D203*0.028964)/(8.3145*Equations!E203)</f>
        <v>0.7425433292955389</v>
      </c>
      <c r="G203" s="14">
        <f t="shared" si="30"/>
        <v>6.8695191927172123</v>
      </c>
      <c r="H203">
        <f t="shared" si="33"/>
        <v>4.3688864549686803</v>
      </c>
      <c r="I203">
        <f t="shared" si="34"/>
        <v>7.0017792671725205</v>
      </c>
      <c r="J203">
        <f>F203*G203*B203-m*B203-0.5*Equations!F203*0.3*I203</f>
        <v>23.076297351774137</v>
      </c>
      <c r="K203" s="14">
        <f t="shared" si="37"/>
        <v>3.5705210127390341</v>
      </c>
      <c r="L203" s="1">
        <f t="shared" si="39"/>
        <v>745.40173284860145</v>
      </c>
      <c r="O203">
        <f>(2*Mp*Equations!B203/(Equations!F203*1.026*0.75))^(1/2)</f>
        <v>6.2381965589269006</v>
      </c>
      <c r="Q203">
        <f>$G$3*('Initial Conditions (LLDS)'!$I$3/Equations!D203)*(Ti/Equations!E203)</f>
        <v>8.7444119347567959</v>
      </c>
      <c r="T203" s="1">
        <v>5000</v>
      </c>
      <c r="U203">
        <f t="shared" si="35"/>
        <v>801.51369915476084</v>
      </c>
      <c r="AB203">
        <f t="shared" si="36"/>
        <v>1.1792797655975806</v>
      </c>
      <c r="AC203" s="1">
        <f t="shared" si="38"/>
        <v>745.40173284860145</v>
      </c>
    </row>
    <row r="204" spans="1:29">
      <c r="A204">
        <f t="shared" si="31"/>
        <v>1.1803417794463462</v>
      </c>
      <c r="B204" s="1">
        <f>(6.67384*10^(-11)*5.97219*10^24)/((6371*10^3+Equations!C204)^2)</f>
        <v>9.8041372881530169</v>
      </c>
      <c r="C204" s="1">
        <v>5025</v>
      </c>
      <c r="D204" s="1">
        <f t="shared" si="32"/>
        <v>53839.653236804159</v>
      </c>
      <c r="E204" s="1">
        <f>IF(C204&lt;11165,'Initial Conditions (LLDS)'!$E$1-0.0065*C204,IF(C204&gt;25336.9,139.789+0.00296*C204,216.483))</f>
        <v>253.26527777777775</v>
      </c>
      <c r="F204">
        <f>(D204*0.028964)/(8.3145*Equations!E204)</f>
        <v>0.74054081954040618</v>
      </c>
      <c r="G204" s="14">
        <f t="shared" si="30"/>
        <v>6.8880951831737889</v>
      </c>
      <c r="H204">
        <f t="shared" si="33"/>
        <v>4.3767588992770809</v>
      </c>
      <c r="I204">
        <f t="shared" si="34"/>
        <v>7.0049038578797473</v>
      </c>
      <c r="J204">
        <f>F204*G204*B204-m*B204-0.5*Equations!F204*0.3*I204</f>
        <v>23.077866361683871</v>
      </c>
      <c r="K204" s="14">
        <f t="shared" si="37"/>
        <v>3.5689283546522548</v>
      </c>
      <c r="L204" s="1">
        <f t="shared" si="39"/>
        <v>748.97066120325371</v>
      </c>
      <c r="O204">
        <f>(2*Mp*Equations!B204/(Equations!F204*1.026*0.75))^(1/2)</f>
        <v>6.2466007818631084</v>
      </c>
      <c r="Q204">
        <f>$G$3*('Initial Conditions (LLDS)'!$I$3/Equations!D204)*(Ti/Equations!E204)</f>
        <v>8.7793129838992208</v>
      </c>
      <c r="T204" s="1">
        <v>5025</v>
      </c>
      <c r="U204">
        <f t="shared" si="35"/>
        <v>804.43751337367291</v>
      </c>
      <c r="AB204">
        <f t="shared" si="36"/>
        <v>1.1803417794463462</v>
      </c>
      <c r="AC204" s="1">
        <f t="shared" si="38"/>
        <v>748.97066120325371</v>
      </c>
    </row>
    <row r="205" spans="1:29">
      <c r="A205">
        <f t="shared" si="31"/>
        <v>1.1814054249036661</v>
      </c>
      <c r="B205" s="1">
        <f>(6.67384*10^(-11)*5.97219*10^24)/((6371*10^3+Equations!C205)^2)</f>
        <v>9.8040604057723311</v>
      </c>
      <c r="C205" s="1">
        <v>5050</v>
      </c>
      <c r="D205" s="1">
        <f t="shared" si="32"/>
        <v>53659.913662329665</v>
      </c>
      <c r="E205" s="1">
        <f>IF(C205&lt;11165,'Initial Conditions (LLDS)'!$E$1-0.0065*C205,IF(C205&gt;25336.9,139.789+0.00296*C205,216.483))</f>
        <v>253.10277777777776</v>
      </c>
      <c r="F205">
        <f>(D205*0.028964)/(8.3145*Equations!E205)</f>
        <v>0.73854244392208912</v>
      </c>
      <c r="G205" s="14">
        <f t="shared" si="30"/>
        <v>6.9067332473554526</v>
      </c>
      <c r="H205">
        <f t="shared" si="33"/>
        <v>4.3846505410612773</v>
      </c>
      <c r="I205">
        <f t="shared" si="34"/>
        <v>7.0080318456886337</v>
      </c>
      <c r="J205">
        <f>F205*G205*B205-m*B205-0.5*Equations!F205*0.3*I205</f>
        <v>23.079432528743325</v>
      </c>
      <c r="K205" s="14">
        <f t="shared" si="37"/>
        <v>3.5673353875211182</v>
      </c>
      <c r="L205" s="1">
        <f t="shared" si="39"/>
        <v>752.53799659077481</v>
      </c>
      <c r="O205">
        <f>(2*Mp*Equations!B205/(Equations!F205*1.026*0.75))^(1/2)</f>
        <v>6.255021689560734</v>
      </c>
      <c r="Q205">
        <f>$G$3*('Initial Conditions (LLDS)'!$I$3/Equations!D205)*(Ti/Equations!E205)</f>
        <v>8.8143757016679967</v>
      </c>
      <c r="T205" s="1">
        <v>5050</v>
      </c>
      <c r="U205">
        <f t="shared" si="35"/>
        <v>807.35131717099478</v>
      </c>
      <c r="AB205">
        <f t="shared" si="36"/>
        <v>1.1814054249036661</v>
      </c>
      <c r="AC205" s="1">
        <f t="shared" si="38"/>
        <v>752.53799659077481</v>
      </c>
    </row>
    <row r="206" spans="1:29">
      <c r="A206">
        <f t="shared" si="31"/>
        <v>1.1824707055148689</v>
      </c>
      <c r="B206" s="1">
        <f>(6.67384*10^(-11)*5.97219*10^24)/((6371*10^3+Equations!C206)^2)</f>
        <v>9.8039835242959885</v>
      </c>
      <c r="C206" s="1">
        <v>5075</v>
      </c>
      <c r="D206" s="1">
        <f t="shared" si="32"/>
        <v>53480.6602768577</v>
      </c>
      <c r="E206" s="1">
        <f>IF(C206&lt;11165,'Initial Conditions (LLDS)'!$E$1-0.0065*C206,IF(C206&gt;25336.9,139.789+0.00296*C206,216.483))</f>
        <v>252.94027777777774</v>
      </c>
      <c r="F206">
        <f>(D206*0.028964)/(8.3145*Equations!E206)</f>
        <v>0.73654819652332093</v>
      </c>
      <c r="G206" s="14">
        <f t="shared" si="30"/>
        <v>6.9254336323099466</v>
      </c>
      <c r="H206">
        <f t="shared" si="33"/>
        <v>4.3925614393727139</v>
      </c>
      <c r="I206">
        <f t="shared" si="34"/>
        <v>7.0111632364500265</v>
      </c>
      <c r="J206">
        <f>F206*G206*B206-m*B206-0.5*Equations!F206*0.3*I206</f>
        <v>23.080995855764797</v>
      </c>
      <c r="K206" s="14">
        <f t="shared" si="37"/>
        <v>3.5657421110991407</v>
      </c>
      <c r="L206" s="1">
        <f t="shared" si="39"/>
        <v>756.10373870187391</v>
      </c>
      <c r="O206">
        <f>(2*Mp*Equations!B206/(Equations!F206*1.026*0.75))^(1/2)</f>
        <v>6.2634593257829714</v>
      </c>
      <c r="Q206">
        <f>$G$3*('Initial Conditions (LLDS)'!$I$3/Equations!D206)*(Ti/Equations!E206)</f>
        <v>8.8496009407001317</v>
      </c>
      <c r="T206" s="1">
        <v>5075</v>
      </c>
      <c r="U206">
        <f t="shared" si="35"/>
        <v>810.25512197536193</v>
      </c>
      <c r="AB206">
        <f t="shared" si="36"/>
        <v>1.1824707055148689</v>
      </c>
      <c r="AC206" s="1">
        <f t="shared" si="38"/>
        <v>756.10373870187391</v>
      </c>
    </row>
    <row r="207" spans="1:29">
      <c r="A207">
        <f t="shared" si="31"/>
        <v>1.1835376248352463</v>
      </c>
      <c r="B207" s="1">
        <f>(6.67384*10^(-11)*5.97219*10^24)/((6371*10^3+Equations!C207)^2)</f>
        <v>9.8039066437239768</v>
      </c>
      <c r="C207" s="1">
        <v>5100</v>
      </c>
      <c r="D207" s="1">
        <f t="shared" si="32"/>
        <v>53301.89207363793</v>
      </c>
      <c r="E207" s="1">
        <f>IF(C207&lt;11165,'Initial Conditions (LLDS)'!$E$1-0.0065*C207,IF(C207&gt;25336.9,139.789+0.00296*C207,216.483))</f>
        <v>252.77777777777774</v>
      </c>
      <c r="F207">
        <f>(D207*0.028964)/(8.3145*Equations!E207)</f>
        <v>0.73455807143155272</v>
      </c>
      <c r="G207" s="14">
        <f t="shared" si="30"/>
        <v>6.9441965862261359</v>
      </c>
      <c r="H207">
        <f t="shared" si="33"/>
        <v>4.4004916534821614</v>
      </c>
      <c r="I207">
        <f t="shared" si="34"/>
        <v>7.0142980360285812</v>
      </c>
      <c r="J207">
        <f>F207*G207*B207-m*B207-0.5*Equations!F207*0.3*I207</f>
        <v>23.082556345559603</v>
      </c>
      <c r="K207" s="14">
        <f t="shared" si="37"/>
        <v>3.5641485251394776</v>
      </c>
      <c r="L207" s="1">
        <f t="shared" si="39"/>
        <v>759.66788722701335</v>
      </c>
      <c r="O207">
        <f>(2*Mp*Equations!B207/(Equations!F207*1.026*0.75))^(1/2)</f>
        <v>6.2719137344357341</v>
      </c>
      <c r="Q207">
        <f>$G$3*('Initial Conditions (LLDS)'!$I$3/Equations!D207)*(Ti/Equations!E207)</f>
        <v>8.8849895586773435</v>
      </c>
      <c r="T207" s="1">
        <v>5100</v>
      </c>
      <c r="U207">
        <f t="shared" si="35"/>
        <v>813.14893921429746</v>
      </c>
      <c r="AB207">
        <f t="shared" si="36"/>
        <v>1.1835376248352463</v>
      </c>
      <c r="AC207" s="1">
        <f t="shared" si="38"/>
        <v>759.66788722701335</v>
      </c>
    </row>
    <row r="208" spans="1:29">
      <c r="A208">
        <f t="shared" si="31"/>
        <v>1.1846061864300874</v>
      </c>
      <c r="B208" s="1">
        <f>(6.67384*10^(-11)*5.97219*10^24)/((6371*10^3+Equations!C208)^2)</f>
        <v>9.8038297640562799</v>
      </c>
      <c r="C208" s="1">
        <v>5125</v>
      </c>
      <c r="D208" s="1">
        <f t="shared" si="32"/>
        <v>53123.608047365378</v>
      </c>
      <c r="E208" s="1">
        <f>IF(C208&lt;11165,'Initial Conditions (LLDS)'!$E$1-0.0065*C208,IF(C208&gt;25336.9,139.789+0.00296*C208,216.483))</f>
        <v>252.61527777777775</v>
      </c>
      <c r="F208">
        <f>(D208*0.028964)/(8.3145*Equations!E208)</f>
        <v>0.73257206273895381</v>
      </c>
      <c r="G208" s="14">
        <f t="shared" si="30"/>
        <v>6.9630223584399955</v>
      </c>
      <c r="H208">
        <f t="shared" si="33"/>
        <v>4.408441242880679</v>
      </c>
      <c r="I208">
        <f t="shared" si="34"/>
        <v>7.0174362503027918</v>
      </c>
      <c r="J208">
        <f>F208*G208*B208-m*B208-0.5*Equations!F208*0.3*I208</f>
        <v>23.084114000938026</v>
      </c>
      <c r="K208" s="14">
        <f t="shared" si="37"/>
        <v>3.5625546293949286</v>
      </c>
      <c r="L208" s="1">
        <f t="shared" si="39"/>
        <v>763.23044185640833</v>
      </c>
      <c r="O208">
        <f>(2*Mp*Equations!B208/(Equations!F208*1.026*0.75))^(1/2)</f>
        <v>6.2803849595682015</v>
      </c>
      <c r="Q208">
        <f>$G$3*('Initial Conditions (LLDS)'!$I$3/Equations!D208)*(Ti/Equations!E208)</f>
        <v>8.9205424183591298</v>
      </c>
      <c r="T208" s="1">
        <v>5125</v>
      </c>
      <c r="U208">
        <f t="shared" si="35"/>
        <v>816.03278031421212</v>
      </c>
      <c r="AB208">
        <f t="shared" si="36"/>
        <v>1.1846061864300874</v>
      </c>
      <c r="AC208" s="1">
        <f t="shared" si="38"/>
        <v>763.23044185640833</v>
      </c>
    </row>
    <row r="209" spans="1:29">
      <c r="A209">
        <f t="shared" si="31"/>
        <v>1.1856763938747148</v>
      </c>
      <c r="B209" s="1">
        <f>(6.67384*10^(-11)*5.97219*10^24)/((6371*10^3+Equations!C209)^2)</f>
        <v>9.8037528852928855</v>
      </c>
      <c r="C209" s="1">
        <v>5150</v>
      </c>
      <c r="D209" s="1">
        <f t="shared" si="32"/>
        <v>52945.807194179135</v>
      </c>
      <c r="E209" s="1">
        <f>IF(C209&lt;11165,'Initial Conditions (LLDS)'!$E$1-0.0065*C209,IF(C209&gt;25336.9,139.789+0.00296*C209,216.483))</f>
        <v>252.45277777777775</v>
      </c>
      <c r="F209">
        <f>(D209*0.028964)/(8.3145*Equations!E209)</f>
        <v>0.73059016454240855</v>
      </c>
      <c r="G209" s="14">
        <f t="shared" si="30"/>
        <v>6.9819111994406668</v>
      </c>
      <c r="H209">
        <f t="shared" si="33"/>
        <v>4.4164102672805763</v>
      </c>
      <c r="I209">
        <f t="shared" si="34"/>
        <v>7.0205778851650402</v>
      </c>
      <c r="J209">
        <f>F209*G209*B209-m*B209-0.5*Equations!F209*0.3*I209</f>
        <v>23.085668824709359</v>
      </c>
      <c r="K209" s="14">
        <f t="shared" si="37"/>
        <v>3.5609604236179337</v>
      </c>
      <c r="L209" s="1">
        <f t="shared" si="39"/>
        <v>766.79140228002632</v>
      </c>
      <c r="O209">
        <f>(2*Mp*Equations!B209/(Equations!F209*1.026*0.75))^(1/2)</f>
        <v>6.288873045373391</v>
      </c>
      <c r="Q209">
        <f>$G$3*('Initial Conditions (LLDS)'!$I$3/Equations!D209)*(Ti/Equations!E209)</f>
        <v>8.9562603876161191</v>
      </c>
      <c r="T209" s="1">
        <v>5150</v>
      </c>
      <c r="U209">
        <f t="shared" si="35"/>
        <v>818.9066567004021</v>
      </c>
      <c r="AB209">
        <f t="shared" si="36"/>
        <v>1.1856763938747148</v>
      </c>
      <c r="AC209" s="1">
        <f t="shared" si="38"/>
        <v>766.79140228002632</v>
      </c>
    </row>
    <row r="210" spans="1:29">
      <c r="A210">
        <f t="shared" si="31"/>
        <v>1.1867482507545168</v>
      </c>
      <c r="B210" s="1">
        <f>(6.67384*10^(-11)*5.97219*10^24)/((6371*10^3+Equations!C210)^2)</f>
        <v>9.8036760074337792</v>
      </c>
      <c r="C210" s="1">
        <v>5175</v>
      </c>
      <c r="D210" s="1">
        <f t="shared" si="32"/>
        <v>52768.48851166138</v>
      </c>
      <c r="E210" s="1">
        <f>IF(C210&lt;11165,'Initial Conditions (LLDS)'!$E$1-0.0065*C210,IF(C210&gt;25336.9,139.789+0.00296*C210,216.483))</f>
        <v>252.29027777777776</v>
      </c>
      <c r="F210">
        <f>(D210*0.028964)/(8.3145*Equations!E210)</f>
        <v>0.72861237094351849</v>
      </c>
      <c r="G210" s="14">
        <f t="shared" si="30"/>
        <v>7.0008633608765081</v>
      </c>
      <c r="H210">
        <f t="shared" si="33"/>
        <v>4.4243987866163668</v>
      </c>
      <c r="I210">
        <f t="shared" si="34"/>
        <v>7.0237229465216302</v>
      </c>
      <c r="J210">
        <f>F210*G210*B210-m*B210-0.5*Equations!F210*0.3*I210</f>
        <v>23.087220819681871</v>
      </c>
      <c r="K210" s="14">
        <f t="shared" si="37"/>
        <v>3.5593659075605752</v>
      </c>
      <c r="L210" s="1">
        <f t="shared" si="39"/>
        <v>770.35076818758694</v>
      </c>
      <c r="O210">
        <f>(2*Mp*Equations!B210/(Equations!F210*1.026*0.75))^(1/2)</f>
        <v>6.2973780361887099</v>
      </c>
      <c r="Q210">
        <f>$G$3*('Initial Conditions (LLDS)'!$I$3/Equations!D210)*(Ti/Equations!E210)</f>
        <v>8.9921443394636302</v>
      </c>
      <c r="T210" s="1">
        <v>5175</v>
      </c>
      <c r="U210">
        <f t="shared" si="35"/>
        <v>821.77057979704932</v>
      </c>
      <c r="AB210">
        <f t="shared" si="36"/>
        <v>1.1867482507545168</v>
      </c>
      <c r="AC210" s="1">
        <f t="shared" si="38"/>
        <v>770.35076818758694</v>
      </c>
    </row>
    <row r="211" spans="1:29">
      <c r="A211">
        <f t="shared" si="31"/>
        <v>1.1878217606649835</v>
      </c>
      <c r="B211" s="1">
        <f>(6.67384*10^(-11)*5.97219*10^24)/((6371*10^3+Equations!C211)^2)</f>
        <v>9.8035991304789469</v>
      </c>
      <c r="C211" s="1">
        <v>5200</v>
      </c>
      <c r="D211" s="1">
        <f t="shared" si="32"/>
        <v>52591.650998836114</v>
      </c>
      <c r="E211" s="1">
        <f>IF(C211&lt;11165,'Initial Conditions (LLDS)'!$E$1-0.0065*C211,IF(C211&gt;25336.9,139.789+0.00296*C211,216.483))</f>
        <v>252.12777777777774</v>
      </c>
      <c r="F211">
        <f>(D211*0.028964)/(8.3145*Equations!E211)</f>
        <v>0.72663867604859989</v>
      </c>
      <c r="G211" s="14">
        <f t="shared" si="30"/>
        <v>7.0198790955612127</v>
      </c>
      <c r="H211">
        <f t="shared" si="33"/>
        <v>4.4324068610457443</v>
      </c>
      <c r="I211">
        <f t="shared" si="34"/>
        <v>7.0268714402928394</v>
      </c>
      <c r="J211">
        <f>F211*G211*B211-m*B211-0.5*Equations!F211*0.3*I211</f>
        <v>23.088769988662825</v>
      </c>
      <c r="K211" s="14">
        <f t="shared" si="37"/>
        <v>3.5577710809745717</v>
      </c>
      <c r="L211" s="1">
        <f t="shared" si="39"/>
        <v>773.90853926856153</v>
      </c>
      <c r="O211">
        <f>(2*Mp*Equations!B211/(Equations!F211*1.026*0.75))^(1/2)</f>
        <v>6.3058999764965211</v>
      </c>
      <c r="Q211">
        <f>$G$3*('Initial Conditions (LLDS)'!$I$3/Equations!D211)*(Ti/Equations!E211)</f>
        <v>9.0281951520954848</v>
      </c>
      <c r="T211" s="1">
        <v>5200</v>
      </c>
      <c r="U211">
        <f t="shared" si="35"/>
        <v>824.6245610272199</v>
      </c>
      <c r="AB211">
        <f t="shared" si="36"/>
        <v>1.1878217606649835</v>
      </c>
      <c r="AC211" s="1">
        <f t="shared" si="38"/>
        <v>773.90853926856153</v>
      </c>
    </row>
    <row r="212" spans="1:29">
      <c r="A212">
        <f t="shared" si="31"/>
        <v>1.1888969272117416</v>
      </c>
      <c r="B212" s="1">
        <f>(6.67384*10^(-11)*5.97219*10^24)/((6371*10^3+Equations!C212)^2)</f>
        <v>9.8035222544283727</v>
      </c>
      <c r="C212" s="1">
        <v>5225</v>
      </c>
      <c r="D212" s="1">
        <f t="shared" si="32"/>
        <v>52415.293656168033</v>
      </c>
      <c r="E212" s="1">
        <f>IF(C212&lt;11165,'Initial Conditions (LLDS)'!$E$1-0.0065*C212,IF(C212&gt;25336.9,139.789+0.00296*C212,216.483))</f>
        <v>251.96527777777774</v>
      </c>
      <c r="F212">
        <f>(D212*0.028964)/(8.3145*Equations!E212)</f>
        <v>0.72466907396868274</v>
      </c>
      <c r="G212" s="14">
        <f t="shared" si="30"/>
        <v>7.0389586574799559</v>
      </c>
      <c r="H212">
        <f t="shared" si="33"/>
        <v>4.4404345509505569</v>
      </c>
      <c r="I212">
        <f t="shared" si="34"/>
        <v>7.0300233724129537</v>
      </c>
      <c r="J212">
        <f>F212*G212*B212-m*B212-0.5*Equations!F212*0.3*I212</f>
        <v>23.090316334458475</v>
      </c>
      <c r="K212" s="14">
        <f t="shared" si="37"/>
        <v>3.5561759436112816</v>
      </c>
      <c r="L212" s="1">
        <f t="shared" si="39"/>
        <v>777.46471521217279</v>
      </c>
      <c r="O212">
        <f>(2*Mp*Equations!B212/(Equations!F212*1.026*0.75))^(1/2)</f>
        <v>6.3144389109247125</v>
      </c>
      <c r="Q212">
        <f>$G$3*('Initial Conditions (LLDS)'!$I$3/Equations!D212)*(Ti/Equations!E212)</f>
        <v>9.064413708918071</v>
      </c>
      <c r="T212" s="1">
        <v>5225</v>
      </c>
      <c r="U212">
        <f t="shared" si="35"/>
        <v>827.46861181286329</v>
      </c>
      <c r="AB212">
        <f t="shared" si="36"/>
        <v>1.1888969272117416</v>
      </c>
      <c r="AC212" s="1">
        <f t="shared" si="38"/>
        <v>777.46471521217279</v>
      </c>
    </row>
    <row r="213" spans="1:29">
      <c r="A213">
        <f t="shared" si="31"/>
        <v>1.189973754010589</v>
      </c>
      <c r="B213" s="1">
        <f>(6.67384*10^(-11)*5.97219*10^24)/((6371*10^3+Equations!C213)^2)</f>
        <v>9.803445379282044</v>
      </c>
      <c r="C213" s="1">
        <v>5250</v>
      </c>
      <c r="D213" s="1">
        <f t="shared" si="32"/>
        <v>52239.415485561396</v>
      </c>
      <c r="E213" s="1">
        <f>IF(C213&lt;11165,'Initial Conditions (LLDS)'!$E$1-0.0065*C213,IF(C213&gt;25336.9,139.789+0.00296*C213,216.483))</f>
        <v>251.80277777777775</v>
      </c>
      <c r="F213">
        <f>(D213*0.028964)/(8.3145*Equations!E213)</f>
        <v>0.72270355881951187</v>
      </c>
      <c r="G213" s="14">
        <f t="shared" si="30"/>
        <v>7.0581023017955644</v>
      </c>
      <c r="H213">
        <f t="shared" si="33"/>
        <v>4.4484819169377801</v>
      </c>
      <c r="I213">
        <f t="shared" si="34"/>
        <v>7.0331787488303128</v>
      </c>
      <c r="J213">
        <f>F213*G213*B213-m*B213-0.5*Equations!F213*0.3*I213</f>
        <v>23.09185985987407</v>
      </c>
      <c r="K213" s="14">
        <f t="shared" si="37"/>
        <v>3.5545804952217015</v>
      </c>
      <c r="L213" s="1">
        <f t="shared" si="39"/>
        <v>781.01929570739446</v>
      </c>
      <c r="O213">
        <f>(2*Mp*Equations!B213/(Equations!F213*1.026*0.75))^(1/2)</f>
        <v>6.3229948842472634</v>
      </c>
      <c r="Q213">
        <f>$G$3*('Initial Conditions (LLDS)'!$I$3/Equations!D213)*(Ti/Equations!E213)</f>
        <v>9.1008008985846445</v>
      </c>
      <c r="T213" s="1">
        <v>5250</v>
      </c>
      <c r="U213">
        <f t="shared" si="35"/>
        <v>830.30274357481142</v>
      </c>
      <c r="AB213">
        <f t="shared" si="36"/>
        <v>1.189973754010589</v>
      </c>
      <c r="AC213" s="1">
        <f t="shared" si="38"/>
        <v>781.01929570739446</v>
      </c>
    </row>
    <row r="214" spans="1:29">
      <c r="A214">
        <f t="shared" si="31"/>
        <v>1.1910522446875318</v>
      </c>
      <c r="B214" s="1">
        <f>(6.67384*10^(-11)*5.97219*10^24)/((6371*10^3+Equations!C214)^2)</f>
        <v>9.8033685050399448</v>
      </c>
      <c r="C214" s="1">
        <v>5275</v>
      </c>
      <c r="D214" s="1">
        <f t="shared" si="32"/>
        <v>52064.015490358754</v>
      </c>
      <c r="E214" s="1">
        <f>IF(C214&lt;11165,'Initial Conditions (LLDS)'!$E$1-0.0065*C214,IF(C214&gt;25336.9,139.789+0.00296*C214,216.483))</f>
        <v>251.64027777777775</v>
      </c>
      <c r="F214">
        <f>(D214*0.028964)/(8.3145*Equations!E214)</f>
        <v>0.72074212472154264</v>
      </c>
      <c r="G214" s="14">
        <f t="shared" si="30"/>
        <v>7.0773102848547547</v>
      </c>
      <c r="H214">
        <f t="shared" si="33"/>
        <v>4.4565490198405167</v>
      </c>
      <c r="I214">
        <f t="shared" si="34"/>
        <v>7.0363375755073436</v>
      </c>
      <c r="J214">
        <f>F214*G214*B214-m*B214-0.5*Equations!F214*0.3*I214</f>
        <v>23.093400567713811</v>
      </c>
      <c r="K214" s="14">
        <f t="shared" si="37"/>
        <v>3.5529847355564681</v>
      </c>
      <c r="L214" s="1">
        <f t="shared" si="39"/>
        <v>784.57228044295096</v>
      </c>
      <c r="O214">
        <f>(2*Mp*Equations!B214/(Equations!F214*1.026*0.75))^(1/2)</f>
        <v>6.3315679413848249</v>
      </c>
      <c r="Q214">
        <f>$G$3*('Initial Conditions (LLDS)'!$I$3/Equations!D214)*(Ti/Equations!E214)</f>
        <v>9.137357615029897</v>
      </c>
      <c r="T214" s="1">
        <v>5275</v>
      </c>
      <c r="U214">
        <f t="shared" si="35"/>
        <v>833.12696773277696</v>
      </c>
      <c r="AB214">
        <f t="shared" si="36"/>
        <v>1.1910522446875318</v>
      </c>
      <c r="AC214" s="1">
        <f t="shared" si="38"/>
        <v>784.57228044295096</v>
      </c>
    </row>
    <row r="215" spans="1:29">
      <c r="A215">
        <f t="shared" si="31"/>
        <v>1.1921324028788167</v>
      </c>
      <c r="B215" s="1">
        <f>(6.67384*10^(-11)*5.97219*10^24)/((6371*10^3+Equations!C215)^2)</f>
        <v>9.8032916317020629</v>
      </c>
      <c r="C215" s="1">
        <v>5300</v>
      </c>
      <c r="D215" s="1">
        <f t="shared" si="32"/>
        <v>51889.092675339962</v>
      </c>
      <c r="E215" s="1">
        <f>IF(C215&lt;11165,'Initial Conditions (LLDS)'!$E$1-0.0065*C215,IF(C215&gt;25336.9,139.789+0.00296*C215,216.483))</f>
        <v>251.47777777777776</v>
      </c>
      <c r="F215">
        <f>(D215*0.028964)/(8.3145*Equations!E215)</f>
        <v>0.71878476579994399</v>
      </c>
      <c r="G215" s="14">
        <f t="shared" si="30"/>
        <v>7.0965828641943638</v>
      </c>
      <c r="H215">
        <f t="shared" si="33"/>
        <v>4.4646359207189619</v>
      </c>
      <c r="I215">
        <f t="shared" si="34"/>
        <v>7.0394998584206228</v>
      </c>
      <c r="J215">
        <f>F215*G215*B215-m*B215-0.5*Equations!F215*0.3*I215</f>
        <v>23.094938460780956</v>
      </c>
      <c r="K215" s="14">
        <f t="shared" si="37"/>
        <v>3.5513886643658492</v>
      </c>
      <c r="L215" s="1">
        <f t="shared" si="39"/>
        <v>788.1236691073168</v>
      </c>
      <c r="O215">
        <f>(2*Mp*Equations!B215/(Equations!F215*1.026*0.75))^(1/2)</f>
        <v>6.3401581274052816</v>
      </c>
      <c r="Q215">
        <f>$G$3*('Initial Conditions (LLDS)'!$I$3/Equations!D215)*(Ti/Equations!E215)</f>
        <v>9.1740847575047297</v>
      </c>
      <c r="T215" s="1">
        <v>5300</v>
      </c>
      <c r="U215">
        <f t="shared" si="35"/>
        <v>835.9412957053537</v>
      </c>
      <c r="AB215">
        <f t="shared" si="36"/>
        <v>1.1921324028788167</v>
      </c>
      <c r="AC215" s="1">
        <f t="shared" si="38"/>
        <v>788.1236691073168</v>
      </c>
    </row>
    <row r="216" spans="1:29">
      <c r="A216">
        <f t="shared" si="31"/>
        <v>1.193214232230968</v>
      </c>
      <c r="B216" s="1">
        <f>(6.67384*10^(-11)*5.97219*10^24)/((6371*10^3+Equations!C216)^2)</f>
        <v>9.8032147592683856</v>
      </c>
      <c r="C216" s="1">
        <v>5325</v>
      </c>
      <c r="D216" s="1">
        <f t="shared" si="32"/>
        <v>51714.646046720998</v>
      </c>
      <c r="E216" s="1">
        <f>IF(C216&lt;11165,'Initial Conditions (LLDS)'!$E$1-0.0065*C216,IF(C216&gt;25336.9,139.789+0.00296*C216,216.483))</f>
        <v>251.31527777777774</v>
      </c>
      <c r="F216">
        <f>(D216*0.028964)/(8.3145*Equations!E216)</f>
        <v>0.71683147618459697</v>
      </c>
      <c r="G216" s="14">
        <f t="shared" si="30"/>
        <v>7.1159202985476382</v>
      </c>
      <c r="H216">
        <f t="shared" si="33"/>
        <v>4.4727426808614084</v>
      </c>
      <c r="I216">
        <f t="shared" si="34"/>
        <v>7.042665603560903</v>
      </c>
      <c r="J216">
        <f>F216*G216*B216-m*B216-0.5*Equations!F216*0.3*I216</f>
        <v>23.09647354187771</v>
      </c>
      <c r="K216" s="14">
        <f t="shared" si="37"/>
        <v>3.5497922813997493</v>
      </c>
      <c r="L216" s="1">
        <f t="shared" si="39"/>
        <v>791.67346138871653</v>
      </c>
      <c r="O216">
        <f>(2*Mp*Equations!B216/(Equations!F216*1.026*0.75))^(1/2)</f>
        <v>6.3487654875243322</v>
      </c>
      <c r="Q216">
        <f>$G$3*('Initial Conditions (LLDS)'!$I$3/Equations!D216)*(Ti/Equations!E216)</f>
        <v>9.2109832306113173</v>
      </c>
      <c r="T216" s="1">
        <v>5325</v>
      </c>
      <c r="U216">
        <f t="shared" si="35"/>
        <v>838.74573891001535</v>
      </c>
      <c r="AB216">
        <f t="shared" si="36"/>
        <v>1.193214232230968</v>
      </c>
      <c r="AC216" s="1">
        <f t="shared" si="38"/>
        <v>791.67346138871653</v>
      </c>
    </row>
    <row r="217" spans="1:29">
      <c r="A217">
        <f t="shared" si="31"/>
        <v>1.1942977364008254</v>
      </c>
      <c r="B217" s="1">
        <f>(6.67384*10^(-11)*5.97219*10^24)/((6371*10^3+Equations!C217)^2)</f>
        <v>9.8031378877388935</v>
      </c>
      <c r="C217" s="1">
        <v>5350</v>
      </c>
      <c r="D217" s="1">
        <f t="shared" si="32"/>
        <v>51540.674612152594</v>
      </c>
      <c r="E217" s="1">
        <f>IF(C217&lt;11165,'Initial Conditions (LLDS)'!$E$1-0.0065*C217,IF(C217&gt;25336.9,139.789+0.00296*C217,216.483))</f>
        <v>251.15277777777774</v>
      </c>
      <c r="F217">
        <f>(D217*0.028964)/(8.3145*Equations!E217)</f>
        <v>0.71488225001009009</v>
      </c>
      <c r="G217" s="14">
        <f t="shared" si="30"/>
        <v>7.1353228478506026</v>
      </c>
      <c r="H217">
        <f t="shared" si="33"/>
        <v>4.4808693617852633</v>
      </c>
      <c r="I217">
        <f t="shared" si="34"/>
        <v>7.0458348169331515</v>
      </c>
      <c r="J217">
        <f>F217*G217*B217-m*B217-0.5*Equations!F217*0.3*I217</f>
        <v>23.098005813805269</v>
      </c>
      <c r="K217" s="14">
        <f t="shared" si="37"/>
        <v>3.5481955864077124</v>
      </c>
      <c r="L217" s="1">
        <f t="shared" si="39"/>
        <v>795.22165697512423</v>
      </c>
      <c r="O217">
        <f>(2*Mp*Equations!B217/(Equations!F217*1.026*0.75))^(1/2)</f>
        <v>6.357390067106083</v>
      </c>
      <c r="Q217">
        <f>$G$3*('Initial Conditions (LLDS)'!$I$3/Equations!D217)*(Ti/Equations!E217)</f>
        <v>9.2480539443384373</v>
      </c>
      <c r="T217" s="1">
        <v>5350</v>
      </c>
      <c r="U217">
        <f t="shared" si="35"/>
        <v>841.54030876311288</v>
      </c>
      <c r="AB217">
        <f t="shared" si="36"/>
        <v>1.1942977364008254</v>
      </c>
      <c r="AC217" s="1">
        <f t="shared" si="38"/>
        <v>795.22165697512423</v>
      </c>
    </row>
    <row r="218" spans="1:29">
      <c r="A218">
        <f t="shared" si="31"/>
        <v>1.1953829190555756</v>
      </c>
      <c r="B218" s="1">
        <f>(6.67384*10^(-11)*5.97219*10^24)/((6371*10^3+Equations!C218)^2)</f>
        <v>9.8030610171135777</v>
      </c>
      <c r="C218" s="1">
        <v>5375</v>
      </c>
      <c r="D218" s="1">
        <f t="shared" si="32"/>
        <v>51367.177380719389</v>
      </c>
      <c r="E218" s="1">
        <f>IF(C218&lt;11165,'Initial Conditions (LLDS)'!$E$1-0.0065*C218,IF(C218&gt;25336.9,139.789+0.00296*C218,216.483))</f>
        <v>250.99027777777775</v>
      </c>
      <c r="F218">
        <f>(D218*0.028964)/(8.3145*Equations!E218)</f>
        <v>0.71293708141572365</v>
      </c>
      <c r="G218" s="14">
        <f t="shared" si="30"/>
        <v>7.1547907732483695</v>
      </c>
      <c r="H218">
        <f t="shared" si="33"/>
        <v>4.4890160252380173</v>
      </c>
      <c r="I218">
        <f t="shared" si="34"/>
        <v>7.0490075045566076</v>
      </c>
      <c r="J218">
        <f>F218*G218*B218-m*B218-0.5*Equations!F218*0.3*I218</f>
        <v>23.099535279363813</v>
      </c>
      <c r="K218" s="14">
        <f t="shared" si="37"/>
        <v>3.5465985791389132</v>
      </c>
      <c r="L218" s="1">
        <f t="shared" si="39"/>
        <v>798.76825555426319</v>
      </c>
      <c r="O218">
        <f>(2*Mp*Equations!B218/(Equations!F218*1.026*0.75))^(1/2)</f>
        <v>6.3660319116636108</v>
      </c>
      <c r="Q218">
        <f>$G$3*('Initial Conditions (LLDS)'!$I$3/Equations!D218)*(Ti/Equations!E218)</f>
        <v>9.2852978140970084</v>
      </c>
      <c r="T218" s="1">
        <v>5375</v>
      </c>
      <c r="U218">
        <f t="shared" si="35"/>
        <v>844.32501667987583</v>
      </c>
      <c r="AB218">
        <f t="shared" si="36"/>
        <v>1.1953829190555756</v>
      </c>
      <c r="AC218" s="1">
        <f t="shared" si="38"/>
        <v>798.76825555426319</v>
      </c>
    </row>
    <row r="219" spans="1:29">
      <c r="A219">
        <f t="shared" si="31"/>
        <v>1.1964697838727907</v>
      </c>
      <c r="B219" s="1">
        <f>(6.67384*10^(-11)*5.97219*10^24)/((6371*10^3+Equations!C219)^2)</f>
        <v>9.8029841473924204</v>
      </c>
      <c r="C219" s="1">
        <v>5400</v>
      </c>
      <c r="D219" s="1">
        <f t="shared" si="32"/>
        <v>51194.153362938603</v>
      </c>
      <c r="E219" s="1">
        <f>IF(C219&lt;11165,'Initial Conditions (LLDS)'!$E$1-0.0065*C219,IF(C219&gt;25336.9,139.789+0.00296*C219,216.483))</f>
        <v>250.82777777777775</v>
      </c>
      <c r="F219">
        <f>(D219*0.028964)/(8.3145*Equations!E219)</f>
        <v>0.71099596454550706</v>
      </c>
      <c r="G219" s="14">
        <f t="shared" si="30"/>
        <v>7.1743243371015772</v>
      </c>
      <c r="H219">
        <f t="shared" si="33"/>
        <v>4.4971827331982732</v>
      </c>
      <c r="I219">
        <f t="shared" si="34"/>
        <v>7.052183672464821</v>
      </c>
      <c r="J219">
        <f>F219*G219*B219-m*B219-0.5*Equations!F219*0.3*I219</f>
        <v>23.101061941352526</v>
      </c>
      <c r="K219" s="14">
        <f t="shared" si="37"/>
        <v>3.5450012593421585</v>
      </c>
      <c r="L219" s="1">
        <f t="shared" si="39"/>
        <v>802.31325681360534</v>
      </c>
      <c r="O219">
        <f>(2*Mp*Equations!B219/(Equations!F219*1.026*0.75))^(1/2)</f>
        <v>6.3746910668595547</v>
      </c>
      <c r="Q219">
        <f>$G$3*('Initial Conditions (LLDS)'!$I$3/Equations!D219)*(Ti/Equations!E219)</f>
        <v>9.3227157607559086</v>
      </c>
      <c r="T219" s="1">
        <v>5400</v>
      </c>
      <c r="U219">
        <f t="shared" si="35"/>
        <v>847.09987407441076</v>
      </c>
      <c r="AB219">
        <f t="shared" si="36"/>
        <v>1.1964697838727907</v>
      </c>
      <c r="AC219" s="1">
        <f t="shared" si="38"/>
        <v>802.31325681360534</v>
      </c>
    </row>
    <row r="220" spans="1:29">
      <c r="A220">
        <f t="shared" si="31"/>
        <v>1.1975583345404648</v>
      </c>
      <c r="B220" s="1">
        <f>(6.67384*10^(-11)*5.97219*10^24)/((6371*10^3+Equations!C220)^2)</f>
        <v>9.802907278575411</v>
      </c>
      <c r="C220" s="1">
        <v>5425</v>
      </c>
      <c r="D220" s="1">
        <f t="shared" si="32"/>
        <v>51021.601570758867</v>
      </c>
      <c r="E220" s="1">
        <f>IF(C220&lt;11165,'Initial Conditions (LLDS)'!$E$1-0.0065*C220,IF(C220&gt;25336.9,139.789+0.00296*C220,216.483))</f>
        <v>250.66527777777776</v>
      </c>
      <c r="F220">
        <f>(D220*0.028964)/(8.3145*Equations!E220)</f>
        <v>0.70905889354815643</v>
      </c>
      <c r="G220" s="14">
        <f t="shared" si="30"/>
        <v>7.1939238029928294</v>
      </c>
      <c r="H220">
        <f t="shared" si="33"/>
        <v>4.5053695478767635</v>
      </c>
      <c r="I220">
        <f t="shared" si="34"/>
        <v>7.0553633267056899</v>
      </c>
      <c r="J220">
        <f>F220*G220*B220-m*B220-0.5*Equations!F220*0.3*I220</f>
        <v>23.102585802569585</v>
      </c>
      <c r="K220" s="14">
        <f t="shared" si="37"/>
        <v>3.5434036267658904</v>
      </c>
      <c r="L220" s="1">
        <f t="shared" si="39"/>
        <v>805.85666044037123</v>
      </c>
      <c r="O220">
        <f>(2*Mp*Equations!B220/(Equations!F220*1.026*0.75))^(1/2)</f>
        <v>6.3833675785067152</v>
      </c>
      <c r="Q220">
        <f>$G$3*('Initial Conditions (LLDS)'!$I$3/Equations!D220)*(Ti/Equations!E220)</f>
        <v>9.3603087106780833</v>
      </c>
      <c r="T220" s="1">
        <v>5425</v>
      </c>
      <c r="U220">
        <f t="shared" si="35"/>
        <v>849.86489235969873</v>
      </c>
      <c r="AB220">
        <f t="shared" si="36"/>
        <v>1.1975583345404648</v>
      </c>
      <c r="AC220" s="1">
        <f t="shared" si="38"/>
        <v>805.85666044037123</v>
      </c>
    </row>
    <row r="221" spans="1:29">
      <c r="A221">
        <f t="shared" si="31"/>
        <v>1.1986485747570481</v>
      </c>
      <c r="B221" s="1">
        <f>(6.67384*10^(-11)*5.97219*10^24)/((6371*10^3+Equations!C221)^2)</f>
        <v>9.8028304106625317</v>
      </c>
      <c r="C221" s="1">
        <v>5450</v>
      </c>
      <c r="D221" s="1">
        <f t="shared" si="32"/>
        <v>50849.521017559207</v>
      </c>
      <c r="E221" s="1">
        <f>IF(C221&lt;11165,'Initial Conditions (LLDS)'!$E$1-0.0065*C221,IF(C221&gt;25336.9,139.789+0.00296*C221,216.483))</f>
        <v>250.50277777777774</v>
      </c>
      <c r="F221">
        <f>(D221*0.028964)/(8.3145*Equations!E221)</f>
        <v>0.70712586257709709</v>
      </c>
      <c r="G221" s="14">
        <f t="shared" si="30"/>
        <v>7.2135894357331543</v>
      </c>
      <c r="H221">
        <f t="shared" si="33"/>
        <v>4.5135765317173533</v>
      </c>
      <c r="I221">
        <f t="shared" si="34"/>
        <v>7.058546473341508</v>
      </c>
      <c r="J221">
        <f>F221*G221*B221-m*B221-0.5*Equations!F221*0.3*I221</f>
        <v>23.10410686581212</v>
      </c>
      <c r="K221" s="14">
        <f t="shared" si="37"/>
        <v>3.5418056811581815</v>
      </c>
      <c r="L221" s="1">
        <f t="shared" si="39"/>
        <v>809.3984661215294</v>
      </c>
      <c r="O221">
        <f>(2*Mp*Equations!B221/(Equations!F221*1.026*0.75))^(1/2)</f>
        <v>6.3920614925686232</v>
      </c>
      <c r="Q221">
        <f>$G$3*('Initial Conditions (LLDS)'!$I$3/Equations!D221)*(Ti/Equations!E221)</f>
        <v>9.3980775957568543</v>
      </c>
      <c r="T221" s="1">
        <v>5450</v>
      </c>
      <c r="U221">
        <f t="shared" si="35"/>
        <v>852.62008294759698</v>
      </c>
      <c r="AB221">
        <f t="shared" si="36"/>
        <v>1.1986485747570481</v>
      </c>
      <c r="AC221" s="1">
        <f t="shared" si="38"/>
        <v>809.3984661215294</v>
      </c>
    </row>
    <row r="222" spans="1:29">
      <c r="A222">
        <f t="shared" si="31"/>
        <v>1.199740508231486</v>
      </c>
      <c r="B222" s="1">
        <f>(6.67384*10^(-11)*5.97219*10^24)/((6371*10^3+Equations!C222)^2)</f>
        <v>9.8027535436537701</v>
      </c>
      <c r="C222" s="1">
        <v>5475</v>
      </c>
      <c r="D222" s="1">
        <f t="shared" si="32"/>
        <v>50677.910718147657</v>
      </c>
      <c r="E222" s="1">
        <f>IF(C222&lt;11165,'Initial Conditions (LLDS)'!$E$1-0.0065*C222,IF(C222&gt;25336.9,139.789+0.00296*C222,216.483))</f>
        <v>250.34027777777774</v>
      </c>
      <c r="F222">
        <f>(D222*0.028964)/(8.3145*Equations!E222)</f>
        <v>0.70519686579045848</v>
      </c>
      <c r="G222" s="14">
        <f t="shared" si="30"/>
        <v>7.2333215013685601</v>
      </c>
      <c r="H222">
        <f t="shared" si="33"/>
        <v>4.5218037473980868</v>
      </c>
      <c r="I222">
        <f t="shared" si="34"/>
        <v>7.0617331184490082</v>
      </c>
      <c r="J222">
        <f>F222*G222*B222-m*B222-0.5*Equations!F222*0.3*I222</f>
        <v>23.105625133876295</v>
      </c>
      <c r="K222" s="14">
        <f t="shared" si="37"/>
        <v>3.5402074222667355</v>
      </c>
      <c r="L222" s="1">
        <f t="shared" si="39"/>
        <v>812.93867354379609</v>
      </c>
      <c r="O222">
        <f>(2*Mp*Equations!B222/(Equations!F222*1.026*0.75))^(1/2)</f>
        <v>6.4007728551601577</v>
      </c>
      <c r="Q222">
        <f>$G$3*('Initial Conditions (LLDS)'!$I$3/Equations!D222)*(Ti/Equations!E222)</f>
        <v>9.4360233534525726</v>
      </c>
      <c r="T222" s="1">
        <v>5475</v>
      </c>
      <c r="U222">
        <f t="shared" si="35"/>
        <v>855.36545724883513</v>
      </c>
      <c r="AB222">
        <f t="shared" si="36"/>
        <v>1.199740508231486</v>
      </c>
      <c r="AC222" s="1">
        <f t="shared" si="38"/>
        <v>812.93867354379609</v>
      </c>
    </row>
    <row r="223" spans="1:29">
      <c r="A223">
        <f t="shared" si="31"/>
        <v>1.2008341386832533</v>
      </c>
      <c r="B223" s="1">
        <f>(6.67384*10^(-11)*5.97219*10^24)/((6371*10^3+Equations!C223)^2)</f>
        <v>9.8026766775491119</v>
      </c>
      <c r="C223" s="1">
        <v>5500</v>
      </c>
      <c r="D223" s="1">
        <f t="shared" si="32"/>
        <v>50506.769688760374</v>
      </c>
      <c r="E223" s="1">
        <f>IF(C223&lt;11165,'Initial Conditions (LLDS)'!$E$1-0.0065*C223,IF(C223&gt;25336.9,139.789+0.00296*C223,216.483))</f>
        <v>250.17777777777775</v>
      </c>
      <c r="F223">
        <f>(D223*0.028964)/(8.3145*Equations!E223)</f>
        <v>0.70327189735107798</v>
      </c>
      <c r="G223" s="14">
        <f t="shared" si="30"/>
        <v>7.2531202671865493</v>
      </c>
      <c r="H223">
        <f t="shared" si="33"/>
        <v>4.5300512578321941</v>
      </c>
      <c r="I223">
        <f t="shared" si="34"/>
        <v>7.0649232681194034</v>
      </c>
      <c r="J223">
        <f>F223*G223*B223-m*B223-0.5*Equations!F223*0.3*I223</f>
        <v>23.107140609557216</v>
      </c>
      <c r="K223" s="14">
        <f t="shared" si="37"/>
        <v>3.5386088498388881</v>
      </c>
      <c r="L223" s="1">
        <f t="shared" si="39"/>
        <v>816.47728239363494</v>
      </c>
      <c r="O223">
        <f>(2*Mp*Equations!B223/(Equations!F223*1.026*0.75))^(1/2)</f>
        <v>6.409501712548118</v>
      </c>
      <c r="Q223">
        <f>$G$3*('Initial Conditions (LLDS)'!$I$3/Equations!D223)*(Ti/Equations!E223)</f>
        <v>9.4741469268294374</v>
      </c>
      <c r="T223" s="1">
        <v>5500</v>
      </c>
      <c r="U223">
        <f t="shared" si="35"/>
        <v>858.10102667301692</v>
      </c>
      <c r="AB223">
        <f t="shared" si="36"/>
        <v>1.2008341386832533</v>
      </c>
      <c r="AC223" s="1">
        <f t="shared" si="38"/>
        <v>816.47728239363494</v>
      </c>
    </row>
    <row r="224" spans="1:29">
      <c r="A224">
        <f t="shared" si="31"/>
        <v>1.2019294698423919</v>
      </c>
      <c r="B224" s="1">
        <f>(6.67384*10^(-11)*5.97219*10^24)/((6371*10^3+Equations!C224)^2)</f>
        <v>9.8025998123485412</v>
      </c>
      <c r="C224" s="1">
        <v>5525</v>
      </c>
      <c r="D224" s="1">
        <f t="shared" si="32"/>
        <v>50336.096947060301</v>
      </c>
      <c r="E224" s="1">
        <f>IF(C224&lt;11165,'Initial Conditions (LLDS)'!$E$1-0.0065*C224,IF(C224&gt;25336.9,139.789+0.00296*C224,216.483))</f>
        <v>250.01527777777775</v>
      </c>
      <c r="F224">
        <f>(D224*0.028964)/(8.3145*Equations!E224)</f>
        <v>0.70135095142649673</v>
      </c>
      <c r="G224" s="14">
        <f t="shared" si="30"/>
        <v>7.2729860017227477</v>
      </c>
      <c r="H224">
        <f t="shared" si="33"/>
        <v>4.5383191261691396</v>
      </c>
      <c r="I224">
        <f t="shared" si="34"/>
        <v>7.0681169284584335</v>
      </c>
      <c r="J224">
        <f>F224*G224*B224-m*B224-0.5*Equations!F224*0.3*I224</f>
        <v>23.108653295648988</v>
      </c>
      <c r="K224" s="14">
        <f t="shared" si="37"/>
        <v>3.5370099636216028</v>
      </c>
      <c r="L224" s="1">
        <f t="shared" si="39"/>
        <v>820.01429235725652</v>
      </c>
      <c r="O224">
        <f>(2*Mp*Equations!B224/(Equations!F224*1.026*0.75))^(1/2)</f>
        <v>6.4182481111518426</v>
      </c>
      <c r="Q224">
        <f>$G$3*('Initial Conditions (LLDS)'!$I$3/Equations!D224)*(Ti/Equations!E224)</f>
        <v>9.5124492645926804</v>
      </c>
      <c r="T224" s="1">
        <v>5525</v>
      </c>
      <c r="U224">
        <f t="shared" si="35"/>
        <v>860.82680262861686</v>
      </c>
      <c r="AB224">
        <f t="shared" si="36"/>
        <v>1.2019294698423919</v>
      </c>
      <c r="AC224" s="1">
        <f t="shared" si="38"/>
        <v>820.01429235725652</v>
      </c>
    </row>
    <row r="225" spans="1:29">
      <c r="A225">
        <f t="shared" si="31"/>
        <v>1.2030265054495475</v>
      </c>
      <c r="B225" s="1">
        <f>(6.67384*10^(-11)*5.97219*10^24)/((6371*10^3+Equations!C225)^2)</f>
        <v>9.8025229480520473</v>
      </c>
      <c r="C225" s="1">
        <v>5550</v>
      </c>
      <c r="D225" s="1">
        <f t="shared" si="32"/>
        <v>50165.891512136091</v>
      </c>
      <c r="E225" s="1">
        <f>IF(C225&lt;11165,'Initial Conditions (LLDS)'!$E$1-0.0065*C225,IF(C225&gt;25336.9,139.789+0.00296*C225,216.483))</f>
        <v>249.85277777777776</v>
      </c>
      <c r="F225">
        <f>(D225*0.028964)/(8.3145*Equations!E225)</f>
        <v>0.69943402218896111</v>
      </c>
      <c r="G225" s="14">
        <f t="shared" si="30"/>
        <v>7.292918974767522</v>
      </c>
      <c r="H225">
        <f t="shared" si="33"/>
        <v>4.5466074157956529</v>
      </c>
      <c r="I225">
        <f t="shared" si="34"/>
        <v>7.0713141055864153</v>
      </c>
      <c r="J225">
        <f>F225*G225*B225-m*B225-0.5*Equations!F225*0.3*I225</f>
        <v>23.110163194944761</v>
      </c>
      <c r="K225" s="14">
        <f t="shared" si="37"/>
        <v>3.5354107633614702</v>
      </c>
      <c r="L225" s="1">
        <f t="shared" si="39"/>
        <v>823.54970312061801</v>
      </c>
      <c r="O225">
        <f>(2*Mp*Equations!B225/(Equations!F225*1.026*0.75))^(1/2)</f>
        <v>6.4270120975437939</v>
      </c>
      <c r="Q225">
        <f>$G$3*('Initial Conditions (LLDS)'!$I$3/Equations!D225)*(Ti/Equations!E225)</f>
        <v>9.5509313211259546</v>
      </c>
      <c r="T225" s="1">
        <v>5550</v>
      </c>
      <c r="U225">
        <f t="shared" si="35"/>
        <v>863.54279652298135</v>
      </c>
      <c r="AB225">
        <f t="shared" si="36"/>
        <v>1.2030265054495475</v>
      </c>
      <c r="AC225" s="1">
        <f t="shared" si="38"/>
        <v>823.54970312061801</v>
      </c>
    </row>
    <row r="226" spans="1:29">
      <c r="A226">
        <f t="shared" si="31"/>
        <v>1.2041252492560064</v>
      </c>
      <c r="B226" s="1">
        <f>(6.67384*10^(-11)*5.97219*10^24)/((6371*10^3+Equations!C226)^2)</f>
        <v>9.8024460846596142</v>
      </c>
      <c r="C226" s="1">
        <v>5575</v>
      </c>
      <c r="D226" s="1">
        <f t="shared" si="32"/>
        <v>49996.15240450095</v>
      </c>
      <c r="E226" s="1">
        <f>IF(C226&lt;11165,'Initial Conditions (LLDS)'!$E$1-0.0065*C226,IF(C226&gt;25336.9,139.789+0.00296*C226,216.483))</f>
        <v>249.69027777777774</v>
      </c>
      <c r="F226">
        <f>(D226*0.028964)/(8.3145*Equations!E226)</f>
        <v>0.69752110381542054</v>
      </c>
      <c r="G226" s="14">
        <f t="shared" si="30"/>
        <v>7.3129194573726579</v>
      </c>
      <c r="H226">
        <f t="shared" si="33"/>
        <v>4.5549161903367805</v>
      </c>
      <c r="I226">
        <f t="shared" si="34"/>
        <v>7.0745148056382678</v>
      </c>
      <c r="J226">
        <f>F226*G226*B226-m*B226-0.5*Equations!F226*0.3*I226</f>
        <v>23.111670310236569</v>
      </c>
      <c r="K226" s="14">
        <f t="shared" si="37"/>
        <v>3.5338112488047133</v>
      </c>
      <c r="L226" s="1">
        <f t="shared" si="39"/>
        <v>827.08351436942269</v>
      </c>
      <c r="O226">
        <f>(2*Mp*Equations!B226/(Equations!F226*1.026*0.75))^(1/2)</f>
        <v>6.4357937184501735</v>
      </c>
      <c r="Q226">
        <f>$G$3*('Initial Conditions (LLDS)'!$I$3/Equations!D226)*(Ti/Equations!E226)</f>
        <v>9.5895940565290214</v>
      </c>
      <c r="T226" s="1">
        <v>5575</v>
      </c>
      <c r="U226">
        <f t="shared" si="35"/>
        <v>866.24901976232638</v>
      </c>
      <c r="AB226">
        <f t="shared" si="36"/>
        <v>1.2041252492560064</v>
      </c>
      <c r="AC226" s="1">
        <f t="shared" si="38"/>
        <v>827.08351436942269</v>
      </c>
    </row>
    <row r="227" spans="1:29">
      <c r="A227">
        <f t="shared" si="31"/>
        <v>1.2052257050237336</v>
      </c>
      <c r="B227" s="1">
        <f>(6.67384*10^(-11)*5.97219*10^24)/((6371*10^3+Equations!C227)^2)</f>
        <v>9.802369222171226</v>
      </c>
      <c r="C227" s="1">
        <v>5600</v>
      </c>
      <c r="D227" s="1">
        <f t="shared" si="32"/>
        <v>49826.878646091383</v>
      </c>
      <c r="E227" s="1">
        <f>IF(C227&lt;11165,'Initial Conditions (LLDS)'!$E$1-0.0065*C227,IF(C227&gt;25336.9,139.789+0.00296*C227,216.483))</f>
        <v>249.52777777777774</v>
      </c>
      <c r="F227">
        <f>(D227*0.028964)/(8.3145*Equations!E227)</f>
        <v>0.69561219048752598</v>
      </c>
      <c r="G227" s="14">
        <f t="shared" si="30"/>
        <v>7.3329877218580943</v>
      </c>
      <c r="H227">
        <f t="shared" si="33"/>
        <v>4.5632455136569368</v>
      </c>
      <c r="I227">
        <f t="shared" si="34"/>
        <v>7.0777190347635823</v>
      </c>
      <c r="J227">
        <f>F227*G227*B227-m*B227-0.5*Equations!F227*0.3*I227</f>
        <v>23.113174644315503</v>
      </c>
      <c r="K227" s="14">
        <f t="shared" si="37"/>
        <v>3.5322114196971759</v>
      </c>
      <c r="L227" s="1">
        <f t="shared" si="39"/>
        <v>830.61572578911989</v>
      </c>
      <c r="O227">
        <f>(2*Mp*Equations!B227/(Equations!F227*1.026*0.75))^(1/2)</f>
        <v>6.4445930207515287</v>
      </c>
      <c r="Q227">
        <f>$G$3*('Initial Conditions (LLDS)'!$I$3/Equations!D227)*(Ti/Equations!E227)</f>
        <v>9.6284384366557418</v>
      </c>
      <c r="T227" s="1">
        <v>5600</v>
      </c>
      <c r="U227">
        <f t="shared" si="35"/>
        <v>868.94548375173622</v>
      </c>
      <c r="AB227">
        <f t="shared" si="36"/>
        <v>1.2052257050237336</v>
      </c>
      <c r="AC227" s="1">
        <f t="shared" si="38"/>
        <v>830.61572578911989</v>
      </c>
    </row>
    <row r="228" spans="1:29">
      <c r="A228">
        <f t="shared" si="31"/>
        <v>1.2063278765254086</v>
      </c>
      <c r="B228" s="1">
        <f>(6.67384*10^(-11)*5.97219*10^24)/((6371*10^3+Equations!C228)^2)</f>
        <v>9.8022923605868719</v>
      </c>
      <c r="C228" s="1">
        <v>5625</v>
      </c>
      <c r="D228" s="1">
        <f t="shared" si="32"/>
        <v>49658.069260266231</v>
      </c>
      <c r="E228" s="1">
        <f>IF(C228&lt;11165,'Initial Conditions (LLDS)'!$E$1-0.0065*C228,IF(C228&gt;25336.9,139.789+0.00296*C228,216.483))</f>
        <v>249.36527777777775</v>
      </c>
      <c r="F228">
        <f>(D228*0.028964)/(8.3145*Equations!E228)</f>
        <v>0.69370727639163243</v>
      </c>
      <c r="G228" s="14">
        <f t="shared" si="30"/>
        <v>7.3531240418186421</v>
      </c>
      <c r="H228">
        <f t="shared" si="33"/>
        <v>4.5715954498609506</v>
      </c>
      <c r="I228">
        <f t="shared" si="34"/>
        <v>7.0809267991266394</v>
      </c>
      <c r="J228">
        <f>F228*G228*B228-m*B228-0.5*Equations!F228*0.3*I228</f>
        <v>23.114676199971637</v>
      </c>
      <c r="K228" s="14">
        <f t="shared" si="37"/>
        <v>3.5306112757843362</v>
      </c>
      <c r="L228" s="1">
        <f t="shared" si="39"/>
        <v>834.14633706490417</v>
      </c>
      <c r="O228">
        <f>(2*Mp*Equations!B228/(Equations!F228*1.026*0.75))^(1/2)</f>
        <v>6.4534100514833526</v>
      </c>
      <c r="Q228">
        <f>$G$3*('Initial Conditions (LLDS)'!$I$3/Equations!D228)*(Ti/Equations!E228)</f>
        <v>9.6674654331522518</v>
      </c>
      <c r="T228" s="1">
        <v>5625</v>
      </c>
      <c r="U228">
        <f t="shared" si="35"/>
        <v>871.63219989516426</v>
      </c>
      <c r="AB228">
        <f t="shared" si="36"/>
        <v>1.2063278765254086</v>
      </c>
      <c r="AC228" s="1">
        <f t="shared" si="38"/>
        <v>834.14633706490417</v>
      </c>
    </row>
    <row r="229" spans="1:29">
      <c r="A229">
        <f t="shared" si="31"/>
        <v>1.2074317675444639</v>
      </c>
      <c r="B229" s="1">
        <f>(6.67384*10^(-11)*5.97219*10^24)/((6371*10^3+Equations!C229)^2)</f>
        <v>9.8022154999065343</v>
      </c>
      <c r="C229" s="1">
        <v>5650</v>
      </c>
      <c r="D229" s="1">
        <f t="shared" si="32"/>
        <v>49489.723271805393</v>
      </c>
      <c r="E229" s="1">
        <f>IF(C229&lt;11165,'Initial Conditions (LLDS)'!$E$1-0.0065*C229,IF(C229&gt;25336.9,139.789+0.00296*C229,216.483))</f>
        <v>249.20277777777775</v>
      </c>
      <c r="F229">
        <f>(D229*0.028964)/(8.3145*Equations!E229)</f>
        <v>0.69180635571879479</v>
      </c>
      <c r="G229" s="14">
        <f t="shared" si="30"/>
        <v>7.3733286921308077</v>
      </c>
      <c r="H229">
        <f t="shared" si="33"/>
        <v>4.5799660632951351</v>
      </c>
      <c r="I229">
        <f t="shared" si="34"/>
        <v>7.0841381049064758</v>
      </c>
      <c r="J229">
        <f>F229*G229*B229-m*B229-0.5*Equations!F229*0.3*I229</f>
        <v>23.116174979993989</v>
      </c>
      <c r="K229" s="14">
        <f t="shared" si="37"/>
        <v>3.5290108168112919</v>
      </c>
      <c r="L229" s="1">
        <f t="shared" si="39"/>
        <v>837.67534788171542</v>
      </c>
      <c r="O229">
        <f>(2*Mp*Equations!B229/(Equations!F229*1.026*0.75))^(1/2)</f>
        <v>6.4622448578367058</v>
      </c>
      <c r="Q229">
        <f>$G$3*('Initial Conditions (LLDS)'!$I$3/Equations!D229)*(Ti/Equations!E229)</f>
        <v>9.7066760234955201</v>
      </c>
      <c r="T229" s="1">
        <v>5650</v>
      </c>
      <c r="U229">
        <f t="shared" si="35"/>
        <v>874.30917959543058</v>
      </c>
      <c r="AB229">
        <f t="shared" si="36"/>
        <v>1.2074317675444639</v>
      </c>
      <c r="AC229" s="1">
        <f t="shared" si="38"/>
        <v>837.67534788171542</v>
      </c>
    </row>
    <row r="230" spans="1:29">
      <c r="A230">
        <f t="shared" si="31"/>
        <v>1.2085373818751226</v>
      </c>
      <c r="B230" s="1">
        <f>(6.67384*10^(-11)*5.97219*10^24)/((6371*10^3+Equations!C230)^2)</f>
        <v>9.8021386401302024</v>
      </c>
      <c r="C230" s="1">
        <v>5675</v>
      </c>
      <c r="D230" s="1">
        <f t="shared" si="32"/>
        <v>49321.839706908628</v>
      </c>
      <c r="E230" s="1">
        <f>IF(C230&lt;11165,'Initial Conditions (LLDS)'!$E$1-0.0065*C230,IF(C230&gt;25336.9,139.789+0.00296*C230,216.483))</f>
        <v>249.04027777777776</v>
      </c>
      <c r="F230">
        <f>(D230*0.028964)/(8.3145*Equations!E230)</f>
        <v>0.68990942266476818</v>
      </c>
      <c r="G230" s="14">
        <f t="shared" si="30"/>
        <v>7.3936019489596285</v>
      </c>
      <c r="H230">
        <f t="shared" si="33"/>
        <v>4.5883574185483536</v>
      </c>
      <c r="I230">
        <f t="shared" si="34"/>
        <v>7.0873529582969228</v>
      </c>
      <c r="J230">
        <f>F230*G230*B230-m*B230-0.5*Equations!F230*0.3*I230</f>
        <v>23.117670987170627</v>
      </c>
      <c r="K230" s="14">
        <f t="shared" si="37"/>
        <v>3.5274100425227659</v>
      </c>
      <c r="L230" s="1">
        <f t="shared" si="39"/>
        <v>841.2027579242382</v>
      </c>
      <c r="O230">
        <f>(2*Mp*Equations!B230/(Equations!F230*1.026*0.75))^(1/2)</f>
        <v>6.4710974871588309</v>
      </c>
      <c r="Q230">
        <f>$G$3*('Initial Conditions (LLDS)'!$I$3/Equations!D230)*(Ti/Equations!E230)</f>
        <v>9.7460711910321525</v>
      </c>
      <c r="T230" s="1">
        <v>5675</v>
      </c>
      <c r="U230">
        <f t="shared" si="35"/>
        <v>876.97643425422086</v>
      </c>
      <c r="AB230">
        <f t="shared" si="36"/>
        <v>1.2085373818751226</v>
      </c>
      <c r="AC230" s="1">
        <f t="shared" si="38"/>
        <v>841.2027579242382</v>
      </c>
    </row>
    <row r="231" spans="1:29">
      <c r="A231">
        <f t="shared" si="31"/>
        <v>1.209644723322435</v>
      </c>
      <c r="B231" s="1">
        <f>(6.67384*10^(-11)*5.97219*10^24)/((6371*10^3+Equations!C231)^2)</f>
        <v>9.8020617812578585</v>
      </c>
      <c r="C231" s="1">
        <v>5700</v>
      </c>
      <c r="D231" s="1">
        <f t="shared" si="32"/>
        <v>49154.41759319455</v>
      </c>
      <c r="E231" s="1">
        <f>IF(C231&lt;11165,'Initial Conditions (LLDS)'!$E$1-0.0065*C231,IF(C231&gt;25336.9,139.789+0.00296*C231,216.483))</f>
        <v>248.87777777777774</v>
      </c>
      <c r="F231">
        <f>(D231*0.028964)/(8.3145*Equations!E231)</f>
        <v>0.68801647143000788</v>
      </c>
      <c r="G231" s="14">
        <f t="shared" si="30"/>
        <v>7.41394408976553</v>
      </c>
      <c r="H231">
        <f t="shared" si="33"/>
        <v>4.5967695804530777</v>
      </c>
      <c r="I231">
        <f t="shared" si="34"/>
        <v>7.0905713655066407</v>
      </c>
      <c r="J231">
        <f>F231*G231*B231-m*B231-0.5*Equations!F231*0.3*I231</f>
        <v>23.119164224288518</v>
      </c>
      <c r="K231" s="14">
        <f t="shared" si="37"/>
        <v>3.5258089526631089</v>
      </c>
      <c r="L231" s="1">
        <f t="shared" si="39"/>
        <v>844.72856687690125</v>
      </c>
      <c r="O231">
        <f>(2*Mp*Equations!B231/(Equations!F231*1.026*0.75))^(1/2)</f>
        <v>6.4799679869537652</v>
      </c>
      <c r="Q231">
        <f>$G$3*('Initial Conditions (LLDS)'!$I$3/Equations!D231)*(Ti/Equations!E231)</f>
        <v>9.785651925017433</v>
      </c>
      <c r="T231" s="1">
        <v>5700</v>
      </c>
      <c r="U231">
        <f t="shared" si="35"/>
        <v>879.63397527208645</v>
      </c>
      <c r="AB231">
        <f t="shared" si="36"/>
        <v>1.209644723322435</v>
      </c>
      <c r="AC231" s="1">
        <f t="shared" si="38"/>
        <v>844.72856687690125</v>
      </c>
    </row>
    <row r="232" spans="1:29">
      <c r="A232">
        <f t="shared" si="31"/>
        <v>1.210753795702318</v>
      </c>
      <c r="B232" s="1">
        <f>(6.67384*10^(-11)*5.97219*10^24)/((6371*10^3+Equations!C232)^2)</f>
        <v>9.801984923289492</v>
      </c>
      <c r="C232" s="1">
        <v>5725</v>
      </c>
      <c r="D232" s="1">
        <f t="shared" si="32"/>
        <v>48987.455959699386</v>
      </c>
      <c r="E232" s="1">
        <f>IF(C232&lt;11165,'Initial Conditions (LLDS)'!$E$1-0.0065*C232,IF(C232&gt;25336.9,139.789+0.00296*C232,216.483))</f>
        <v>248.71527777777774</v>
      </c>
      <c r="F232">
        <f>(D232*0.028964)/(8.3145*Equations!E232)</f>
        <v>0.68612749621966806</v>
      </c>
      <c r="G232" s="14">
        <f t="shared" si="30"/>
        <v>7.4343553933112627</v>
      </c>
      <c r="H232">
        <f t="shared" si="33"/>
        <v>4.6052026140864823</v>
      </c>
      <c r="I232">
        <f t="shared" si="34"/>
        <v>7.0937933327591844</v>
      </c>
      <c r="J232">
        <f>F232*G232*B232-m*B232-0.5*Equations!F232*0.3*I232</f>
        <v>23.120654694133712</v>
      </c>
      <c r="K232" s="14">
        <f t="shared" si="37"/>
        <v>3.5242075469762892</v>
      </c>
      <c r="L232" s="1">
        <f t="shared" si="39"/>
        <v>848.25277442387755</v>
      </c>
      <c r="O232">
        <f>(2*Mp*Equations!B232/(Equations!F232*1.026*0.75))^(1/2)</f>
        <v>6.4888564048829638</v>
      </c>
      <c r="Q232">
        <f>$G$3*('Initial Conditions (LLDS)'!$I$3/Equations!D232)*(Ti/Equations!E232)</f>
        <v>9.8254192206547124</v>
      </c>
      <c r="T232" s="1">
        <v>5725</v>
      </c>
      <c r="U232">
        <f t="shared" si="35"/>
        <v>882.28181404844304</v>
      </c>
      <c r="AB232">
        <f t="shared" si="36"/>
        <v>1.210753795702318</v>
      </c>
      <c r="AC232" s="1">
        <f t="shared" si="38"/>
        <v>848.25277442387755</v>
      </c>
    </row>
    <row r="233" spans="1:29">
      <c r="A233">
        <f t="shared" si="31"/>
        <v>1.2118646028415927</v>
      </c>
      <c r="B233" s="1">
        <f>(6.67384*10^(-11)*5.97219*10^24)/((6371*10^3+Equations!C233)^2)</f>
        <v>9.8019080662250868</v>
      </c>
      <c r="C233" s="1">
        <v>5750</v>
      </c>
      <c r="D233" s="1">
        <f t="shared" si="32"/>
        <v>48820.953836875822</v>
      </c>
      <c r="E233" s="1">
        <f>IF(C233&lt;11165,'Initial Conditions (LLDS)'!$E$1-0.0065*C233,IF(C233&gt;25336.9,139.789+0.00296*C233,216.483))</f>
        <v>248.55277777777775</v>
      </c>
      <c r="F233">
        <f>(D233*0.028964)/(8.3145*Equations!E233)</f>
        <v>0.68424249124360048</v>
      </c>
      <c r="G233" s="14">
        <f t="shared" si="30"/>
        <v>7.4548361396688527</v>
      </c>
      <c r="H233">
        <f t="shared" si="33"/>
        <v>4.6136565847715225</v>
      </c>
      <c r="I233">
        <f t="shared" si="34"/>
        <v>7.0970188662930216</v>
      </c>
      <c r="J233">
        <f>F233*G233*B233-m*B233-0.5*Equations!F233*0.3*I233</f>
        <v>23.122142399491153</v>
      </c>
      <c r="K233" s="14">
        <f t="shared" si="37"/>
        <v>3.522605825205904</v>
      </c>
      <c r="L233" s="1">
        <f t="shared" si="39"/>
        <v>851.77538024908347</v>
      </c>
      <c r="O233">
        <f>(2*Mp*Equations!B233/(Equations!F233*1.026*0.75))^(1/2)</f>
        <v>6.4977627887659315</v>
      </c>
      <c r="Q233">
        <f>$G$3*('Initial Conditions (LLDS)'!$I$3/Equations!D233)*(Ti/Equations!E233)</f>
        <v>9.8653740791350675</v>
      </c>
      <c r="T233" s="1">
        <v>5750</v>
      </c>
      <c r="U233">
        <f t="shared" si="35"/>
        <v>884.91996198156869</v>
      </c>
      <c r="AB233">
        <f t="shared" si="36"/>
        <v>1.2118646028415927</v>
      </c>
      <c r="AC233" s="1">
        <f t="shared" si="38"/>
        <v>851.77538024908347</v>
      </c>
    </row>
    <row r="234" spans="1:29">
      <c r="A234">
        <f t="shared" si="31"/>
        <v>1.2129771485780219</v>
      </c>
      <c r="B234" s="1">
        <f>(6.67384*10^(-11)*5.97219*10^24)/((6371*10^3+Equations!C234)^2)</f>
        <v>9.8018312100646288</v>
      </c>
      <c r="C234" s="1">
        <v>5775</v>
      </c>
      <c r="D234" s="1">
        <f t="shared" si="32"/>
        <v>48654.910256591887</v>
      </c>
      <c r="E234" s="1">
        <f>IF(C234&lt;11165,'Initial Conditions (LLDS)'!$E$1-0.0065*C234,IF(C234&gt;25336.9,139.789+0.00296*C234,216.483))</f>
        <v>248.39027777777775</v>
      </c>
      <c r="F234">
        <f>(D234*0.028964)/(8.3145*Equations!E234)</f>
        <v>0.6823614507163549</v>
      </c>
      <c r="G234" s="14">
        <f t="shared" si="30"/>
        <v>7.4753866102266064</v>
      </c>
      <c r="H234">
        <f t="shared" si="33"/>
        <v>4.62213155807801</v>
      </c>
      <c r="I234">
        <f t="shared" si="34"/>
        <v>7.1002479723616085</v>
      </c>
      <c r="J234">
        <f>F234*G234*B234-m*B234-0.5*Equations!F234*0.3*I234</f>
        <v>23.123627343144847</v>
      </c>
      <c r="K234" s="14">
        <f t="shared" si="37"/>
        <v>3.5210037870951663</v>
      </c>
      <c r="L234" s="1">
        <f t="shared" si="39"/>
        <v>855.29638403617867</v>
      </c>
      <c r="O234">
        <f>(2*Mp*Equations!B234/(Equations!F234*1.026*0.75))^(1/2)</f>
        <v>6.5066871865808356</v>
      </c>
      <c r="Q234">
        <f>$G$3*('Initial Conditions (LLDS)'!$I$3/Equations!D234)*(Ti/Equations!E234)</f>
        <v>9.9055175076772262</v>
      </c>
      <c r="T234" s="1">
        <v>5775</v>
      </c>
      <c r="U234">
        <f t="shared" si="35"/>
        <v>887.54843046860447</v>
      </c>
      <c r="AB234">
        <f t="shared" si="36"/>
        <v>1.2129771485780219</v>
      </c>
      <c r="AC234" s="1">
        <f t="shared" si="38"/>
        <v>855.29638403617867</v>
      </c>
    </row>
    <row r="235" spans="1:29">
      <c r="A235">
        <f t="shared" si="31"/>
        <v>1.2140914367603501</v>
      </c>
      <c r="B235" s="1">
        <f>(6.67384*10^(-11)*5.97219*10^24)/((6371*10^3+Equations!C235)^2)</f>
        <v>9.8017543548081019</v>
      </c>
      <c r="C235" s="1">
        <v>5800</v>
      </c>
      <c r="D235" s="1">
        <f t="shared" si="32"/>
        <v>48489.324252129707</v>
      </c>
      <c r="E235" s="1">
        <f>IF(C235&lt;11165,'Initial Conditions (LLDS)'!$E$1-0.0065*C235,IF(C235&gt;25336.9,139.789+0.00296*C235,216.483))</f>
        <v>248.22777777777776</v>
      </c>
      <c r="F235">
        <f>(D235*0.028964)/(8.3145*Equations!E235)</f>
        <v>0.680484368857176</v>
      </c>
      <c r="G235" s="14">
        <f t="shared" si="30"/>
        <v>7.4960070876961638</v>
      </c>
      <c r="H235">
        <f t="shared" si="33"/>
        <v>4.6306275998237298</v>
      </c>
      <c r="I235">
        <f t="shared" si="34"/>
        <v>7.103480657233411</v>
      </c>
      <c r="J235">
        <f>F235*G235*B235-m*B235-0.5*Equations!F235*0.3*I235</f>
        <v>23.125109527877708</v>
      </c>
      <c r="K235" s="14">
        <f t="shared" si="37"/>
        <v>3.5194014323869136</v>
      </c>
      <c r="L235" s="1">
        <f t="shared" si="39"/>
        <v>858.81578546856554</v>
      </c>
      <c r="O235">
        <f>(2*Mp*Equations!B235/(Equations!F235*1.026*0.75))^(1/2)</f>
        <v>6.5156296464651469</v>
      </c>
      <c r="Q235">
        <f>$G$3*('Initial Conditions (LLDS)'!$I$3/Equations!D235)*(Ti/Equations!E235)</f>
        <v>9.9458505195678306</v>
      </c>
      <c r="T235" s="1">
        <v>5800</v>
      </c>
      <c r="U235">
        <f t="shared" si="35"/>
        <v>890.16723090555195</v>
      </c>
      <c r="AB235">
        <f t="shared" si="36"/>
        <v>1.2140914367603501</v>
      </c>
      <c r="AC235" s="1">
        <f t="shared" si="38"/>
        <v>858.81578546856554</v>
      </c>
    </row>
    <row r="236" spans="1:29">
      <c r="A236">
        <f t="shared" si="31"/>
        <v>1.2152074712483398</v>
      </c>
      <c r="B236" s="1">
        <f>(6.67384*10^(-11)*5.97219*10^24)/((6371*10^3+Equations!C236)^2)</f>
        <v>9.8016775004554955</v>
      </c>
      <c r="C236" s="1">
        <v>5825</v>
      </c>
      <c r="D236" s="1">
        <f t="shared" si="32"/>
        <v>48324.194858184528</v>
      </c>
      <c r="E236" s="1">
        <f>IF(C236&lt;11165,'Initial Conditions (LLDS)'!$E$1-0.0065*C236,IF(C236&gt;25336.9,139.789+0.00296*C236,216.483))</f>
        <v>248.06527777777774</v>
      </c>
      <c r="F236">
        <f>(D236*0.028964)/(8.3145*Equations!E236)</f>
        <v>0.67861123989000605</v>
      </c>
      <c r="G236" s="14">
        <f t="shared" si="30"/>
        <v>7.5166978561195554</v>
      </c>
      <c r="H236">
        <f t="shared" si="33"/>
        <v>4.6391447760755105</v>
      </c>
      <c r="I236">
        <f t="shared" si="34"/>
        <v>7.1067169271919655</v>
      </c>
      <c r="J236">
        <f>F236*G236*B236-m*B236-0.5*Equations!F236*0.3*I236</f>
        <v>23.1265889564717</v>
      </c>
      <c r="K236" s="14">
        <f t="shared" si="37"/>
        <v>3.5177987608236001</v>
      </c>
      <c r="L236" s="1">
        <f t="shared" si="39"/>
        <v>862.33358422938909</v>
      </c>
      <c r="O236">
        <f>(2*Mp*Equations!B236/(Equations!F236*1.026*0.75))^(1/2)</f>
        <v>6.524590216716267</v>
      </c>
      <c r="Q236">
        <f>$G$3*('Initial Conditions (LLDS)'!$I$3/Equations!D236)*(Ti/Equations!E236)</f>
        <v>9.9863741342019434</v>
      </c>
      <c r="T236" s="1">
        <v>5825</v>
      </c>
      <c r="U236">
        <f t="shared" si="35"/>
        <v>892.77637468727335</v>
      </c>
      <c r="AB236">
        <f t="shared" si="36"/>
        <v>1.2152074712483398</v>
      </c>
      <c r="AC236" s="1">
        <f t="shared" si="38"/>
        <v>862.33358422938909</v>
      </c>
    </row>
    <row r="237" spans="1:29">
      <c r="A237">
        <f t="shared" si="31"/>
        <v>1.2163252559128124</v>
      </c>
      <c r="B237" s="1">
        <f>(6.67384*10^(-11)*5.97219*10^24)/((6371*10^3+Equations!C237)^2)</f>
        <v>9.8016006470067953</v>
      </c>
      <c r="C237" s="1">
        <v>5850</v>
      </c>
      <c r="D237" s="1">
        <f t="shared" si="32"/>
        <v>48159.521110863418</v>
      </c>
      <c r="E237" s="1">
        <f>IF(C237&lt;11165,'Initial Conditions (LLDS)'!$E$1-0.0065*C237,IF(C237&gt;25336.9,139.789+0.00296*C237,216.483))</f>
        <v>247.90277777777774</v>
      </c>
      <c r="F237">
        <f>(D237*0.028964)/(8.3145*Equations!E237)</f>
        <v>0.67674205804348131</v>
      </c>
      <c r="G237" s="14">
        <f t="shared" si="30"/>
        <v>7.5374592008763619</v>
      </c>
      <c r="H237">
        <f t="shared" si="33"/>
        <v>4.6476831531503544</v>
      </c>
      <c r="I237">
        <f t="shared" si="34"/>
        <v>7.1099567885359152</v>
      </c>
      <c r="J237">
        <f>F237*G237*B237-m*B237-0.5*Equations!F237*0.3*I237</f>
        <v>23.128065631707752</v>
      </c>
      <c r="K237" s="14">
        <f t="shared" si="37"/>
        <v>3.5161957721473027</v>
      </c>
      <c r="L237" s="1">
        <f t="shared" si="39"/>
        <v>865.84978000153637</v>
      </c>
      <c r="O237">
        <f>(2*Mp*Equations!B237/(Equations!F237*1.026*0.75))^(1/2)</f>
        <v>6.5335689457921626</v>
      </c>
      <c r="Q237">
        <f>$G$3*('Initial Conditions (LLDS)'!$I$3/Equations!D237)*(Ti/Equations!E237)</f>
        <v>10.027089377123882</v>
      </c>
      <c r="T237" s="1">
        <v>5850</v>
      </c>
      <c r="U237">
        <f t="shared" si="35"/>
        <v>895.37587320749037</v>
      </c>
      <c r="AB237">
        <f t="shared" si="36"/>
        <v>1.2163252559128124</v>
      </c>
      <c r="AC237" s="1">
        <f t="shared" si="38"/>
        <v>865.84978000153637</v>
      </c>
    </row>
    <row r="238" spans="1:29">
      <c r="A238">
        <f t="shared" si="31"/>
        <v>1.2174447946356854</v>
      </c>
      <c r="B238" s="1">
        <f>(6.67384*10^(-11)*5.97219*10^24)/((6371*10^3+Equations!C238)^2)</f>
        <v>9.8015237944619837</v>
      </c>
      <c r="C238" s="1">
        <v>5875</v>
      </c>
      <c r="D238" s="1">
        <f t="shared" si="32"/>
        <v>47995.302047684192</v>
      </c>
      <c r="E238" s="1">
        <f>IF(C238&lt;11165,'Initial Conditions (LLDS)'!$E$1-0.0065*C238,IF(C238&gt;25336.9,139.789+0.00296*C238,216.483))</f>
        <v>247.74027777777775</v>
      </c>
      <c r="F238">
        <f>(D238*0.028964)/(8.3145*Equations!E238)</f>
        <v>0.67487681755093232</v>
      </c>
      <c r="G238" s="14">
        <f t="shared" si="30"/>
        <v>7.5582914086908621</v>
      </c>
      <c r="H238">
        <f t="shared" si="33"/>
        <v>4.6562427976165308</v>
      </c>
      <c r="I238">
        <f t="shared" si="34"/>
        <v>7.1132002475790612</v>
      </c>
      <c r="J238">
        <f>F238*G238*B238-m*B238-0.5*Equations!F238*0.3*I238</f>
        <v>23.129539556365732</v>
      </c>
      <c r="K238" s="14">
        <f t="shared" si="37"/>
        <v>3.5145924660997157</v>
      </c>
      <c r="L238" s="1">
        <f t="shared" si="39"/>
        <v>869.36437246763614</v>
      </c>
      <c r="O238">
        <f>(2*Mp*Equations!B238/(Equations!F238*1.026*0.75))^(1/2)</f>
        <v>6.542565882312009</v>
      </c>
      <c r="Q238">
        <f>$G$3*('Initial Conditions (LLDS)'!$I$3/Equations!D238)*(Ti/Equations!E238)</f>
        <v>10.067997280068344</v>
      </c>
      <c r="T238" s="1">
        <v>5875</v>
      </c>
      <c r="U238">
        <f t="shared" si="35"/>
        <v>897.96573785878263</v>
      </c>
      <c r="AB238">
        <f t="shared" si="36"/>
        <v>1.2174447946356854</v>
      </c>
      <c r="AC238" s="1">
        <f t="shared" si="38"/>
        <v>869.36437246763614</v>
      </c>
    </row>
    <row r="239" spans="1:29">
      <c r="A239">
        <f t="shared" si="31"/>
        <v>1.2185660913100127</v>
      </c>
      <c r="B239" s="1">
        <f>(6.67384*10^(-11)*5.97219*10^24)/((6371*10^3+Equations!C239)^2)</f>
        <v>9.8014469428210482</v>
      </c>
      <c r="C239" s="1">
        <v>5900</v>
      </c>
      <c r="D239" s="1">
        <f t="shared" si="32"/>
        <v>47831.536707574225</v>
      </c>
      <c r="E239" s="1">
        <f>IF(C239&lt;11165,'Initial Conditions (LLDS)'!$E$1-0.0065*C239,IF(C239&gt;25336.9,139.789+0.00296*C239,216.483))</f>
        <v>247.57777777777775</v>
      </c>
      <c r="F239">
        <f>(D239*0.028964)/(8.3145*Equations!E239)</f>
        <v>0.6730155126503834</v>
      </c>
      <c r="G239" s="14">
        <f t="shared" si="30"/>
        <v>7.5791947676392635</v>
      </c>
      <c r="H239">
        <f t="shared" si="33"/>
        <v>4.6648237762947016</v>
      </c>
      <c r="I239">
        <f t="shared" si="34"/>
        <v>7.1164473106504103</v>
      </c>
      <c r="J239">
        <f>F239*G239*B239-m*B239-0.5*Equations!F239*0.3*I239</f>
        <v>23.131010733224542</v>
      </c>
      <c r="K239" s="14">
        <f t="shared" si="37"/>
        <v>3.5129888424221489</v>
      </c>
      <c r="L239" s="1">
        <f t="shared" si="39"/>
        <v>872.87736131005829</v>
      </c>
      <c r="O239">
        <f>(2*Mp*Equations!B239/(Equations!F239*1.026*0.75))^(1/2)</f>
        <v>6.5515810750568262</v>
      </c>
      <c r="Q239">
        <f>$G$3*('Initial Conditions (LLDS)'!$I$3/Equations!D239)*(Ti/Equations!E239)</f>
        <v>10.109098881001861</v>
      </c>
      <c r="T239" s="1">
        <v>5900</v>
      </c>
      <c r="U239">
        <f t="shared" si="35"/>
        <v>900.54598003258707</v>
      </c>
      <c r="AB239">
        <f t="shared" si="36"/>
        <v>1.2185660913100127</v>
      </c>
      <c r="AC239" s="1">
        <f t="shared" si="38"/>
        <v>872.87736131005829</v>
      </c>
    </row>
    <row r="240" spans="1:29">
      <c r="A240">
        <f t="shared" si="31"/>
        <v>1.2196891498400235</v>
      </c>
      <c r="B240" s="1">
        <f>(6.67384*10^(-11)*5.97219*10^24)/((6371*10^3+Equations!C240)^2)</f>
        <v>9.8013700920839764</v>
      </c>
      <c r="C240" s="1">
        <v>5925</v>
      </c>
      <c r="D240" s="1">
        <f t="shared" si="32"/>
        <v>47668.224130869246</v>
      </c>
      <c r="E240" s="1">
        <f>IF(C240&lt;11165,'Initial Conditions (LLDS)'!$E$1-0.0065*C240,IF(C240&gt;25336.9,139.789+0.00296*C240,216.483))</f>
        <v>247.41527777777776</v>
      </c>
      <c r="F240">
        <f>(D240*0.028964)/(8.3145*Equations!E240)</f>
        <v>0.67115813758455001</v>
      </c>
      <c r="G240" s="14">
        <f t="shared" si="30"/>
        <v>7.6001695671569607</v>
      </c>
      <c r="H240">
        <f t="shared" si="33"/>
        <v>4.6734261562590413</v>
      </c>
      <c r="I240">
        <f t="shared" si="34"/>
        <v>7.1196979840942216</v>
      </c>
      <c r="J240">
        <f>F240*G240*B240-m*B240-0.5*Equations!F240*0.3*I240</f>
        <v>23.132479165062058</v>
      </c>
      <c r="K240" s="14">
        <f t="shared" si="37"/>
        <v>3.5113849008555293</v>
      </c>
      <c r="L240" s="1">
        <f t="shared" si="39"/>
        <v>876.38874621091384</v>
      </c>
      <c r="O240">
        <f>(2*Mp*Equations!B240/(Equations!F240*1.026*0.75))^(1/2)</f>
        <v>6.5606145729701302</v>
      </c>
      <c r="Q240">
        <f>$G$3*('Initial Conditions (LLDS)'!$I$3/Equations!D240)*(Ti/Equations!E240)</f>
        <v>10.150395224164512</v>
      </c>
      <c r="T240" s="1">
        <v>5925</v>
      </c>
      <c r="U240">
        <f t="shared" si="35"/>
        <v>903.1166111191967</v>
      </c>
      <c r="AB240">
        <f t="shared" si="36"/>
        <v>1.2196891498400235</v>
      </c>
      <c r="AC240" s="1">
        <f t="shared" si="38"/>
        <v>876.38874621091384</v>
      </c>
    </row>
    <row r="241" spans="1:29">
      <c r="A241">
        <f t="shared" si="31"/>
        <v>1.2208139741411608</v>
      </c>
      <c r="B241" s="1">
        <f>(6.67384*10^(-11)*5.97219*10^24)/((6371*10^3+Equations!C241)^2)</f>
        <v>9.8012932422507522</v>
      </c>
      <c r="C241" s="1">
        <v>5950</v>
      </c>
      <c r="D241" s="1">
        <f t="shared" si="32"/>
        <v>47505.363359312374</v>
      </c>
      <c r="E241" s="1">
        <f>IF(C241&lt;11165,'Initial Conditions (LLDS)'!$E$1-0.0065*C241,IF(C241&gt;25336.9,139.789+0.00296*C241,216.483))</f>
        <v>247.25277777777774</v>
      </c>
      <c r="F241">
        <f>(D241*0.028964)/(8.3145*Equations!E241)</f>
        <v>0.66930468660084208</v>
      </c>
      <c r="G241" s="14">
        <f t="shared" si="30"/>
        <v>7.6212160980458092</v>
      </c>
      <c r="H241">
        <f t="shared" si="33"/>
        <v>4.6820500048383593</v>
      </c>
      <c r="I241">
        <f t="shared" si="34"/>
        <v>7.1229522742700437</v>
      </c>
      <c r="J241">
        <f>F241*G241*B241-m*B241-0.5*Equations!F241*0.3*I241</f>
        <v>23.133944854655155</v>
      </c>
      <c r="K241" s="14">
        <f t="shared" si="37"/>
        <v>3.5097806411404022</v>
      </c>
      <c r="L241" s="1">
        <f t="shared" si="39"/>
        <v>879.89852685205426</v>
      </c>
      <c r="O241">
        <f>(2*Mp*Equations!B241/(Equations!F241*1.026*0.75))^(1/2)</f>
        <v>6.5696664251585641</v>
      </c>
      <c r="Q241">
        <f>$G$3*('Initial Conditions (LLDS)'!$I$3/Equations!D241)*(Ti/Equations!E241)</f>
        <v>10.191887360111961</v>
      </c>
      <c r="T241" s="1">
        <v>5950</v>
      </c>
      <c r="U241">
        <f t="shared" si="35"/>
        <v>905.67764250776122</v>
      </c>
      <c r="AB241">
        <f t="shared" si="36"/>
        <v>1.2208139741411608</v>
      </c>
      <c r="AC241" s="1">
        <f t="shared" si="38"/>
        <v>879.89852685205426</v>
      </c>
    </row>
    <row r="242" spans="1:29">
      <c r="A242">
        <f t="shared" si="31"/>
        <v>1.2219405681401214</v>
      </c>
      <c r="B242" s="1">
        <f>(6.67384*10^(-11)*5.97219*10^24)/((6371*10^3+Equations!C242)^2)</f>
        <v>9.8012163933213614</v>
      </c>
      <c r="C242" s="1">
        <v>5975</v>
      </c>
      <c r="D242" s="1">
        <f t="shared" si="32"/>
        <v>47342.95343605279</v>
      </c>
      <c r="E242" s="1">
        <f>IF(C242&lt;11165,'Initial Conditions (LLDS)'!$E$1-0.0065*C242,IF(C242&gt;25336.9,139.789+0.00296*C242,216.483))</f>
        <v>247.09027777777774</v>
      </c>
      <c r="F242">
        <f>(D242*0.028964)/(8.3145*Equations!E242)</f>
        <v>0.66745515395135824</v>
      </c>
      <c r="G242" s="14">
        <f t="shared" si="30"/>
        <v>7.6423346524815052</v>
      </c>
      <c r="H242">
        <f t="shared" si="33"/>
        <v>4.6906953896172325</v>
      </c>
      <c r="I242">
        <f t="shared" si="34"/>
        <v>7.1262101875527737</v>
      </c>
      <c r="J242">
        <f>F242*G242*B242-m*B242-0.5*Equations!F242*0.3*I242</f>
        <v>23.135407804779625</v>
      </c>
      <c r="K242" s="14">
        <f t="shared" si="37"/>
        <v>3.5081760630169261</v>
      </c>
      <c r="L242" s="1">
        <f t="shared" si="39"/>
        <v>883.40670291507115</v>
      </c>
      <c r="O242">
        <f>(2*Mp*Equations!B242/(Equations!F242*1.026*0.75))^(1/2)</f>
        <v>6.5787366808925727</v>
      </c>
      <c r="Q242">
        <f>$G$3*('Initial Conditions (LLDS)'!$I$3/Equations!D242)*(Ti/Equations!E242)</f>
        <v>10.233576345757816</v>
      </c>
      <c r="T242" s="1">
        <v>5975</v>
      </c>
      <c r="U242">
        <f t="shared" si="35"/>
        <v>908.22908558628308</v>
      </c>
      <c r="AB242">
        <f t="shared" si="36"/>
        <v>1.2219405681401214</v>
      </c>
      <c r="AC242" s="1">
        <f t="shared" si="38"/>
        <v>883.40670291507115</v>
      </c>
    </row>
    <row r="243" spans="1:29">
      <c r="A243">
        <f t="shared" si="31"/>
        <v>1.2230689357748969</v>
      </c>
      <c r="B243" s="1">
        <f>(6.67384*10^(-11)*5.97219*10^24)/((6371*10^3+Equations!C243)^2)</f>
        <v>9.8011395452957917</v>
      </c>
      <c r="C243" s="1">
        <v>6000</v>
      </c>
      <c r="D243" s="1">
        <f t="shared" si="32"/>
        <v>47180.993405644564</v>
      </c>
      <c r="E243" s="1">
        <f>IF(C243&lt;11165,'Initial Conditions (LLDS)'!$E$1-0.0065*C243,IF(C243&gt;25336.9,139.789+0.00296*C243,216.483))</f>
        <v>246.92777777777775</v>
      </c>
      <c r="F243">
        <f>(D243*0.028964)/(8.3145*Equations!E243)</f>
        <v>0.66560953389288735</v>
      </c>
      <c r="G243" s="14">
        <f t="shared" si="30"/>
        <v>7.6635255240209679</v>
      </c>
      <c r="H243">
        <f t="shared" si="33"/>
        <v>4.6993623784371588</v>
      </c>
      <c r="I243">
        <f t="shared" si="34"/>
        <v>7.1294717303326998</v>
      </c>
      <c r="J243">
        <f>F243*G243*B243-m*B243-0.5*Equations!F243*0.3*I243</f>
        <v>23.136868018210286</v>
      </c>
      <c r="K243" s="14">
        <f t="shared" si="37"/>
        <v>3.5065711662248731</v>
      </c>
      <c r="L243" s="1">
        <f t="shared" si="39"/>
        <v>886.91327408129598</v>
      </c>
      <c r="O243">
        <f>(2*Mp*Equations!B243/(Equations!F243*1.026*0.75))^(1/2)</f>
        <v>6.587825389607044</v>
      </c>
      <c r="Q243">
        <f>$G$3*('Initial Conditions (LLDS)'!$I$3/Equations!D243)*(Ti/Equations!E243)</f>
        <v>10.275463244416322</v>
      </c>
      <c r="T243" s="1">
        <v>6000</v>
      </c>
      <c r="U243">
        <f t="shared" si="35"/>
        <v>910.77095174161752</v>
      </c>
      <c r="AB243">
        <f t="shared" si="36"/>
        <v>1.2230689357748969</v>
      </c>
      <c r="AC243" s="1">
        <f t="shared" si="38"/>
        <v>886.91327408129598</v>
      </c>
    </row>
    <row r="244" spans="1:29">
      <c r="A244">
        <f t="shared" si="31"/>
        <v>1.2241990809948111</v>
      </c>
      <c r="B244" s="1">
        <f>(6.67384*10^(-11)*5.97219*10^24)/((6371*10^3+Equations!C244)^2)</f>
        <v>9.801062698174027</v>
      </c>
      <c r="C244" s="1">
        <v>6025</v>
      </c>
      <c r="D244" s="1">
        <f t="shared" si="32"/>
        <v>47019.482314045803</v>
      </c>
      <c r="E244" s="1">
        <f>IF(C244&lt;11165,'Initial Conditions (LLDS)'!$E$1-0.0065*C244,IF(C244&gt;25336.9,139.789+0.00296*C244,216.483))</f>
        <v>246.76527777777775</v>
      </c>
      <c r="F244">
        <f>(D244*0.028964)/(8.3145*Equations!E244)</f>
        <v>0.66376782068691065</v>
      </c>
      <c r="G244" s="14">
        <f t="shared" si="30"/>
        <v>7.6847890076097372</v>
      </c>
      <c r="H244">
        <f t="shared" si="33"/>
        <v>4.7080510393976791</v>
      </c>
      <c r="I244">
        <f t="shared" si="34"/>
        <v>7.1327369090155432</v>
      </c>
      <c r="J244">
        <f>F244*G244*B244-m*B244-0.5*Equations!F244*0.3*I244</f>
        <v>23.138325497720981</v>
      </c>
      <c r="K244" s="14">
        <f t="shared" si="37"/>
        <v>3.5049659505036317</v>
      </c>
      <c r="L244" s="1">
        <f t="shared" si="39"/>
        <v>890.41824003179966</v>
      </c>
      <c r="O244">
        <f>(2*Mp*Equations!B244/(Equations!F244*1.026*0.75))^(1/2)</f>
        <v>6.5969326009019458</v>
      </c>
      <c r="Q244">
        <f>$G$3*('Initial Conditions (LLDS)'!$I$3/Equations!D244)*(Ti/Equations!E244)</f>
        <v>10.317549125845261</v>
      </c>
      <c r="T244" s="1">
        <v>6025</v>
      </c>
      <c r="U244">
        <f t="shared" si="35"/>
        <v>913.30325235947532</v>
      </c>
      <c r="AB244">
        <f t="shared" si="36"/>
        <v>1.2241990809948111</v>
      </c>
      <c r="AC244" s="1">
        <f t="shared" si="38"/>
        <v>890.41824003179966</v>
      </c>
    </row>
    <row r="245" spans="1:29">
      <c r="A245">
        <f t="shared" si="31"/>
        <v>1.2253310077605621</v>
      </c>
      <c r="B245" s="1">
        <f>(6.67384*10^(-11)*5.97219*10^24)/((6371*10^3+Equations!C245)^2)</f>
        <v>9.8009858519560531</v>
      </c>
      <c r="C245" s="1">
        <v>6050</v>
      </c>
      <c r="D245" s="1">
        <f t="shared" si="32"/>
        <v>46858.419208617059</v>
      </c>
      <c r="E245" s="1">
        <f>IF(C245&lt;11165,'Initial Conditions (LLDS)'!$E$1-0.0065*C245,IF(C245&gt;25336.9,139.789+0.00296*C245,216.483))</f>
        <v>246.60277777777776</v>
      </c>
      <c r="F245">
        <f>(D245*0.028964)/(8.3145*Equations!E245)</f>
        <v>0.6619300085995945</v>
      </c>
      <c r="G245" s="14">
        <f t="shared" si="30"/>
        <v>7.7061253995895171</v>
      </c>
      <c r="H245">
        <f t="shared" si="33"/>
        <v>4.716761440857546</v>
      </c>
      <c r="I245">
        <f t="shared" si="34"/>
        <v>7.1360057300225188</v>
      </c>
      <c r="J245">
        <f>F245*G245*B245-m*B245-0.5*Equations!F245*0.3*I245</f>
        <v>23.139780246084456</v>
      </c>
      <c r="K245" s="14">
        <f t="shared" si="37"/>
        <v>3.5033604155921982</v>
      </c>
      <c r="L245" s="1">
        <f t="shared" si="39"/>
        <v>893.92160044739182</v>
      </c>
      <c r="O245">
        <f>(2*Mp*Equations!B245/(Equations!F245*1.026*0.75))^(1/2)</f>
        <v>6.6060583645430242</v>
      </c>
      <c r="Q245">
        <f>$G$3*('Initial Conditions (LLDS)'!$I$3/Equations!D245)*(Ti/Equations!E245)</f>
        <v>10.359835066289344</v>
      </c>
      <c r="T245" s="1">
        <v>6050</v>
      </c>
      <c r="U245">
        <f t="shared" si="35"/>
        <v>915.82599882441548</v>
      </c>
      <c r="AB245">
        <f t="shared" si="36"/>
        <v>1.2253310077605621</v>
      </c>
      <c r="AC245" s="1">
        <f t="shared" si="38"/>
        <v>893.92160044739182</v>
      </c>
    </row>
    <row r="246" spans="1:29">
      <c r="A246">
        <f t="shared" si="31"/>
        <v>1.2264647200442615</v>
      </c>
      <c r="B246" s="1">
        <f>(6.67384*10^(-11)*5.97219*10^24)/((6371*10^3+Equations!C246)^2)</f>
        <v>9.8009090066418558</v>
      </c>
      <c r="C246" s="1">
        <v>6075</v>
      </c>
      <c r="D246" s="1">
        <f t="shared" si="32"/>
        <v>46697.803138120529</v>
      </c>
      <c r="E246" s="1">
        <f>IF(C246&lt;11165,'Initial Conditions (LLDS)'!$E$1-0.0065*C246,IF(C246&gt;25336.9,139.789+0.00296*C246,216.483))</f>
        <v>246.44027777777774</v>
      </c>
      <c r="F246">
        <f>(D246*0.028964)/(8.3145*Equations!E246)</f>
        <v>0.66009609190179519</v>
      </c>
      <c r="G246" s="14">
        <f t="shared" si="30"/>
        <v>7.727534997705642</v>
      </c>
      <c r="H246">
        <f t="shared" si="33"/>
        <v>4.7254936514358716</v>
      </c>
      <c r="I246">
        <f t="shared" si="34"/>
        <v>7.1392781997903638</v>
      </c>
      <c r="J246">
        <f>F246*G246*B246-m*B246-0.5*Equations!F246*0.3*I246</f>
        <v>23.141232266072453</v>
      </c>
      <c r="K246" s="14">
        <f t="shared" si="37"/>
        <v>3.5017545612291863</v>
      </c>
      <c r="L246" s="1">
        <f t="shared" si="39"/>
        <v>897.423355008621</v>
      </c>
      <c r="O246">
        <f>(2*Mp*Equations!B246/(Equations!F246*1.026*0.75))^(1/2)</f>
        <v>6.6152027304624372</v>
      </c>
      <c r="Q246">
        <f>$G$3*('Initial Conditions (LLDS)'!$I$3/Equations!D246)*(Ti/Equations!E246)</f>
        <v>10.402322148523748</v>
      </c>
      <c r="T246" s="1">
        <v>6075</v>
      </c>
      <c r="U246">
        <f t="shared" si="35"/>
        <v>918.33920251984864</v>
      </c>
      <c r="AB246">
        <f t="shared" si="36"/>
        <v>1.2264647200442615</v>
      </c>
      <c r="AC246" s="1">
        <f t="shared" si="38"/>
        <v>897.423355008621</v>
      </c>
    </row>
    <row r="247" spans="1:29">
      <c r="A247">
        <f t="shared" si="31"/>
        <v>1.2276002218294748</v>
      </c>
      <c r="B247" s="1">
        <f>(6.67384*10^(-11)*5.97219*10^24)/((6371*10^3+Equations!C247)^2)</f>
        <v>9.8008321622314227</v>
      </c>
      <c r="C247" s="1">
        <v>6100</v>
      </c>
      <c r="D247" s="1">
        <f t="shared" si="32"/>
        <v>46537.633152718794</v>
      </c>
      <c r="E247" s="1">
        <f>IF(C247&lt;11165,'Initial Conditions (LLDS)'!$E$1-0.0065*C247,IF(C247&gt;25336.9,139.789+0.00296*C247,216.483))</f>
        <v>246.27777777777774</v>
      </c>
      <c r="F247">
        <f>(D247*0.028964)/(8.3145*Equations!E247)</f>
        <v>0.65826606486905614</v>
      </c>
      <c r="G247" s="14">
        <f t="shared" si="30"/>
        <v>7.7490181011146744</v>
      </c>
      <c r="H247">
        <f t="shared" si="33"/>
        <v>4.7342477400132896</v>
      </c>
      <c r="I247">
        <f t="shared" si="34"/>
        <v>7.1425543247714032</v>
      </c>
      <c r="J247">
        <f>F247*G247*B247-m*B247-0.5*Equations!F247*0.3*I247</f>
        <v>23.142681560455745</v>
      </c>
      <c r="K247" s="14">
        <f t="shared" si="37"/>
        <v>3.5001483871528163</v>
      </c>
      <c r="L247" s="1">
        <f t="shared" si="39"/>
        <v>900.92350339577376</v>
      </c>
      <c r="O247">
        <f>(2*Mp*Equations!B247/(Equations!F247*1.026*0.75))^(1/2)</f>
        <v>6.6243657487594261</v>
      </c>
      <c r="Q247">
        <f>$G$3*('Initial Conditions (LLDS)'!$I$3/Equations!D247)*(Ti/Equations!E247)</f>
        <v>10.44501146189809</v>
      </c>
      <c r="T247" s="1">
        <v>6100</v>
      </c>
      <c r="U247">
        <f t="shared" si="35"/>
        <v>920.84287482803518</v>
      </c>
      <c r="AB247">
        <f t="shared" si="36"/>
        <v>1.2276002218294748</v>
      </c>
      <c r="AC247" s="1">
        <f t="shared" si="38"/>
        <v>900.92350339577376</v>
      </c>
    </row>
    <row r="248" spans="1:29">
      <c r="A248">
        <f t="shared" si="31"/>
        <v>1.2287375171112629</v>
      </c>
      <c r="B248" s="1">
        <f>(6.67384*10^(-11)*5.97219*10^24)/((6371*10^3+Equations!C248)^2)</f>
        <v>9.8007553187247378</v>
      </c>
      <c r="C248" s="1">
        <v>6125</v>
      </c>
      <c r="D248" s="1">
        <f t="shared" si="32"/>
        <v>46377.908303973563</v>
      </c>
      <c r="E248" s="1">
        <f>IF(C248&lt;11165,'Initial Conditions (LLDS)'!$E$1-0.0065*C248,IF(C248&gt;25336.9,139.789+0.00296*C248,216.483))</f>
        <v>246.11527777777775</v>
      </c>
      <c r="F248">
        <f>(D248*0.028964)/(8.3145*Equations!E248)</f>
        <v>0.65643992178160571</v>
      </c>
      <c r="G248" s="14">
        <f t="shared" si="30"/>
        <v>7.7705750103920259</v>
      </c>
      <c r="H248">
        <f t="shared" si="33"/>
        <v>4.7430237757331337</v>
      </c>
      <c r="I248">
        <f t="shared" si="34"/>
        <v>7.1458341114335884</v>
      </c>
      <c r="J248">
        <f>F248*G248*B248-m*B248-0.5*Equations!F248*0.3*I248</f>
        <v>23.144128132004038</v>
      </c>
      <c r="K248" s="14">
        <f t="shared" si="37"/>
        <v>3.4985418931009202</v>
      </c>
      <c r="L248" s="1">
        <f t="shared" si="39"/>
        <v>904.42204528887464</v>
      </c>
      <c r="O248">
        <f>(2*Mp*Equations!B248/(Equations!F248*1.026*0.75))^(1/2)</f>
        <v>6.6335474697009946</v>
      </c>
      <c r="Q248">
        <f>$G$3*('Initial Conditions (LLDS)'!$I$3/Equations!D248)*(Ti/Equations!E248)</f>
        <v>10.487904102380684</v>
      </c>
      <c r="T248" s="1">
        <v>6125</v>
      </c>
      <c r="U248">
        <f t="shared" si="35"/>
        <v>923.3370271300829</v>
      </c>
      <c r="AB248">
        <f t="shared" si="36"/>
        <v>1.2287375171112629</v>
      </c>
      <c r="AC248" s="1">
        <f t="shared" si="38"/>
        <v>904.42204528887464</v>
      </c>
    </row>
    <row r="249" spans="1:29">
      <c r="A249">
        <f t="shared" si="31"/>
        <v>1.2298766098962211</v>
      </c>
      <c r="B249" s="1">
        <f>(6.67384*10^(-11)*5.97219*10^24)/((6371*10^3+Equations!C249)^2)</f>
        <v>9.8006784761217887</v>
      </c>
      <c r="C249" s="1">
        <v>6150</v>
      </c>
      <c r="D249" s="1">
        <f t="shared" si="32"/>
        <v>46218.627644844753</v>
      </c>
      <c r="E249" s="1">
        <f>IF(C249&lt;11165,'Initial Conditions (LLDS)'!$E$1-0.0065*C249,IF(C249&gt;25336.9,139.789+0.00296*C249,216.483))</f>
        <v>245.95277777777775</v>
      </c>
      <c r="F249">
        <f>(D249*0.028964)/(8.3145*Equations!E249)</f>
        <v>0.6546176569243598</v>
      </c>
      <c r="G249" s="14">
        <f t="shared" si="30"/>
        <v>7.7922060275395939</v>
      </c>
      <c r="H249">
        <f t="shared" si="33"/>
        <v>4.751821828002595</v>
      </c>
      <c r="I249">
        <f t="shared" si="34"/>
        <v>7.1491175662605482</v>
      </c>
      <c r="J249">
        <f>F249*G249*B249-m*B249-0.5*Equations!F249*0.3*I249</f>
        <v>23.145571983486061</v>
      </c>
      <c r="K249" s="14">
        <f t="shared" si="37"/>
        <v>3.4969350788109392</v>
      </c>
      <c r="L249" s="1">
        <f t="shared" si="39"/>
        <v>907.91898036768555</v>
      </c>
      <c r="O249">
        <f>(2*Mp*Equations!B249/(Equations!F249*1.026*0.75))^(1/2)</f>
        <v>6.6427479437225667</v>
      </c>
      <c r="Q249">
        <f>$G$3*('Initial Conditions (LLDS)'!$I$3/Equations!D249)*(Ti/Equations!E249)</f>
        <v>10.531001172603112</v>
      </c>
      <c r="T249" s="1">
        <v>6150</v>
      </c>
      <c r="U249">
        <f t="shared" si="35"/>
        <v>925.82167080594763</v>
      </c>
      <c r="AB249">
        <f t="shared" si="36"/>
        <v>1.2298766098962211</v>
      </c>
      <c r="AC249" s="1">
        <f t="shared" si="38"/>
        <v>907.91898036768555</v>
      </c>
    </row>
    <row r="250" spans="1:29">
      <c r="A250">
        <f t="shared" si="31"/>
        <v>1.2310175042025213</v>
      </c>
      <c r="B250" s="1">
        <f>(6.67384*10^(-11)*5.97219*10^24)/((6371*10^3+Equations!C250)^2)</f>
        <v>9.8006016344225593</v>
      </c>
      <c r="C250" s="1">
        <v>6175</v>
      </c>
      <c r="D250" s="1">
        <f t="shared" si="32"/>
        <v>46059.790229689104</v>
      </c>
      <c r="E250" s="1">
        <f>IF(C250&lt;11165,'Initial Conditions (LLDS)'!$E$1-0.0065*C250,IF(C250&gt;25336.9,139.789+0.00296*C250,216.483))</f>
        <v>245.79027777777776</v>
      </c>
      <c r="F250">
        <f>(D250*0.028964)/(8.3145*Equations!E250)</f>
        <v>0.65279926458691739</v>
      </c>
      <c r="G250" s="14">
        <f t="shared" si="30"/>
        <v>7.8139114559934955</v>
      </c>
      <c r="H250">
        <f t="shared" si="33"/>
        <v>4.7606419664939139</v>
      </c>
      <c r="I250">
        <f t="shared" si="34"/>
        <v>7.1524046957516356</v>
      </c>
      <c r="J250">
        <f>F250*G250*B250-m*B250-0.5*Equations!F250*0.3*I250</f>
        <v>23.14701311766947</v>
      </c>
      <c r="K250" s="14">
        <f t="shared" si="37"/>
        <v>3.4953279440199219</v>
      </c>
      <c r="L250" s="1">
        <f t="shared" si="39"/>
        <v>911.41430831170544</v>
      </c>
      <c r="O250">
        <f>(2*Mp*Equations!B250/(Equations!F250*1.026*0.75))^(1/2)</f>
        <v>6.6519672214286709</v>
      </c>
      <c r="Q250">
        <f>$G$3*('Initial Conditions (LLDS)'!$I$3/Equations!D250)*(Ti/Equations!E250)</f>
        <v>10.574303781905172</v>
      </c>
      <c r="T250" s="1">
        <v>6175</v>
      </c>
      <c r="U250">
        <f t="shared" si="35"/>
        <v>928.2968172344315</v>
      </c>
      <c r="AB250">
        <f t="shared" si="36"/>
        <v>1.2310175042025213</v>
      </c>
      <c r="AC250" s="1">
        <f t="shared" si="38"/>
        <v>911.41430831170544</v>
      </c>
    </row>
    <row r="251" spans="1:29">
      <c r="A251">
        <f t="shared" si="31"/>
        <v>1.2321602040599524</v>
      </c>
      <c r="B251" s="1">
        <f>(6.67384*10^(-11)*5.97219*10^24)/((6371*10^3+Equations!C251)^2)</f>
        <v>9.8005247936270354</v>
      </c>
      <c r="C251" s="1">
        <v>6200</v>
      </c>
      <c r="D251" s="1">
        <f t="shared" si="32"/>
        <v>45901.39511425922</v>
      </c>
      <c r="E251" s="1">
        <f>IF(C251&lt;11165,'Initial Conditions (LLDS)'!$E$1-0.0065*C251,IF(C251&gt;25336.9,139.789+0.00296*C251,216.483))</f>
        <v>245.62777777777774</v>
      </c>
      <c r="F251">
        <f>(D251*0.028964)/(8.3145*Equations!E251)</f>
        <v>0.6509847390635628</v>
      </c>
      <c r="G251" s="14">
        <f t="shared" si="30"/>
        <v>7.8356916006317991</v>
      </c>
      <c r="H251">
        <f t="shared" si="33"/>
        <v>4.7694842611455632</v>
      </c>
      <c r="I251">
        <f t="shared" si="34"/>
        <v>7.1556955064219716</v>
      </c>
      <c r="J251">
        <f>F251*G251*B251-m*B251-0.5*Equations!F251*0.3*I251</f>
        <v>23.148451537320902</v>
      </c>
      <c r="K251" s="14">
        <f t="shared" si="37"/>
        <v>3.4937204884645281</v>
      </c>
      <c r="L251" s="1">
        <f t="shared" si="39"/>
        <v>914.90802880016997</v>
      </c>
      <c r="O251">
        <f>(2*Mp*Equations!B251/(Equations!F251*1.026*0.75))^(1/2)</f>
        <v>6.6612053535936102</v>
      </c>
      <c r="Q251">
        <f>$G$3*('Initial Conditions (LLDS)'!$I$3/Equations!D251)*(Ti/Equations!E251)</f>
        <v>10.617813046380087</v>
      </c>
      <c r="T251" s="1">
        <v>6200</v>
      </c>
      <c r="U251">
        <f t="shared" si="35"/>
        <v>930.76247779318237</v>
      </c>
      <c r="AB251">
        <f t="shared" si="36"/>
        <v>1.2321602040599524</v>
      </c>
      <c r="AC251" s="1">
        <f t="shared" si="38"/>
        <v>914.90802880016997</v>
      </c>
    </row>
    <row r="252" spans="1:29">
      <c r="A252">
        <f t="shared" si="31"/>
        <v>1.2333047135099617</v>
      </c>
      <c r="B252" s="1">
        <f>(6.67384*10^(-11)*5.97219*10^24)/((6371*10^3+Equations!C252)^2)</f>
        <v>9.8004479537352047</v>
      </c>
      <c r="C252" s="1">
        <v>6225</v>
      </c>
      <c r="D252" s="1">
        <f t="shared" si="32"/>
        <v>45743.441355702336</v>
      </c>
      <c r="E252" s="1">
        <f>IF(C252&lt;11165,'Initial Conditions (LLDS)'!$E$1-0.0065*C252,IF(C252&gt;25336.9,139.789+0.00296*C252,216.483))</f>
        <v>245.46527777777774</v>
      </c>
      <c r="F252">
        <f>(D252*0.028964)/(8.3145*Equations!E252)</f>
        <v>0.64917407465326327</v>
      </c>
      <c r="G252" s="14">
        <f t="shared" si="30"/>
        <v>7.8575467677823427</v>
      </c>
      <c r="H252">
        <f t="shared" si="33"/>
        <v>4.7783487821634401</v>
      </c>
      <c r="I252">
        <f t="shared" si="34"/>
        <v>7.1589900048025061</v>
      </c>
      <c r="J252">
        <f>F252*G252*B252-m*B252-0.5*Equations!F252*0.3*I252</f>
        <v>23.149887245206045</v>
      </c>
      <c r="K252" s="14">
        <f t="shared" si="37"/>
        <v>3.4921127118810205</v>
      </c>
      <c r="L252" s="1">
        <f t="shared" si="39"/>
        <v>918.40014151205105</v>
      </c>
      <c r="O252">
        <f>(2*Mp*Equations!B252/(Equations!F252*1.026*0.75))^(1/2)</f>
        <v>6.6704623911621512</v>
      </c>
      <c r="Q252">
        <f>$G$3*('Initial Conditions (LLDS)'!$I$3/Equations!D252)*(Ti/Equations!E252)</f>
        <v>10.66153008892012</v>
      </c>
      <c r="T252" s="1">
        <v>6225</v>
      </c>
      <c r="U252">
        <f t="shared" si="35"/>
        <v>933.21866385869225</v>
      </c>
      <c r="AB252">
        <f t="shared" si="36"/>
        <v>1.2333047135099617</v>
      </c>
      <c r="AC252" s="1">
        <f t="shared" si="38"/>
        <v>918.40014151205105</v>
      </c>
    </row>
    <row r="253" spans="1:29">
      <c r="A253">
        <f t="shared" si="31"/>
        <v>1.2344510366056975</v>
      </c>
      <c r="B253" s="1">
        <f>(6.67384*10^(-11)*5.97219*10^24)/((6371*10^3+Equations!C253)^2)</f>
        <v>9.8003711147470529</v>
      </c>
      <c r="C253" s="1">
        <v>6250</v>
      </c>
      <c r="D253" s="1">
        <f t="shared" si="32"/>
        <v>45585.928012559059</v>
      </c>
      <c r="E253" s="1">
        <f>IF(C253&lt;11165,'Initial Conditions (LLDS)'!$E$1-0.0065*C253,IF(C253&gt;25336.9,139.789+0.00296*C253,216.483))</f>
        <v>245.30277777777775</v>
      </c>
      <c r="F253">
        <f>(D253*0.028964)/(8.3145*Equations!E253)</f>
        <v>0.64736726565966718</v>
      </c>
      <c r="G253" s="14">
        <f t="shared" si="30"/>
        <v>7.8794772652305936</v>
      </c>
      <c r="H253">
        <f t="shared" si="33"/>
        <v>4.7872356000220728</v>
      </c>
      <c r="I253">
        <f t="shared" si="34"/>
        <v>7.1622881974400574</v>
      </c>
      <c r="J253">
        <f>F253*G253*B253-m*B253-0.5*Equations!F253*0.3*I253</f>
        <v>23.151320244089497</v>
      </c>
      <c r="K253" s="14">
        <f t="shared" si="37"/>
        <v>3.4905046140052689</v>
      </c>
      <c r="L253" s="1">
        <f t="shared" si="39"/>
        <v>921.89064612605637</v>
      </c>
      <c r="O253">
        <f>(2*Mp*Equations!B253/(Equations!F253*1.026*0.75))^(1/2)</f>
        <v>6.6797383852502099</v>
      </c>
      <c r="Q253">
        <f>$G$3*('Initial Conditions (LLDS)'!$I$3/Equations!D253)*(Ti/Equations!E253)</f>
        <v>10.705456039262517</v>
      </c>
      <c r="T253" s="1">
        <v>6250</v>
      </c>
      <c r="U253">
        <f t="shared" si="35"/>
        <v>935.66538680629594</v>
      </c>
      <c r="AB253">
        <f t="shared" si="36"/>
        <v>1.2344510366056975</v>
      </c>
      <c r="AC253" s="1">
        <f t="shared" si="38"/>
        <v>921.89064612605637</v>
      </c>
    </row>
    <row r="254" spans="1:29">
      <c r="A254">
        <f t="shared" si="31"/>
        <v>1.2355991774120478</v>
      </c>
      <c r="B254" s="1">
        <f>(6.67384*10^(-11)*5.97219*10^24)/((6371*10^3+Equations!C254)^2)</f>
        <v>9.800294276662564</v>
      </c>
      <c r="C254" s="1">
        <v>6275</v>
      </c>
      <c r="D254" s="1">
        <f t="shared" si="32"/>
        <v>45428.854144762481</v>
      </c>
      <c r="E254" s="1">
        <f>IF(C254&lt;11165,'Initial Conditions (LLDS)'!$E$1-0.0065*C254,IF(C254&gt;25336.9,139.789+0.00296*C254,216.483))</f>
        <v>245.14027777777775</v>
      </c>
      <c r="F254">
        <f>(D254*0.028964)/(8.3145*Equations!E254)</f>
        <v>0.64556430639110651</v>
      </c>
      <c r="G254" s="14">
        <f t="shared" si="30"/>
        <v>7.9014834022275089</v>
      </c>
      <c r="H254">
        <f t="shared" si="33"/>
        <v>4.7961447854658061</v>
      </c>
      <c r="I254">
        <f t="shared" si="34"/>
        <v>7.1655900908973651</v>
      </c>
      <c r="J254">
        <f>F254*G254*B254-m*B254-0.5*Equations!F254*0.3*I254</f>
        <v>23.152750536734878</v>
      </c>
      <c r="K254" s="14">
        <f t="shared" si="37"/>
        <v>3.4888961945727468</v>
      </c>
      <c r="L254" s="1">
        <f t="shared" si="39"/>
        <v>925.37954232062907</v>
      </c>
      <c r="O254">
        <f>(2*Mp*Equations!B254/(Equations!F254*1.026*0.75))^(1/2)</f>
        <v>6.6890333871455274</v>
      </c>
      <c r="Q254">
        <f>$G$3*('Initial Conditions (LLDS)'!$I$3/Equations!D254)*(Ti/Equations!E254)</f>
        <v>10.749592034035713</v>
      </c>
      <c r="T254" s="1">
        <v>6275</v>
      </c>
      <c r="U254">
        <f t="shared" si="35"/>
        <v>938.10265801017158</v>
      </c>
      <c r="AB254">
        <f t="shared" si="36"/>
        <v>1.2355991774120478</v>
      </c>
      <c r="AC254" s="1">
        <f t="shared" si="38"/>
        <v>925.37954232062907</v>
      </c>
    </row>
    <row r="255" spans="1:29">
      <c r="A255">
        <f t="shared" si="31"/>
        <v>1.2367491400056847</v>
      </c>
      <c r="B255" s="1">
        <f>(6.67384*10^(-11)*5.97219*10^24)/((6371*10^3+Equations!C255)^2)</f>
        <v>9.8002174394817239</v>
      </c>
      <c r="C255" s="1">
        <v>6300</v>
      </c>
      <c r="D255" s="1">
        <f t="shared" si="32"/>
        <v>45272.218813636813</v>
      </c>
      <c r="E255" s="1">
        <f>IF(C255&lt;11165,'Initial Conditions (LLDS)'!$E$1-0.0065*C255,IF(C255&gt;25336.9,139.789+0.00296*C255,216.483))</f>
        <v>244.97777777777776</v>
      </c>
      <c r="F255">
        <f>(D255*0.028964)/(8.3145*Equations!E255)</f>
        <v>0.64376519116059272</v>
      </c>
      <c r="G255" s="14">
        <f t="shared" si="30"/>
        <v>7.9235654894975127</v>
      </c>
      <c r="H255">
        <f t="shared" si="33"/>
        <v>4.8050764095100318</v>
      </c>
      <c r="I255">
        <f t="shared" si="34"/>
        <v>7.1688956917531321</v>
      </c>
      <c r="J255">
        <f>F255*G255*B255-m*B255-0.5*Equations!F255*0.3*I255</f>
        <v>23.154178125904732</v>
      </c>
      <c r="K255" s="14">
        <f t="shared" si="37"/>
        <v>3.4872874533185354</v>
      </c>
      <c r="L255" s="1">
        <f t="shared" si="39"/>
        <v>928.86682977394764</v>
      </c>
      <c r="O255">
        <f>(2*Mp*Equations!B255/(Equations!F255*1.026*0.75))^(1/2)</f>
        <v>6.6983474483083709</v>
      </c>
      <c r="Q255">
        <f>$G$3*('Initial Conditions (LLDS)'!$I$3/Equations!D255)*(Ti/Equations!E255)</f>
        <v>10.793939216805992</v>
      </c>
      <c r="T255" s="1">
        <v>6300</v>
      </c>
      <c r="U255">
        <f t="shared" si="35"/>
        <v>940.53048884333828</v>
      </c>
      <c r="AB255">
        <f t="shared" si="36"/>
        <v>1.2367491400056847</v>
      </c>
      <c r="AC255" s="1">
        <f t="shared" si="38"/>
        <v>928.86682977394764</v>
      </c>
    </row>
    <row r="256" spans="1:29">
      <c r="A256">
        <f t="shared" si="31"/>
        <v>1.2379009284751048</v>
      </c>
      <c r="B256" s="1">
        <f>(6.67384*10^(-11)*5.97219*10^24)/((6371*10^3+Equations!C256)^2)</f>
        <v>9.80014060320452</v>
      </c>
      <c r="C256" s="1">
        <v>6325</v>
      </c>
      <c r="D256" s="1">
        <f t="shared" si="32"/>
        <v>45116.021081896346</v>
      </c>
      <c r="E256" s="1">
        <f>IF(C256&lt;11165,'Initial Conditions (LLDS)'!$E$1-0.0065*C256,IF(C256&gt;25336.9,139.789+0.00296*C256,216.483))</f>
        <v>244.81527777777774</v>
      </c>
      <c r="F256">
        <f>(D256*0.028964)/(8.3145*Equations!E256)</f>
        <v>0.64196991428581851</v>
      </c>
      <c r="G256" s="14">
        <f t="shared" si="30"/>
        <v>7.9457238392464715</v>
      </c>
      <c r="H256">
        <f t="shared" si="33"/>
        <v>4.8140305434423931</v>
      </c>
      <c r="I256">
        <f t="shared" si="34"/>
        <v>7.1722050066020859</v>
      </c>
      <c r="J256">
        <f>F256*G256*B256-m*B256-0.5*Equations!F256*0.3*I256</f>
        <v>23.155603014360651</v>
      </c>
      <c r="K256" s="14">
        <f t="shared" si="37"/>
        <v>3.4856783899773154</v>
      </c>
      <c r="L256" s="1">
        <f t="shared" si="39"/>
        <v>932.35250816392499</v>
      </c>
      <c r="O256">
        <f>(2*Mp*Equations!B256/(Equations!F256*1.026*0.75))^(1/2)</f>
        <v>6.7076806203722255</v>
      </c>
      <c r="Q256">
        <f>$G$3*('Initial Conditions (LLDS)'!$I$3/Equations!D256)*(Ti/Equations!E256)</f>
        <v>10.838498738124404</v>
      </c>
      <c r="T256" s="1">
        <v>6325</v>
      </c>
      <c r="U256">
        <f t="shared" si="35"/>
        <v>942.94889067765575</v>
      </c>
      <c r="AB256">
        <f t="shared" si="36"/>
        <v>1.2379009284751048</v>
      </c>
      <c r="AC256" s="1">
        <f t="shared" si="38"/>
        <v>932.35250816392499</v>
      </c>
    </row>
    <row r="257" spans="1:29">
      <c r="A257">
        <f t="shared" si="31"/>
        <v>1.2390545469206726</v>
      </c>
      <c r="B257" s="1">
        <f>(6.67384*10^(-11)*5.97219*10^24)/((6371*10^3+Equations!C257)^2)</f>
        <v>9.8000637678309381</v>
      </c>
      <c r="C257" s="1">
        <v>6350</v>
      </c>
      <c r="D257" s="1">
        <f t="shared" si="32"/>
        <v>44960.260013644263</v>
      </c>
      <c r="E257" s="1">
        <f>IF(C257&lt;11165,'Initial Conditions (LLDS)'!$E$1-0.0065*C257,IF(C257&gt;25336.9,139.789+0.00296*C257,216.483))</f>
        <v>244.65277777777774</v>
      </c>
      <c r="F257">
        <f>(D257*0.028964)/(8.3145*Equations!E257)</f>
        <v>0.64017847008915507</v>
      </c>
      <c r="G257" s="14">
        <f t="shared" si="30"/>
        <v>7.9679587651697483</v>
      </c>
      <c r="H257">
        <f t="shared" si="33"/>
        <v>4.8230072588240187</v>
      </c>
      <c r="I257">
        <f t="shared" si="34"/>
        <v>7.1755180420550149</v>
      </c>
      <c r="J257">
        <f>F257*G257*B257-m*B257-0.5*Equations!F257*0.3*I257</f>
        <v>23.15702520486316</v>
      </c>
      <c r="K257" s="14">
        <f t="shared" si="37"/>
        <v>3.484069004283374</v>
      </c>
      <c r="L257" s="1">
        <f t="shared" si="39"/>
        <v>935.83657716820835</v>
      </c>
      <c r="O257">
        <f>(2*Mp*Equations!B257/(Equations!F257*1.026*0.75))^(1/2)</f>
        <v>6.7170329551444885</v>
      </c>
      <c r="Q257">
        <f>$G$3*('Initial Conditions (LLDS)'!$I$3/Equations!D257)*(Ti/Equations!E257)</f>
        <v>10.883271755574096</v>
      </c>
      <c r="T257" s="1">
        <v>6350</v>
      </c>
      <c r="U257">
        <f t="shared" si="35"/>
        <v>945.35787488382311</v>
      </c>
      <c r="AB257">
        <f t="shared" si="36"/>
        <v>1.2390545469206726</v>
      </c>
      <c r="AC257" s="1">
        <f t="shared" si="38"/>
        <v>935.83657716820835</v>
      </c>
    </row>
    <row r="258" spans="1:29">
      <c r="A258">
        <f t="shared" si="31"/>
        <v>1.2402099994546618</v>
      </c>
      <c r="B258" s="1">
        <f>(6.67384*10^(-11)*5.97219*10^24)/((6371*10^3+Equations!C258)^2)</f>
        <v>9.7999869333609624</v>
      </c>
      <c r="C258" s="1">
        <v>6375</v>
      </c>
      <c r="D258" s="1">
        <f t="shared" si="32"/>
        <v>44804.934674371456</v>
      </c>
      <c r="E258" s="1">
        <f>IF(C258&lt;11165,'Initial Conditions (LLDS)'!$E$1-0.0065*C258,IF(C258&gt;25336.9,139.789+0.00296*C258,216.483))</f>
        <v>244.49027777777775</v>
      </c>
      <c r="F258">
        <f>(D258*0.028964)/(8.3145*Equations!E258)</f>
        <v>0.63839085289765174</v>
      </c>
      <c r="G258" s="14">
        <f t="shared" si="30"/>
        <v>7.9902705824602904</v>
      </c>
      <c r="H258">
        <f t="shared" si="33"/>
        <v>4.8320066274907445</v>
      </c>
      <c r="I258">
        <f t="shared" si="34"/>
        <v>7.1788348047388295</v>
      </c>
      <c r="J258">
        <f>F258*G258*B258-m*B258-0.5*Equations!F258*0.3*I258</f>
        <v>23.158444700171732</v>
      </c>
      <c r="K258" s="14">
        <f t="shared" si="37"/>
        <v>3.4824592959705964</v>
      </c>
      <c r="L258" s="1">
        <f t="shared" si="39"/>
        <v>939.31903646417891</v>
      </c>
      <c r="O258">
        <f>(2*Mp*Equations!B258/(Equations!F258*1.026*0.75))^(1/2)</f>
        <v>6.7264045046071796</v>
      </c>
      <c r="Q258">
        <f>$G$3*('Initial Conditions (LLDS)'!$I$3/Equations!D258)*(Ti/Equations!E258)</f>
        <v>10.928259433817963</v>
      </c>
      <c r="T258" s="1">
        <v>6375</v>
      </c>
      <c r="U258">
        <f t="shared" si="35"/>
        <v>947.7574528313769</v>
      </c>
      <c r="AB258">
        <f t="shared" si="36"/>
        <v>1.2402099994546618</v>
      </c>
      <c r="AC258" s="1">
        <f t="shared" si="38"/>
        <v>939.31903646417891</v>
      </c>
    </row>
    <row r="259" spans="1:29">
      <c r="A259">
        <f t="shared" si="31"/>
        <v>1.2413672902012975</v>
      </c>
      <c r="B259" s="1">
        <f>(6.67384*10^(-11)*5.97219*10^24)/((6371*10^3+Equations!C259)^2)</f>
        <v>9.7999100997945803</v>
      </c>
      <c r="C259" s="1">
        <v>6400</v>
      </c>
      <c r="D259" s="1">
        <f t="shared" si="32"/>
        <v>44650.044130955466</v>
      </c>
      <c r="E259" s="1">
        <f>IF(C259&lt;11165,'Initial Conditions (LLDS)'!$E$1-0.0065*C259,IF(C259&gt;25336.9,139.789+0.00296*C259,216.483))</f>
        <v>244.32777777777775</v>
      </c>
      <c r="F259">
        <f>(D259*0.028964)/(8.3145*Equations!E259)</f>
        <v>0.63660705704303655</v>
      </c>
      <c r="G259" s="14">
        <f t="shared" ref="G259:G322" si="40">(n*8.3145*E259/D259)</f>
        <v>8.0126596078167651</v>
      </c>
      <c r="H259">
        <f t="shared" si="33"/>
        <v>4.8410287215543502</v>
      </c>
      <c r="I259">
        <f t="shared" si="34"/>
        <v>7.1821553012966097</v>
      </c>
      <c r="J259">
        <f>F259*G259*B259-m*B259-0.5*Equations!F259*0.3*I259</f>
        <v>23.159861503044915</v>
      </c>
      <c r="K259" s="14">
        <f t="shared" si="37"/>
        <v>3.4808492647724698</v>
      </c>
      <c r="L259" s="1">
        <f t="shared" si="39"/>
        <v>942.79988572895138</v>
      </c>
      <c r="O259">
        <f>(2*Mp*Equations!B259/(Equations!F259*1.026*0.75))^(1/2)</f>
        <v>6.7357953209176289</v>
      </c>
      <c r="Q259">
        <f>$G$3*('Initial Conditions (LLDS)'!$I$3/Equations!D259)*(Ti/Equations!E259)</f>
        <v>10.973462944646647</v>
      </c>
      <c r="T259" s="1">
        <v>6400</v>
      </c>
      <c r="U259">
        <f t="shared" si="35"/>
        <v>950.14763588869221</v>
      </c>
      <c r="AB259">
        <f t="shared" si="36"/>
        <v>1.2413672902012975</v>
      </c>
      <c r="AC259" s="1">
        <f t="shared" si="38"/>
        <v>942.79988572895138</v>
      </c>
    </row>
    <row r="260" spans="1:29">
      <c r="A260">
        <f t="shared" ref="A260:A323" si="41">((G260*3)/(4*3.1415))^(1/3)</f>
        <v>1.242526423296799</v>
      </c>
      <c r="B260" s="1">
        <f>(6.67384*10^(-11)*5.97219*10^24)/((6371*10^3+Equations!C260)^2)</f>
        <v>9.7998332671317758</v>
      </c>
      <c r="C260" s="1">
        <v>6425</v>
      </c>
      <c r="D260" s="1">
        <f t="shared" ref="D260:D323" si="42">101325*(1-2.25577*(10^-5)*C260)^5.25588</f>
        <v>44495.587451659347</v>
      </c>
      <c r="E260" s="1">
        <f>IF(C260&lt;11165,'Initial Conditions (LLDS)'!$E$1-0.0065*C260,IF(C260&gt;25336.9,139.789+0.00296*C260,216.483))</f>
        <v>244.16527777777776</v>
      </c>
      <c r="F260">
        <f>(D260*0.028964)/(8.3145*Equations!E260)</f>
        <v>0.6348270768617148</v>
      </c>
      <c r="G260" s="14">
        <f t="shared" si="40"/>
        <v>8.0351261594517354</v>
      </c>
      <c r="H260">
        <f t="shared" ref="H260:H323" si="43">3.1415*(A260)^2</f>
        <v>4.8500736134037981</v>
      </c>
      <c r="I260">
        <f t="shared" ref="I260:I323" si="44">(2*B260*(F260*G260-m)/(F260*0.3*H260))^(1/2)</f>
        <v>7.1854795383876455</v>
      </c>
      <c r="J260">
        <f>F260*G260*B260-m*B260-0.5*Equations!F260*0.3*I260</f>
        <v>23.16127561624014</v>
      </c>
      <c r="K260" s="14">
        <f t="shared" si="37"/>
        <v>3.4792389104220827</v>
      </c>
      <c r="L260" s="1">
        <f t="shared" si="39"/>
        <v>946.27912463937344</v>
      </c>
      <c r="O260">
        <f>(2*Mp*Equations!B260/(Equations!F260*1.026*0.75))^(1/2)</f>
        <v>6.7452054564091917</v>
      </c>
      <c r="Q260">
        <f>$G$3*('Initial Conditions (LLDS)'!$I$3/Equations!D260)*(Ti/Equations!E260)</f>
        <v>11.018883467026882</v>
      </c>
      <c r="T260" s="1">
        <v>6425</v>
      </c>
      <c r="U260">
        <f t="shared" ref="U260:U323" si="45">T260/O260</f>
        <v>952.52843542298069</v>
      </c>
      <c r="AB260">
        <f t="shared" ref="AB260:AB323" si="46">((G260*3)/(4*3.1415))^(1/3)</f>
        <v>1.242526423296799</v>
      </c>
      <c r="AC260" s="1">
        <f t="shared" si="38"/>
        <v>946.27912463937344</v>
      </c>
    </row>
    <row r="261" spans="1:29">
      <c r="A261">
        <f t="shared" si="41"/>
        <v>1.2436874028894243</v>
      </c>
      <c r="B261" s="1">
        <f>(6.67384*10^(-11)*5.97219*10^24)/((6371*10^3+Equations!C261)^2)</f>
        <v>9.7997564353725384</v>
      </c>
      <c r="C261" s="1">
        <v>6450</v>
      </c>
      <c r="D261" s="1">
        <f t="shared" si="42"/>
        <v>44341.56370613032</v>
      </c>
      <c r="E261" s="1">
        <f>IF(C261&lt;11165,'Initial Conditions (LLDS)'!$E$1-0.0065*C261,IF(C261&gt;25336.9,139.789+0.00296*C261,216.483))</f>
        <v>244.00277777777774</v>
      </c>
      <c r="F261">
        <f>(D261*0.028964)/(8.3145*Equations!E261)</f>
        <v>0.63305090669476594</v>
      </c>
      <c r="G261" s="14">
        <f t="shared" si="40"/>
        <v>8.0576705570999483</v>
      </c>
      <c r="H261">
        <f t="shared" si="43"/>
        <v>4.8591413757064998</v>
      </c>
      <c r="I261">
        <f t="shared" si="44"/>
        <v>7.1888075226875046</v>
      </c>
      <c r="J261">
        <f>F261*G261*B261-m*B261-0.5*Equations!F261*0.3*I261</f>
        <v>23.162687042513873</v>
      </c>
      <c r="K261" s="14">
        <f t="shared" ref="K261:K324" si="47">25/I261</f>
        <v>3.4776282326521182</v>
      </c>
      <c r="L261" s="1">
        <f t="shared" si="39"/>
        <v>949.75675287202557</v>
      </c>
      <c r="O261">
        <f>(2*Mp*Equations!B261/(Equations!F261*1.026*0.75))^(1/2)</f>
        <v>6.7546349635919727</v>
      </c>
      <c r="Q261">
        <f>$G$3*('Initial Conditions (LLDS)'!$I$3/Equations!D261)*(Ti/Equations!E261)</f>
        <v>11.064522187150283</v>
      </c>
      <c r="T261" s="1">
        <v>6450</v>
      </c>
      <c r="U261">
        <f t="shared" si="45"/>
        <v>954.89986280028756</v>
      </c>
      <c r="AB261">
        <f t="shared" si="46"/>
        <v>1.2436874028894243</v>
      </c>
      <c r="AC261" s="1">
        <f t="shared" ref="AC261:AC324" si="48">L260+K261</f>
        <v>949.75675287202557</v>
      </c>
    </row>
    <row r="262" spans="1:29">
      <c r="A262">
        <f t="shared" si="41"/>
        <v>1.2448502331395104</v>
      </c>
      <c r="B262" s="1">
        <f>(6.67384*10^(-11)*5.97219*10^24)/((6371*10^3+Equations!C262)^2)</f>
        <v>9.7996796045168502</v>
      </c>
      <c r="C262" s="1">
        <v>6475</v>
      </c>
      <c r="D262" s="1">
        <f t="shared" si="42"/>
        <v>44187.971965398916</v>
      </c>
      <c r="E262" s="1">
        <f>IF(C262&lt;11165,'Initial Conditions (LLDS)'!$E$1-0.0065*C262,IF(C262&gt;25336.9,139.789+0.00296*C262,216.483))</f>
        <v>243.84027777777774</v>
      </c>
      <c r="F262">
        <f>(D262*0.028964)/(8.3145*Equations!E262)</f>
        <v>0.63127854088794688</v>
      </c>
      <c r="G262" s="14">
        <f t="shared" si="40"/>
        <v>8.0802931220265641</v>
      </c>
      <c r="H262">
        <f t="shared" si="43"/>
        <v>4.8682320814095501</v>
      </c>
      <c r="I262">
        <f t="shared" si="44"/>
        <v>7.1921392608880614</v>
      </c>
      <c r="J262">
        <f>F262*G262*B262-m*B262-0.5*Equations!F262*0.3*I262</f>
        <v>23.164095784621523</v>
      </c>
      <c r="K262" s="14">
        <f t="shared" si="47"/>
        <v>3.4760172311948647</v>
      </c>
      <c r="L262" s="1">
        <f t="shared" ref="L262:L325" si="49">L261+K262</f>
        <v>953.23277010322045</v>
      </c>
      <c r="O262">
        <f>(2*Mp*Equations!B262/(Equations!F262*1.026*0.75))^(1/2)</f>
        <v>6.7640838951535125</v>
      </c>
      <c r="Q262">
        <f>$G$3*('Initial Conditions (LLDS)'!$I$3/Equations!D262)*(Ti/Equations!E262)</f>
        <v>11.110380298482376</v>
      </c>
      <c r="T262" s="1">
        <v>6475</v>
      </c>
      <c r="U262">
        <f t="shared" si="45"/>
        <v>957.26192938549411</v>
      </c>
      <c r="AB262">
        <f t="shared" si="46"/>
        <v>1.2448502331395104</v>
      </c>
      <c r="AC262" s="1">
        <f t="shared" si="48"/>
        <v>953.23277010322045</v>
      </c>
    </row>
    <row r="263" spans="1:29">
      <c r="A263">
        <f t="shared" si="41"/>
        <v>1.2460149182195182</v>
      </c>
      <c r="B263" s="1">
        <f>(6.67384*10^(-11)*5.97219*10^24)/((6371*10^3+Equations!C263)^2)</f>
        <v>9.799602774564697</v>
      </c>
      <c r="C263" s="1">
        <v>6500</v>
      </c>
      <c r="D263" s="1">
        <f t="shared" si="42"/>
        <v>44034.811301877642</v>
      </c>
      <c r="E263" s="1">
        <f>IF(C263&lt;11165,'Initial Conditions (LLDS)'!$E$1-0.0065*C263,IF(C263&gt;25336.9,139.789+0.00296*C263,216.483))</f>
        <v>243.67777777777775</v>
      </c>
      <c r="F263">
        <f>(D263*0.028964)/(8.3145*Equations!E263)</f>
        <v>0.62950997379168838</v>
      </c>
      <c r="G263" s="14">
        <f t="shared" si="40"/>
        <v>8.1029941770355336</v>
      </c>
      <c r="H263">
        <f t="shared" si="43"/>
        <v>4.8773458037409991</v>
      </c>
      <c r="I263">
        <f t="shared" si="44"/>
        <v>7.1954747596975661</v>
      </c>
      <c r="J263">
        <f>F263*G263*B263-m*B263-0.5*Equations!F263*0.3*I263</f>
        <v>23.16550184531749</v>
      </c>
      <c r="K263" s="14">
        <f t="shared" si="47"/>
        <v>3.474405905782203</v>
      </c>
      <c r="L263" s="1">
        <f t="shared" si="49"/>
        <v>956.70717600900264</v>
      </c>
      <c r="O263">
        <f>(2*Mp*Equations!B263/(Equations!F263*1.026*0.75))^(1/2)</f>
        <v>6.7735523039595256</v>
      </c>
      <c r="Q263">
        <f>$G$3*('Initial Conditions (LLDS)'!$I$3/Equations!D263)*(Ti/Equations!E263)</f>
        <v>11.156459001812081</v>
      </c>
      <c r="T263" s="1">
        <v>6500</v>
      </c>
      <c r="U263">
        <f t="shared" si="45"/>
        <v>959.61464654231452</v>
      </c>
      <c r="AB263">
        <f t="shared" si="46"/>
        <v>1.2460149182195182</v>
      </c>
      <c r="AC263" s="1">
        <f t="shared" si="48"/>
        <v>956.70717600900264</v>
      </c>
    </row>
    <row r="264" spans="1:29">
      <c r="A264">
        <f t="shared" si="41"/>
        <v>1.2471814623140753</v>
      </c>
      <c r="B264" s="1">
        <f>(6.67384*10^(-11)*5.97219*10^24)/((6371*10^3+Equations!C264)^2)</f>
        <v>9.7995259455160681</v>
      </c>
      <c r="C264" s="1">
        <v>6525</v>
      </c>
      <c r="D264" s="1">
        <f t="shared" si="42"/>
        <v>43882.080789359854</v>
      </c>
      <c r="E264" s="1">
        <f>IF(C264&lt;11165,'Initial Conditions (LLDS)'!$E$1-0.0065*C264,IF(C264&gt;25336.9,139.789+0.00296*C264,216.483))</f>
        <v>243.51527777777775</v>
      </c>
      <c r="F264">
        <f>(D264*0.028964)/(8.3145*Equations!E264)</f>
        <v>0.62774519976109455</v>
      </c>
      <c r="G264" s="14">
        <f t="shared" si="40"/>
        <v>8.1257740464779875</v>
      </c>
      <c r="H264">
        <f t="shared" si="43"/>
        <v>4.8864826162111186</v>
      </c>
      <c r="I264">
        <f t="shared" si="44"/>
        <v>7.1988140258406901</v>
      </c>
      <c r="J264">
        <f>F264*G264*B264-m*B264-0.5*Equations!F264*0.3*I264</f>
        <v>23.166905227355148</v>
      </c>
      <c r="K264" s="14">
        <f t="shared" si="47"/>
        <v>3.4727942561456095</v>
      </c>
      <c r="L264" s="1">
        <f t="shared" si="49"/>
        <v>960.1799702651482</v>
      </c>
      <c r="O264">
        <f>(2*Mp*Equations!B264/(Equations!F264*1.026*0.75))^(1/2)</f>
        <v>6.7830402430546162</v>
      </c>
      <c r="Q264">
        <f>$G$3*('Initial Conditions (LLDS)'!$I$3/Equations!D264)*(Ti/Equations!E264)</f>
        <v>11.202759505301549</v>
      </c>
      <c r="T264" s="1">
        <v>6525</v>
      </c>
      <c r="U264">
        <f t="shared" si="45"/>
        <v>961.95802563329437</v>
      </c>
      <c r="AB264">
        <f t="shared" si="46"/>
        <v>1.2471814623140753</v>
      </c>
      <c r="AC264" s="1">
        <f t="shared" si="48"/>
        <v>960.1799702651482</v>
      </c>
    </row>
    <row r="265" spans="1:29">
      <c r="A265">
        <f t="shared" si="41"/>
        <v>1.2483498696200193</v>
      </c>
      <c r="B265" s="1">
        <f>(6.67384*10^(-11)*5.97219*10^24)/((6371*10^3+Equations!C265)^2)</f>
        <v>9.7994491173709459</v>
      </c>
      <c r="C265" s="1">
        <v>6550</v>
      </c>
      <c r="D265" s="1">
        <f t="shared" si="42"/>
        <v>43729.779503018734</v>
      </c>
      <c r="E265" s="1">
        <f>IF(C265&lt;11165,'Initial Conditions (LLDS)'!$E$1-0.0065*C265,IF(C265&gt;25336.9,139.789+0.00296*C265,216.483))</f>
        <v>243.35277777777776</v>
      </c>
      <c r="F265">
        <f>(D265*0.028964)/(8.3145*Equations!E265)</f>
        <v>0.62598421315594399</v>
      </c>
      <c r="G265" s="14">
        <f t="shared" si="40"/>
        <v>8.1486330562606568</v>
      </c>
      <c r="H265">
        <f t="shared" si="43"/>
        <v>4.8956425926136733</v>
      </c>
      <c r="I265">
        <f t="shared" si="44"/>
        <v>7.202157066058569</v>
      </c>
      <c r="J265">
        <f>F265*G265*B265-m*B265-0.5*Equations!F265*0.3*I265</f>
        <v>23.168305933486845</v>
      </c>
      <c r="K265" s="14">
        <f t="shared" si="47"/>
        <v>3.4711822820161609</v>
      </c>
      <c r="L265" s="1">
        <f t="shared" si="49"/>
        <v>963.65115254716432</v>
      </c>
      <c r="O265">
        <f>(2*Mp*Equations!B265/(Equations!F265*1.026*0.75))^(1/2)</f>
        <v>6.7925477656629925</v>
      </c>
      <c r="Q265">
        <f>$G$3*('Initial Conditions (LLDS)'!$I$3/Equations!D265)*(Ti/Equations!E265)</f>
        <v>11.249283024536318</v>
      </c>
      <c r="T265" s="1">
        <v>6550</v>
      </c>
      <c r="U265">
        <f t="shared" si="45"/>
        <v>964.29207801981227</v>
      </c>
      <c r="AB265">
        <f t="shared" si="46"/>
        <v>1.2483498696200193</v>
      </c>
      <c r="AC265" s="1">
        <f t="shared" si="48"/>
        <v>963.65115254716432</v>
      </c>
    </row>
    <row r="266" spans="1:29">
      <c r="A266">
        <f t="shared" si="41"/>
        <v>1.249520144346443</v>
      </c>
      <c r="B266" s="1">
        <f>(6.67384*10^(-11)*5.97219*10^24)/((6371*10^3+Equations!C266)^2)</f>
        <v>9.7993722901293179</v>
      </c>
      <c r="C266" s="1">
        <v>6575</v>
      </c>
      <c r="D266" s="1">
        <f t="shared" si="42"/>
        <v>43577.9065194059</v>
      </c>
      <c r="E266" s="1">
        <f>IF(C266&lt;11165,'Initial Conditions (LLDS)'!$E$1-0.0065*C266,IF(C266&gt;25336.9,139.789+0.00296*C266,216.483))</f>
        <v>243.19027777777774</v>
      </c>
      <c r="F266">
        <f>(D266*0.028964)/(8.3145*Equations!E266)</f>
        <v>0.62422700834068534</v>
      </c>
      <c r="G266" s="14">
        <f t="shared" si="40"/>
        <v>8.1715715338544079</v>
      </c>
      <c r="H266">
        <f t="shared" si="43"/>
        <v>4.9048258070272164</v>
      </c>
      <c r="I266">
        <f t="shared" si="44"/>
        <v>7.2055038871088675</v>
      </c>
      <c r="J266">
        <f>F266*G266*B266-m*B266-0.5*Equations!F266*0.3*I266</f>
        <v>23.169703966463917</v>
      </c>
      <c r="K266" s="14">
        <f t="shared" si="47"/>
        <v>3.4695699831245235</v>
      </c>
      <c r="L266" s="1">
        <f t="shared" si="49"/>
        <v>967.12072253028884</v>
      </c>
      <c r="O266">
        <f>(2*Mp*Equations!B266/(Equations!F266*1.026*0.75))^(1/2)</f>
        <v>6.8020749251892152</v>
      </c>
      <c r="Q266">
        <f>$G$3*('Initial Conditions (LLDS)'!$I$3/Equations!D266)*(Ti/Equations!E266)</f>
        <v>11.296030782575963</v>
      </c>
      <c r="T266" s="1">
        <v>6575</v>
      </c>
      <c r="U266">
        <f t="shared" si="45"/>
        <v>966.61681506207481</v>
      </c>
      <c r="AB266">
        <f t="shared" si="46"/>
        <v>1.249520144346443</v>
      </c>
      <c r="AC266" s="1">
        <f t="shared" si="48"/>
        <v>967.12072253028884</v>
      </c>
    </row>
    <row r="267" spans="1:29">
      <c r="A267">
        <f t="shared" si="41"/>
        <v>1.2506922907147358</v>
      </c>
      <c r="B267" s="1">
        <f>(6.67384*10^(-11)*5.97219*10^24)/((6371*10^3+Equations!C267)^2)</f>
        <v>9.7992954637911698</v>
      </c>
      <c r="C267" s="1">
        <v>6600</v>
      </c>
      <c r="D267" s="1">
        <f t="shared" si="42"/>
        <v>43426.460916450538</v>
      </c>
      <c r="E267" s="1">
        <f>IF(C267&lt;11165,'Initial Conditions (LLDS)'!$E$1-0.0065*C267,IF(C267&gt;25336.9,139.789+0.00296*C267,216.483))</f>
        <v>243.02777777777774</v>
      </c>
      <c r="F267">
        <f>(D267*0.028964)/(8.3145*Equations!E267)</f>
        <v>0.62247357968444017</v>
      </c>
      <c r="G267" s="14">
        <f t="shared" si="40"/>
        <v>8.194589808302748</v>
      </c>
      <c r="H267">
        <f t="shared" si="43"/>
        <v>4.9140323338163574</v>
      </c>
      <c r="I267">
        <f t="shared" si="44"/>
        <v>7.2088544957658209</v>
      </c>
      <c r="J267">
        <f>F267*G267*B267-m*B267-0.5*Equations!F267*0.3*I267</f>
        <v>23.171099329036654</v>
      </c>
      <c r="K267" s="14">
        <f t="shared" si="47"/>
        <v>3.4679573592009594</v>
      </c>
      <c r="L267" s="1">
        <f t="shared" si="49"/>
        <v>970.58867988948975</v>
      </c>
      <c r="O267">
        <f>(2*Mp*Equations!B267/(Equations!F267*1.026*0.75))^(1/2)</f>
        <v>6.8116217752189039</v>
      </c>
      <c r="Q267">
        <f>$G$3*('Initial Conditions (LLDS)'!$I$3/Equations!D267)*(Ti/Equations!E267)</f>
        <v>11.343004010004964</v>
      </c>
      <c r="T267" s="1">
        <v>6600</v>
      </c>
      <c r="U267">
        <f t="shared" si="45"/>
        <v>968.93224811911944</v>
      </c>
      <c r="AB267">
        <f t="shared" si="46"/>
        <v>1.2506922907147358</v>
      </c>
      <c r="AC267" s="1">
        <f t="shared" si="48"/>
        <v>970.58867988948975</v>
      </c>
    </row>
    <row r="268" spans="1:29">
      <c r="A268">
        <f t="shared" si="41"/>
        <v>1.2518663129586303</v>
      </c>
      <c r="B268" s="1">
        <f>(6.67384*10^(-11)*5.97219*10^24)/((6371*10^3+Equations!C268)^2)</f>
        <v>9.7992186383564857</v>
      </c>
      <c r="C268" s="1">
        <v>6625</v>
      </c>
      <c r="D268" s="1">
        <f t="shared" si="42"/>
        <v>43275.441773458078</v>
      </c>
      <c r="E268" s="1">
        <f>IF(C268&lt;11165,'Initial Conditions (LLDS)'!$E$1-0.0065*C268,IF(C268&gt;25336.9,139.789+0.00296*C268,216.483))</f>
        <v>242.86527777777775</v>
      </c>
      <c r="F268">
        <f>(D268*0.028964)/(8.3145*Equations!E268)</f>
        <v>0.62072392156100031</v>
      </c>
      <c r="G268" s="14">
        <f t="shared" si="40"/>
        <v>8.2176882102304489</v>
      </c>
      <c r="H268">
        <f t="shared" si="43"/>
        <v>4.9232622476330761</v>
      </c>
      <c r="I268">
        <f t="shared" si="44"/>
        <v>7.2122088988202862</v>
      </c>
      <c r="J268">
        <f>F268*G268*B268-m*B268-0.5*Equations!F268*0.3*I268</f>
        <v>23.172492023954334</v>
      </c>
      <c r="K268" s="14">
        <f t="shared" si="47"/>
        <v>3.466344409975326</v>
      </c>
      <c r="L268" s="1">
        <f t="shared" si="49"/>
        <v>974.05502429946512</v>
      </c>
      <c r="O268">
        <f>(2*Mp*Equations!B268/(Equations!F268*1.026*0.75))^(1/2)</f>
        <v>6.8211883695194855</v>
      </c>
      <c r="Q268">
        <f>$G$3*('Initial Conditions (LLDS)'!$I$3/Equations!D268)*(Ti/Equations!E268)</f>
        <v>11.390203944984091</v>
      </c>
      <c r="T268" s="1">
        <v>6625</v>
      </c>
      <c r="U268">
        <f t="shared" si="45"/>
        <v>971.23838854881149</v>
      </c>
      <c r="AB268">
        <f t="shared" si="46"/>
        <v>1.2518663129586303</v>
      </c>
      <c r="AC268" s="1">
        <f t="shared" si="48"/>
        <v>974.05502429946512</v>
      </c>
    </row>
    <row r="269" spans="1:29">
      <c r="A269">
        <f t="shared" si="41"/>
        <v>1.2530422153242442</v>
      </c>
      <c r="B269" s="1">
        <f>(6.67384*10^(-11)*5.97219*10^24)/((6371*10^3+Equations!C269)^2)</f>
        <v>9.7991418138252548</v>
      </c>
      <c r="C269" s="1">
        <v>6650</v>
      </c>
      <c r="D269" s="1">
        <f t="shared" si="42"/>
        <v>43124.848171109152</v>
      </c>
      <c r="E269" s="1">
        <f>IF(C269&lt;11165,'Initial Conditions (LLDS)'!$E$1-0.0065*C269,IF(C269&gt;25336.9,139.789+0.00296*C269,216.483))</f>
        <v>242.70277777777775</v>
      </c>
      <c r="F269">
        <f>(D269*0.028964)/(8.3145*Equations!E269)</f>
        <v>0.61897802834882765</v>
      </c>
      <c r="G269" s="14">
        <f t="shared" si="40"/>
        <v>8.2408670718521844</v>
      </c>
      <c r="H269">
        <f t="shared" si="43"/>
        <v>4.9325156234180021</v>
      </c>
      <c r="I269">
        <f t="shared" si="44"/>
        <v>7.2155671030798025</v>
      </c>
      <c r="J269">
        <f>F269*G269*B269-m*B269-0.5*Equations!F269*0.3*I269</f>
        <v>23.173882053965208</v>
      </c>
      <c r="K269" s="14">
        <f t="shared" si="47"/>
        <v>3.4647311351770691</v>
      </c>
      <c r="L269" s="1">
        <f t="shared" si="49"/>
        <v>977.51975543464221</v>
      </c>
      <c r="O269">
        <f>(2*Mp*Equations!B269/(Equations!F269*1.026*0.75))^(1/2)</f>
        <v>6.8307747620409316</v>
      </c>
      <c r="Q269">
        <f>$G$3*('Initial Conditions (LLDS)'!$I$3/Equations!D269)*(Ti/Equations!E269)</f>
        <v>11.437631833302097</v>
      </c>
      <c r="T269" s="1">
        <v>6650</v>
      </c>
      <c r="U269">
        <f t="shared" si="45"/>
        <v>973.53524770784293</v>
      </c>
      <c r="AB269">
        <f t="shared" si="46"/>
        <v>1.2530422153242442</v>
      </c>
      <c r="AC269" s="1">
        <f t="shared" si="48"/>
        <v>977.51975543464221</v>
      </c>
    </row>
    <row r="270" spans="1:29">
      <c r="A270">
        <f t="shared" si="41"/>
        <v>1.2542200020701266</v>
      </c>
      <c r="B270" s="1">
        <f>(6.67384*10^(-11)*5.97219*10^24)/((6371*10^3+Equations!C270)^2)</f>
        <v>9.7990649901974596</v>
      </c>
      <c r="C270" s="1">
        <v>6675</v>
      </c>
      <c r="D270" s="1">
        <f t="shared" si="42"/>
        <v>42974.679191458381</v>
      </c>
      <c r="E270" s="1">
        <f>IF(C270&lt;11165,'Initial Conditions (LLDS)'!$E$1-0.0065*C270,IF(C270&gt;25336.9,139.789+0.00296*C270,216.483))</f>
        <v>242.54027777777776</v>
      </c>
      <c r="F270">
        <f>(D270*0.028964)/(8.3145*Equations!E270)</f>
        <v>0.61723589443105353</v>
      </c>
      <c r="G270" s="14">
        <f t="shared" si="40"/>
        <v>8.2641267269812424</v>
      </c>
      <c r="H270">
        <f t="shared" si="43"/>
        <v>4.9417925364017457</v>
      </c>
      <c r="I270">
        <f t="shared" si="44"/>
        <v>7.2189291153686348</v>
      </c>
      <c r="J270">
        <f>F270*G270*B270-m*B270-0.5*Equations!F270*0.3*I270</f>
        <v>23.175269421816523</v>
      </c>
      <c r="K270" s="14">
        <f t="shared" si="47"/>
        <v>3.4631175345352276</v>
      </c>
      <c r="L270" s="1">
        <f t="shared" si="49"/>
        <v>980.98287296917738</v>
      </c>
      <c r="O270">
        <f>(2*Mp*Equations!B270/(Equations!F270*1.026*0.75))^(1/2)</f>
        <v>6.8403810069164885</v>
      </c>
      <c r="Q270">
        <f>$G$3*('Initial Conditions (LLDS)'!$I$3/Equations!D270)*(Ti/Equations!E270)</f>
        <v>11.485288928427851</v>
      </c>
      <c r="T270" s="1">
        <v>6675</v>
      </c>
      <c r="U270">
        <f t="shared" si="45"/>
        <v>975.82283695173305</v>
      </c>
      <c r="AB270">
        <f t="shared" si="46"/>
        <v>1.2542200020701266</v>
      </c>
      <c r="AC270" s="1">
        <f t="shared" si="48"/>
        <v>980.98287296917738</v>
      </c>
    </row>
    <row r="271" spans="1:29">
      <c r="A271">
        <f t="shared" si="41"/>
        <v>1.2553996774673029</v>
      </c>
      <c r="B271" s="1">
        <f>(6.67384*10^(-11)*5.97219*10^24)/((6371*10^3+Equations!C271)^2)</f>
        <v>9.7989881674730892</v>
      </c>
      <c r="C271" s="1">
        <v>6700</v>
      </c>
      <c r="D271" s="1">
        <f t="shared" si="42"/>
        <v>42824.933917933173</v>
      </c>
      <c r="E271" s="1">
        <f>IF(C271&lt;11165,'Initial Conditions (LLDS)'!$E$1-0.0065*C271,IF(C271&gt;25336.9,139.789+0.00296*C271,216.483))</f>
        <v>242.37777777777774</v>
      </c>
      <c r="F271">
        <f>(D271*0.028964)/(8.3145*Equations!E271)</f>
        <v>0.61549751419547583</v>
      </c>
      <c r="G271" s="14">
        <f t="shared" si="40"/>
        <v>8.2874675110383027</v>
      </c>
      <c r="H271">
        <f t="shared" si="43"/>
        <v>4.951093062106203</v>
      </c>
      <c r="I271">
        <f t="shared" si="44"/>
        <v>7.2222949425278342</v>
      </c>
      <c r="J271">
        <f>F271*G271*B271-m*B271-0.5*Equations!F271*0.3*I271</f>
        <v>23.176654130254452</v>
      </c>
      <c r="K271" s="14">
        <f t="shared" si="47"/>
        <v>3.4615036077784289</v>
      </c>
      <c r="L271" s="1">
        <f t="shared" si="49"/>
        <v>984.44437657695585</v>
      </c>
      <c r="O271">
        <f>(2*Mp*Equations!B271/(Equations!F271*1.026*0.75))^(1/2)</f>
        <v>6.8500071584634439</v>
      </c>
      <c r="Q271">
        <f>$G$3*('Initial Conditions (LLDS)'!$I$3/Equations!D271)*(Ti/Equations!E271)</f>
        <v>11.533176491562829</v>
      </c>
      <c r="T271" s="1">
        <v>6700</v>
      </c>
      <c r="U271">
        <f t="shared" si="45"/>
        <v>978.10116763482438</v>
      </c>
      <c r="AB271">
        <f t="shared" si="46"/>
        <v>1.2553996774673029</v>
      </c>
      <c r="AC271" s="1">
        <f t="shared" si="48"/>
        <v>984.44437657695585</v>
      </c>
    </row>
    <row r="272" spans="1:29">
      <c r="A272">
        <f t="shared" si="41"/>
        <v>1.2565812457993173</v>
      </c>
      <c r="B272" s="1">
        <f>(6.67384*10^(-11)*5.97219*10^24)/((6371*10^3+Equations!C272)^2)</f>
        <v>9.798911345652126</v>
      </c>
      <c r="C272" s="1">
        <v>6725</v>
      </c>
      <c r="D272" s="1">
        <f t="shared" si="42"/>
        <v>42675.611435332772</v>
      </c>
      <c r="E272" s="1">
        <f>IF(C272&lt;11165,'Initial Conditions (LLDS)'!$E$1-0.0065*C272,IF(C272&gt;25336.9,139.789+0.00296*C272,216.483))</f>
        <v>242.21527777777774</v>
      </c>
      <c r="F272">
        <f>(D272*0.028964)/(8.3145*Equations!E272)</f>
        <v>0.61376288203456175</v>
      </c>
      <c r="G272" s="14">
        <f t="shared" si="40"/>
        <v>8.3108897610602046</v>
      </c>
      <c r="H272">
        <f t="shared" si="43"/>
        <v>4.9604172763458738</v>
      </c>
      <c r="I272">
        <f t="shared" si="44"/>
        <v>7.2256645914152751</v>
      </c>
      <c r="J272">
        <f>F272*G272*B272-m*B272-0.5*Equations!F272*0.3*I272</f>
        <v>23.178036182024169</v>
      </c>
      <c r="K272" s="14">
        <f t="shared" si="47"/>
        <v>3.4598893546348939</v>
      </c>
      <c r="L272" s="1">
        <f t="shared" si="49"/>
        <v>987.90426593159077</v>
      </c>
      <c r="O272">
        <f>(2*Mp*Equations!B272/(Equations!F272*1.026*0.75))^(1/2)</f>
        <v>6.8596532711838503</v>
      </c>
      <c r="Q272">
        <f>$G$3*('Initial Conditions (LLDS)'!$I$3/Equations!D272)*(Ti/Equations!E272)</f>
        <v>11.581295791693965</v>
      </c>
      <c r="T272" s="1">
        <v>6725</v>
      </c>
      <c r="U272">
        <f t="shared" si="45"/>
        <v>980.37025111028515</v>
      </c>
      <c r="AB272">
        <f t="shared" si="46"/>
        <v>1.2565812457993173</v>
      </c>
      <c r="AC272" s="1">
        <f t="shared" si="48"/>
        <v>987.90426593159077</v>
      </c>
    </row>
    <row r="273" spans="1:29">
      <c r="A273">
        <f t="shared" si="41"/>
        <v>1.2577647113622799</v>
      </c>
      <c r="B273" s="1">
        <f>(6.67384*10^(-11)*5.97219*10^24)/((6371*10^3+Equations!C273)^2)</f>
        <v>9.7988345247345574</v>
      </c>
      <c r="C273" s="1">
        <v>6750</v>
      </c>
      <c r="D273" s="1">
        <f t="shared" si="42"/>
        <v>42526.710829826981</v>
      </c>
      <c r="E273" s="1">
        <f>IF(C273&lt;11165,'Initial Conditions (LLDS)'!$E$1-0.0065*C273,IF(C273&gt;25336.9,139.789+0.00296*C273,216.483))</f>
        <v>242.05277777777775</v>
      </c>
      <c r="F273">
        <f>(D273*0.028964)/(8.3145*Equations!E273)</f>
        <v>0.61203199234544514</v>
      </c>
      <c r="G273" s="14">
        <f t="shared" si="40"/>
        <v>8.3343938157088484</v>
      </c>
      <c r="H273">
        <f t="shared" si="43"/>
        <v>4.9697652552291931</v>
      </c>
      <c r="I273">
        <f t="shared" si="44"/>
        <v>7.2290380689057319</v>
      </c>
      <c r="J273">
        <f>F273*G273*B273-m*B273-0.5*Equations!F273*0.3*I273</f>
        <v>23.179415579869861</v>
      </c>
      <c r="K273" s="14">
        <f t="shared" si="47"/>
        <v>3.4582747748324252</v>
      </c>
      <c r="L273" s="1">
        <f t="shared" si="49"/>
        <v>991.36254070642315</v>
      </c>
      <c r="O273">
        <f>(2*Mp*Equations!B273/(Equations!F273*1.026*0.75))^(1/2)</f>
        <v>6.8693193997652866</v>
      </c>
      <c r="Q273">
        <f>$G$3*('Initial Conditions (LLDS)'!$I$3/Equations!D273)*(Ti/Equations!E273)</f>
        <v>11.629648105646986</v>
      </c>
      <c r="T273" s="1">
        <v>6750</v>
      </c>
      <c r="U273">
        <f t="shared" si="45"/>
        <v>982.63009873010662</v>
      </c>
      <c r="AB273">
        <f t="shared" si="46"/>
        <v>1.2577647113622799</v>
      </c>
      <c r="AC273" s="1">
        <f t="shared" si="48"/>
        <v>991.36254070642315</v>
      </c>
    </row>
    <row r="274" spans="1:29">
      <c r="A274">
        <f t="shared" si="41"/>
        <v>1.2589500784649124</v>
      </c>
      <c r="B274" s="1">
        <f>(6.67384*10^(-11)*5.97219*10^24)/((6371*10^3+Equations!C274)^2)</f>
        <v>9.7987577047203711</v>
      </c>
      <c r="C274" s="1">
        <v>6775</v>
      </c>
      <c r="D274" s="1">
        <f t="shared" si="42"/>
        <v>42378.231188954946</v>
      </c>
      <c r="E274" s="1">
        <f>IF(C274&lt;11165,'Initial Conditions (LLDS)'!$E$1-0.0065*C274,IF(C274&gt;25336.9,139.789+0.00296*C274,216.483))</f>
        <v>241.89027777777775</v>
      </c>
      <c r="F274">
        <f>(D274*0.028964)/(8.3145*Equations!E274)</f>
        <v>0.61030483952992376</v>
      </c>
      <c r="G274" s="14">
        <f t="shared" si="40"/>
        <v>8.357980015280118</v>
      </c>
      <c r="H274">
        <f t="shared" si="43"/>
        <v>4.9791370751598807</v>
      </c>
      <c r="I274">
        <f t="shared" si="44"/>
        <v>7.2324153818909034</v>
      </c>
      <c r="J274">
        <f>F274*G274*B274-m*B274-0.5*Equations!F274*0.3*I274</f>
        <v>23.180792326534593</v>
      </c>
      <c r="K274" s="14">
        <f t="shared" si="47"/>
        <v>3.4566598680984209</v>
      </c>
      <c r="L274" s="1">
        <f t="shared" si="49"/>
        <v>994.81920057452157</v>
      </c>
      <c r="O274">
        <f>(2*Mp*Equations!B274/(Equations!F274*1.026*0.75))^(1/2)</f>
        <v>6.8790055990816299</v>
      </c>
      <c r="Q274">
        <f>$G$3*('Initial Conditions (LLDS)'!$I$3/Equations!D274)*(Ti/Equations!E274)</f>
        <v>11.678234718140105</v>
      </c>
      <c r="T274" s="1">
        <v>6775</v>
      </c>
      <c r="U274">
        <f t="shared" si="45"/>
        <v>984.88072184509997</v>
      </c>
      <c r="AB274">
        <f t="shared" si="46"/>
        <v>1.2589500784649124</v>
      </c>
      <c r="AC274" s="1">
        <f t="shared" si="48"/>
        <v>994.81920057452157</v>
      </c>
    </row>
    <row r="275" spans="1:29">
      <c r="A275">
        <f t="shared" si="41"/>
        <v>1.2601373514285912</v>
      </c>
      <c r="B275" s="1">
        <f>(6.67384*10^(-11)*5.97219*10^24)/((6371*10^3+Equations!C275)^2)</f>
        <v>9.7986808856095493</v>
      </c>
      <c r="C275" s="1">
        <v>6800</v>
      </c>
      <c r="D275" s="1">
        <f t="shared" si="42"/>
        <v>42230.171601624221</v>
      </c>
      <c r="E275" s="1">
        <f>IF(C275&lt;11165,'Initial Conditions (LLDS)'!$E$1-0.0065*C275,IF(C275&gt;25336.9,139.789+0.00296*C275,216.483))</f>
        <v>241.72777777777776</v>
      </c>
      <c r="F275">
        <f>(D275*0.028964)/(8.3145*Equations!E275)</f>
        <v>0.60858141799446297</v>
      </c>
      <c r="G275" s="14">
        <f t="shared" si="40"/>
        <v>8.3816487017128285</v>
      </c>
      <c r="H275">
        <f t="shared" si="43"/>
        <v>4.9885328128382582</v>
      </c>
      <c r="I275">
        <f t="shared" si="44"/>
        <v>7.2357965372794908</v>
      </c>
      <c r="J275">
        <f>F275*G275*B275-m*B275-0.5*Equations!F275*0.3*I275</f>
        <v>23.182166424760506</v>
      </c>
      <c r="K275" s="14">
        <f t="shared" si="47"/>
        <v>3.4550446341598602</v>
      </c>
      <c r="L275" s="1">
        <f t="shared" si="49"/>
        <v>998.27424520868146</v>
      </c>
      <c r="O275">
        <f>(2*Mp*Equations!B275/(Equations!F275*1.026*0.75))^(1/2)</f>
        <v>6.8887119241937782</v>
      </c>
      <c r="Q275">
        <f>$G$3*('Initial Conditions (LLDS)'!$I$3/Equations!D275)*(Ti/Equations!E275)</f>
        <v>11.727056921838065</v>
      </c>
      <c r="T275" s="1">
        <v>6800</v>
      </c>
      <c r="U275">
        <f t="shared" si="45"/>
        <v>987.12213180490039</v>
      </c>
      <c r="AB275">
        <f t="shared" si="46"/>
        <v>1.2601373514285912</v>
      </c>
      <c r="AC275" s="1">
        <f t="shared" si="48"/>
        <v>998.27424520868146</v>
      </c>
    </row>
    <row r="276" spans="1:29">
      <c r="A276">
        <f t="shared" si="41"/>
        <v>1.2613265345873943</v>
      </c>
      <c r="B276" s="1">
        <f>(6.67384*10^(-11)*5.97219*10^24)/((6371*10^3+Equations!C276)^2)</f>
        <v>9.7986040674020796</v>
      </c>
      <c r="C276" s="1">
        <v>6825</v>
      </c>
      <c r="D276" s="1">
        <f t="shared" si="42"/>
        <v>42082.531158109436</v>
      </c>
      <c r="E276" s="1">
        <f>IF(C276&lt;11165,'Initial Conditions (LLDS)'!$E$1-0.0065*C276,IF(C276&gt;25336.9,139.789+0.00296*C276,216.483))</f>
        <v>241.56527777777774</v>
      </c>
      <c r="F276">
        <f>(D276*0.028964)/(8.3145*Equations!E276)</f>
        <v>0.60686172215019085</v>
      </c>
      <c r="G276" s="14">
        <f t="shared" si="40"/>
        <v>8.4054002185977836</v>
      </c>
      <c r="H276">
        <f t="shared" si="43"/>
        <v>4.9979525452626117</v>
      </c>
      <c r="I276">
        <f t="shared" si="44"/>
        <v>7.2391815419972367</v>
      </c>
      <c r="J276">
        <f>F276*G276*B276-m*B276-0.5*Equations!F276*0.3*I276</f>
        <v>23.183537877288622</v>
      </c>
      <c r="K276" s="14">
        <f t="shared" si="47"/>
        <v>3.4534290727433095</v>
      </c>
      <c r="L276" s="1">
        <f t="shared" si="49"/>
        <v>1001.7276742814248</v>
      </c>
      <c r="O276">
        <f>(2*Mp*Equations!B276/(Equations!F276*1.026*0.75))^(1/2)</f>
        <v>6.8984384303504509</v>
      </c>
      <c r="Q276">
        <f>$G$3*('Initial Conditions (LLDS)'!$I$3/Equations!D276)*(Ti/Equations!E276)</f>
        <v>11.776116017406684</v>
      </c>
      <c r="T276" s="1">
        <v>6825</v>
      </c>
      <c r="U276">
        <f t="shared" si="45"/>
        <v>989.35433995796063</v>
      </c>
      <c r="AB276">
        <f t="shared" si="46"/>
        <v>1.2613265345873943</v>
      </c>
      <c r="AC276" s="1">
        <f t="shared" si="48"/>
        <v>1001.7276742814248</v>
      </c>
    </row>
    <row r="277" spans="1:29">
      <c r="A277">
        <f t="shared" si="41"/>
        <v>1.2625176322881482</v>
      </c>
      <c r="B277" s="1">
        <f>(6.67384*10^(-11)*5.97219*10^24)/((6371*10^3+Equations!C277)^2)</f>
        <v>9.7985272500979494</v>
      </c>
      <c r="C277" s="1">
        <v>6850</v>
      </c>
      <c r="D277" s="1">
        <f t="shared" si="42"/>
        <v>41935.308950051258</v>
      </c>
      <c r="E277" s="1">
        <f>IF(C277&lt;11165,'Initial Conditions (LLDS)'!$E$1-0.0065*C277,IF(C277&gt;25336.9,139.789+0.00296*C277,216.483))</f>
        <v>241.40277777777774</v>
      </c>
      <c r="F277">
        <f>(D277*0.028964)/(8.3145*Equations!E277)</f>
        <v>0.60514574641289975</v>
      </c>
      <c r="G277" s="14">
        <f t="shared" si="40"/>
        <v>8.429234911186855</v>
      </c>
      <c r="H277">
        <f t="shared" si="43"/>
        <v>5.0073963497305591</v>
      </c>
      <c r="I277">
        <f t="shared" si="44"/>
        <v>7.2425704029869884</v>
      </c>
      <c r="J277">
        <f>F277*G277*B277-m*B277-0.5*Equations!F277*0.3*I277</f>
        <v>23.184906686859041</v>
      </c>
      <c r="K277" s="14">
        <f t="shared" si="47"/>
        <v>3.4518131835749188</v>
      </c>
      <c r="L277" s="1">
        <f t="shared" si="49"/>
        <v>1005.1794874649997</v>
      </c>
      <c r="O277">
        <f>(2*Mp*Equations!B277/(Equations!F277*1.026*0.75))^(1/2)</f>
        <v>6.9081851729889259</v>
      </c>
      <c r="Q277">
        <f>$G$3*('Initial Conditions (LLDS)'!$I$3/Equations!D277)*(Ti/Equations!E277)</f>
        <v>11.825413313567744</v>
      </c>
      <c r="T277" s="1">
        <v>6850</v>
      </c>
      <c r="U277">
        <f t="shared" si="45"/>
        <v>991.5773576515536</v>
      </c>
      <c r="AB277">
        <f t="shared" si="46"/>
        <v>1.2625176322881482</v>
      </c>
      <c r="AC277" s="1">
        <f t="shared" si="48"/>
        <v>1005.1794874649997</v>
      </c>
    </row>
    <row r="278" spans="1:29">
      <c r="A278">
        <f t="shared" si="41"/>
        <v>1.2637106488904715</v>
      </c>
      <c r="B278" s="1">
        <f>(6.67384*10^(-11)*5.97219*10^24)/((6371*10^3+Equations!C278)^2)</f>
        <v>9.798450433697143</v>
      </c>
      <c r="C278" s="1">
        <v>6875</v>
      </c>
      <c r="D278" s="1">
        <f t="shared" si="42"/>
        <v>41788.50407045523</v>
      </c>
      <c r="E278" s="1">
        <f>IF(C278&lt;11165,'Initial Conditions (LLDS)'!$E$1-0.0065*C278,IF(C278&gt;25336.9,139.789+0.00296*C278,216.483))</f>
        <v>241.24027777777775</v>
      </c>
      <c r="F278">
        <f>(D278*0.028964)/(8.3145*Equations!E278)</f>
        <v>0.60343348520304452</v>
      </c>
      <c r="G278" s="14">
        <f t="shared" si="40"/>
        <v>8.4531531264021158</v>
      </c>
      <c r="H278">
        <f t="shared" si="43"/>
        <v>5.0168643038403937</v>
      </c>
      <c r="I278">
        <f t="shared" si="44"/>
        <v>7.2459631272087313</v>
      </c>
      <c r="J278">
        <f>F278*G278*B278-m*B278-0.5*Equations!F278*0.3*I278</f>
        <v>23.18627285621071</v>
      </c>
      <c r="K278" s="14">
        <f t="shared" si="47"/>
        <v>3.4501969663804273</v>
      </c>
      <c r="L278" s="1">
        <f t="shared" si="49"/>
        <v>1008.6296844313802</v>
      </c>
      <c r="O278">
        <f>(2*Mp*Equations!B278/(Equations!F278*1.026*0.75))^(1/2)</f>
        <v>6.9179522077358273</v>
      </c>
      <c r="Q278">
        <f>$G$3*('Initial Conditions (LLDS)'!$I$3/Equations!D278)*(Ti/Equations!E278)</f>
        <v>11.874950127154321</v>
      </c>
      <c r="T278" s="1">
        <v>6875</v>
      </c>
      <c r="U278">
        <f t="shared" si="45"/>
        <v>993.79119623176973</v>
      </c>
      <c r="AB278">
        <f t="shared" si="46"/>
        <v>1.2637106488904715</v>
      </c>
      <c r="AC278" s="1">
        <f t="shared" si="48"/>
        <v>1008.6296844313802</v>
      </c>
    </row>
    <row r="279" spans="1:29">
      <c r="A279">
        <f t="shared" si="41"/>
        <v>1.2649055887668239</v>
      </c>
      <c r="B279" s="1">
        <f>(6.67384*10^(-11)*5.97219*10^24)/((6371*10^3+Equations!C279)^2)</f>
        <v>9.7983736181996441</v>
      </c>
      <c r="C279" s="1">
        <v>6900</v>
      </c>
      <c r="D279" s="1">
        <f t="shared" si="42"/>
        <v>41642.115613690556</v>
      </c>
      <c r="E279" s="1">
        <f>IF(C279&lt;11165,'Initial Conditions (LLDS)'!$E$1-0.0065*C279,IF(C279&gt;25336.9,139.789+0.00296*C279,216.483))</f>
        <v>241.07777777777775</v>
      </c>
      <c r="F279">
        <f>(D279*0.028964)/(8.3145*Equations!E279)</f>
        <v>0.6017249329457417</v>
      </c>
      <c r="G279" s="14">
        <f t="shared" si="40"/>
        <v>8.4771552128450658</v>
      </c>
      <c r="H279">
        <f t="shared" si="43"/>
        <v>5.0263564854924727</v>
      </c>
      <c r="I279">
        <f t="shared" si="44"/>
        <v>7.2493597216396761</v>
      </c>
      <c r="J279">
        <f>F279*G279*B279-m*B279-0.5*Equations!F279*0.3*I279</f>
        <v>23.187636388081682</v>
      </c>
      <c r="K279" s="14">
        <f t="shared" si="47"/>
        <v>3.4485804208851487</v>
      </c>
      <c r="L279" s="1">
        <f t="shared" si="49"/>
        <v>1012.0782648522653</v>
      </c>
      <c r="O279">
        <f>(2*Mp*Equations!B279/(Equations!F279*1.026*0.75))^(1/2)</f>
        <v>6.9277395904078896</v>
      </c>
      <c r="Q279">
        <f>$G$3*('Initial Conditions (LLDS)'!$I$3/Equations!D279)*(Ti/Equations!E279)</f>
        <v>11.92472778316654</v>
      </c>
      <c r="T279" s="1">
        <v>6900</v>
      </c>
      <c r="U279">
        <f t="shared" si="45"/>
        <v>995.99586704351623</v>
      </c>
      <c r="AB279">
        <f t="shared" si="46"/>
        <v>1.2649055887668239</v>
      </c>
      <c r="AC279" s="1">
        <f t="shared" si="48"/>
        <v>1012.0782648522653</v>
      </c>
    </row>
    <row r="280" spans="1:29">
      <c r="A280">
        <f t="shared" si="41"/>
        <v>1.2661024563025496</v>
      </c>
      <c r="B280" s="1">
        <f>(6.67384*10^(-11)*5.97219*10^24)/((6371*10^3+Equations!C280)^2)</f>
        <v>9.7982968036054423</v>
      </c>
      <c r="C280" s="1">
        <v>6925</v>
      </c>
      <c r="D280" s="1">
        <f t="shared" si="42"/>
        <v>41496.142675489078</v>
      </c>
      <c r="E280" s="1">
        <f>IF(C280&lt;11165,'Initial Conditions (LLDS)'!$E$1-0.0065*C280,IF(C280&gt;25336.9,139.789+0.00296*C280,216.483))</f>
        <v>240.91527777777776</v>
      </c>
      <c r="F280">
        <f>(D280*0.028964)/(8.3145*Equations!E280)</f>
        <v>0.60002008407076934</v>
      </c>
      <c r="G280" s="14">
        <f t="shared" si="40"/>
        <v>8.5012415208058503</v>
      </c>
      <c r="H280">
        <f t="shared" si="43"/>
        <v>5.03587297289058</v>
      </c>
      <c r="I280">
        <f t="shared" si="44"/>
        <v>7.2527601932742769</v>
      </c>
      <c r="J280">
        <f>F280*G280*B280-m*B280-0.5*Equations!F280*0.3*I280</f>
        <v>23.188997285208863</v>
      </c>
      <c r="K280" s="14">
        <f t="shared" si="47"/>
        <v>3.4469635468139872</v>
      </c>
      <c r="L280" s="1">
        <f t="shared" si="49"/>
        <v>1015.5252283990793</v>
      </c>
      <c r="O280">
        <f>(2*Mp*Equations!B280/(Equations!F280*1.026*0.75))^(1/2)</f>
        <v>6.9375473770127405</v>
      </c>
      <c r="Q280">
        <f>$G$3*('Initial Conditions (LLDS)'!$I$3/Equations!D280)*(Ti/Equations!E280)</f>
        <v>11.974747614827704</v>
      </c>
      <c r="T280" s="1">
        <v>6925</v>
      </c>
      <c r="U280">
        <f t="shared" si="45"/>
        <v>998.191381430516</v>
      </c>
      <c r="AB280">
        <f t="shared" si="46"/>
        <v>1.2661024563025496</v>
      </c>
      <c r="AC280" s="1">
        <f t="shared" si="48"/>
        <v>1015.5252283990793</v>
      </c>
    </row>
    <row r="281" spans="1:29">
      <c r="A281">
        <f t="shared" si="41"/>
        <v>1.2673012558959267</v>
      </c>
      <c r="B281" s="1">
        <f>(6.67384*10^(-11)*5.97219*10^24)/((6371*10^3+Equations!C281)^2)</f>
        <v>9.7982199899145215</v>
      </c>
      <c r="C281" s="1">
        <v>6950</v>
      </c>
      <c r="D281" s="1">
        <f t="shared" si="42"/>
        <v>41350.584352944054</v>
      </c>
      <c r="E281" s="1">
        <f>IF(C281&lt;11165,'Initial Conditions (LLDS)'!$E$1-0.0065*C281,IF(C281&gt;25336.9,139.789+0.00296*C281,216.483))</f>
        <v>240.75277777777774</v>
      </c>
      <c r="F281">
        <f>(D281*0.028964)/(8.3145*Equations!E281)</f>
        <v>0.59831893301256578</v>
      </c>
      <c r="G281" s="14">
        <f t="shared" si="40"/>
        <v>8.5254124022726074</v>
      </c>
      <c r="H281">
        <f t="shared" si="43"/>
        <v>5.0454138445433276</v>
      </c>
      <c r="I281">
        <f t="shared" si="44"/>
        <v>7.2561645491243087</v>
      </c>
      <c r="J281">
        <f>F281*G281*B281-m*B281-0.5*Equations!F281*0.3*I281</f>
        <v>23.190355550328203</v>
      </c>
      <c r="K281" s="14">
        <f t="shared" si="47"/>
        <v>3.445346343891424</v>
      </c>
      <c r="L281" s="1">
        <f t="shared" si="49"/>
        <v>1018.9705747429707</v>
      </c>
      <c r="O281">
        <f>(2*Mp*Equations!B281/(Equations!F281*1.026*0.75))^(1/2)</f>
        <v>6.9473756237496769</v>
      </c>
      <c r="Q281">
        <f>$G$3*('Initial Conditions (LLDS)'!$I$3/Equations!D281)*(Ti/Equations!E281)</f>
        <v>12.025010963640918</v>
      </c>
      <c r="T281" s="1">
        <v>6950</v>
      </c>
      <c r="U281">
        <f t="shared" si="45"/>
        <v>1000.3777507353067</v>
      </c>
      <c r="AB281">
        <f t="shared" si="46"/>
        <v>1.2673012558959267</v>
      </c>
      <c r="AC281" s="1">
        <f t="shared" si="48"/>
        <v>1018.9705747429707</v>
      </c>
    </row>
    <row r="282" spans="1:29">
      <c r="A282">
        <f t="shared" si="41"/>
        <v>1.2685019919582119</v>
      </c>
      <c r="B282" s="1">
        <f>(6.67384*10^(-11)*5.97219*10^24)/((6371*10^3+Equations!C282)^2)</f>
        <v>9.7981431771268692</v>
      </c>
      <c r="C282" s="1">
        <v>6975</v>
      </c>
      <c r="D282" s="1">
        <f t="shared" si="42"/>
        <v>41205.439744509044</v>
      </c>
      <c r="E282" s="1">
        <f>IF(C282&lt;11165,'Initial Conditions (LLDS)'!$E$1-0.0065*C282,IF(C282&gt;25336.9,139.789+0.00296*C282,216.483))</f>
        <v>240.59027777777774</v>
      </c>
      <c r="F282">
        <f>(D282*0.028964)/(8.3145*Equations!E282)</f>
        <v>0.59662147421022882</v>
      </c>
      <c r="G282" s="14">
        <f t="shared" si="40"/>
        <v>8.5496682109408191</v>
      </c>
      <c r="H282">
        <f t="shared" si="43"/>
        <v>5.0549791792655308</v>
      </c>
      <c r="I282">
        <f t="shared" si="44"/>
        <v>7.2595727962189205</v>
      </c>
      <c r="J282">
        <f>F282*G282*B282-m*B282-0.5*Equations!F282*0.3*I282</f>
        <v>23.191711186174597</v>
      </c>
      <c r="K282" s="14">
        <f t="shared" si="47"/>
        <v>3.4437288118415195</v>
      </c>
      <c r="L282" s="1">
        <f t="shared" si="49"/>
        <v>1022.4143035548122</v>
      </c>
      <c r="O282">
        <f>(2*Mp*Equations!B282/(Equations!F282*1.026*0.75))^(1/2)</f>
        <v>6.9572243870104522</v>
      </c>
      <c r="Q282">
        <f>$G$3*('Initial Conditions (LLDS)'!$I$3/Equations!D282)*(Ti/Equations!E282)</f>
        <v>12.075519179446074</v>
      </c>
      <c r="T282" s="1">
        <v>6975</v>
      </c>
      <c r="U282">
        <f t="shared" si="45"/>
        <v>1002.5549862992397</v>
      </c>
      <c r="AB282">
        <f t="shared" si="46"/>
        <v>1.2685019919582119</v>
      </c>
      <c r="AC282" s="1">
        <f t="shared" si="48"/>
        <v>1022.4143035548122</v>
      </c>
    </row>
    <row r="283" spans="1:29">
      <c r="A283">
        <f t="shared" si="41"/>
        <v>1.2697046689136888</v>
      </c>
      <c r="B283" s="1">
        <f>(6.67384*10^(-11)*5.97219*10^24)/((6371*10^3+Equations!C283)^2)</f>
        <v>9.7980663652424678</v>
      </c>
      <c r="C283" s="1">
        <v>7000</v>
      </c>
      <c r="D283" s="1">
        <f t="shared" si="42"/>
        <v>41060.707949996773</v>
      </c>
      <c r="E283" s="1">
        <f>IF(C283&lt;11165,'Initial Conditions (LLDS)'!$E$1-0.0065*C283,IF(C283&gt;25336.9,139.789+0.00296*C283,216.483))</f>
        <v>240.42777777777775</v>
      </c>
      <c r="F283">
        <f>(D283*0.028964)/(8.3145*Equations!E283)</f>
        <v>0.59492770210751544</v>
      </c>
      <c r="G283" s="14">
        <f t="shared" si="40"/>
        <v>8.5740093022227502</v>
      </c>
      <c r="H283">
        <f t="shared" si="43"/>
        <v>5.0645690561796233</v>
      </c>
      <c r="I283">
        <f t="shared" si="44"/>
        <v>7.2629849416046746</v>
      </c>
      <c r="J283">
        <f>F283*G283*B283-m*B283-0.5*Equations!F283*0.3*I283</f>
        <v>23.193064195481934</v>
      </c>
      <c r="K283" s="14">
        <f t="shared" si="47"/>
        <v>3.4421109503879177</v>
      </c>
      <c r="L283" s="1">
        <f t="shared" si="49"/>
        <v>1025.8564145052001</v>
      </c>
      <c r="O283">
        <f>(2*Mp*Equations!B283/(Equations!F283*1.026*0.75))^(1/2)</f>
        <v>6.9670937233800574</v>
      </c>
      <c r="Q283">
        <f>$G$3*('Initial Conditions (LLDS)'!$I$3/Equations!D283)*(Ti/Equations!E283)</f>
        <v>12.126273620477301</v>
      </c>
      <c r="T283" s="1">
        <v>7000</v>
      </c>
      <c r="U283">
        <f t="shared" si="45"/>
        <v>1004.7230994624798</v>
      </c>
      <c r="AB283">
        <f t="shared" si="46"/>
        <v>1.2697046689136888</v>
      </c>
      <c r="AC283" s="1">
        <f t="shared" si="48"/>
        <v>1025.8564145052001</v>
      </c>
    </row>
    <row r="284" spans="1:29">
      <c r="A284">
        <f t="shared" si="41"/>
        <v>1.2709092911997149</v>
      </c>
      <c r="B284" s="1">
        <f>(6.67384*10^(-11)*5.97219*10^24)/((6371*10^3+Equations!C284)^2)</f>
        <v>9.7979895542613065</v>
      </c>
      <c r="C284" s="1">
        <v>7025</v>
      </c>
      <c r="D284" s="1">
        <f t="shared" si="42"/>
        <v>40916.388070577901</v>
      </c>
      <c r="E284" s="1">
        <f>IF(C284&lt;11165,'Initial Conditions (LLDS)'!$E$1-0.0065*C284,IF(C284&gt;25336.9,139.789+0.00296*C284,216.483))</f>
        <v>240.26527777777775</v>
      </c>
      <c r="F284">
        <f>(D284*0.028964)/(8.3145*Equations!E284)</f>
        <v>0.59323761115283913</v>
      </c>
      <c r="G284" s="14">
        <f t="shared" si="40"/>
        <v>8.5984360332569416</v>
      </c>
      <c r="H284">
        <f t="shared" si="43"/>
        <v>5.0741835547170586</v>
      </c>
      <c r="I284">
        <f t="shared" si="44"/>
        <v>7.2664009923456208</v>
      </c>
      <c r="J284">
        <f>F284*G284*B284-m*B284-0.5*Equations!F284*0.3*I284</f>
        <v>23.194414580983015</v>
      </c>
      <c r="K284" s="14">
        <f t="shared" si="47"/>
        <v>3.4404927592538366</v>
      </c>
      <c r="L284" s="1">
        <f t="shared" si="49"/>
        <v>1029.2969072644539</v>
      </c>
      <c r="O284">
        <f>(2*Mp*Equations!B284/(Equations!F284*1.026*0.75))^(1/2)</f>
        <v>6.9769836896375335</v>
      </c>
      <c r="Q284">
        <f>$G$3*('Initial Conditions (LLDS)'!$I$3/Equations!D284)*(Ti/Equations!E284)</f>
        <v>12.177275653420891</v>
      </c>
      <c r="T284" s="1">
        <v>7025</v>
      </c>
      <c r="U284">
        <f t="shared" si="45"/>
        <v>1006.8821015640013</v>
      </c>
      <c r="AB284">
        <f t="shared" si="46"/>
        <v>1.2709092911997149</v>
      </c>
      <c r="AC284" s="1">
        <f t="shared" si="48"/>
        <v>1029.2969072644539</v>
      </c>
    </row>
    <row r="285" spans="1:29">
      <c r="A285">
        <f t="shared" si="41"/>
        <v>1.272115863266768</v>
      </c>
      <c r="B285" s="1">
        <f>(6.67384*10^(-11)*5.97219*10^24)/((6371*10^3+Equations!C285)^2)</f>
        <v>9.7979127441833693</v>
      </c>
      <c r="C285" s="1">
        <v>7050</v>
      </c>
      <c r="D285" s="1">
        <f t="shared" si="42"/>
        <v>40772.47920878006</v>
      </c>
      <c r="E285" s="1">
        <f>IF(C285&lt;11165,'Initial Conditions (LLDS)'!$E$1-0.0065*C285,IF(C285&gt;25336.9,139.789+0.00296*C285,216.483))</f>
        <v>240.10277777777776</v>
      </c>
      <c r="F285">
        <f>(D285*0.028964)/(8.3145*Equations!E285)</f>
        <v>0.5915511957992724</v>
      </c>
      <c r="G285" s="14">
        <f t="shared" si="40"/>
        <v>8.6229487629177353</v>
      </c>
      <c r="H285">
        <f t="shared" si="43"/>
        <v>5.0838227546197192</v>
      </c>
      <c r="I285">
        <f t="shared" si="44"/>
        <v>7.269820955523338</v>
      </c>
      <c r="J285">
        <f>F285*G285*B285-m*B285-0.5*Equations!F285*0.3*I285</f>
        <v>23.195762345409687</v>
      </c>
      <c r="K285" s="14">
        <f t="shared" si="47"/>
        <v>3.4388742381620738</v>
      </c>
      <c r="L285" s="1">
        <f t="shared" si="49"/>
        <v>1032.735781502616</v>
      </c>
      <c r="O285">
        <f>(2*Mp*Equations!B285/(Equations!F285*1.026*0.75))^(1/2)</f>
        <v>6.9868943427567389</v>
      </c>
      <c r="Q285">
        <f>$G$3*('Initial Conditions (LLDS)'!$I$3/Equations!D285)*(Ti/Equations!E285)</f>
        <v>12.228526653473534</v>
      </c>
      <c r="T285" s="1">
        <v>7050</v>
      </c>
      <c r="U285">
        <f t="shared" si="45"/>
        <v>1009.0320039415914</v>
      </c>
      <c r="AB285">
        <f t="shared" si="46"/>
        <v>1.272115863266768</v>
      </c>
      <c r="AC285" s="1">
        <f t="shared" si="48"/>
        <v>1032.735781502616</v>
      </c>
    </row>
    <row r="286" spans="1:29">
      <c r="A286">
        <f t="shared" si="41"/>
        <v>1.2733243895784943</v>
      </c>
      <c r="B286" s="1">
        <f>(6.67384*10^(-11)*5.97219*10^24)/((6371*10^3+Equations!C286)^2)</f>
        <v>9.7978359350086439</v>
      </c>
      <c r="C286" s="1">
        <v>7075</v>
      </c>
      <c r="D286" s="1">
        <f t="shared" si="42"/>
        <v>40628.980468486596</v>
      </c>
      <c r="E286" s="1">
        <f>IF(C286&lt;11165,'Initial Conditions (LLDS)'!$E$1-0.0065*C286,IF(C286&gt;25336.9,139.789+0.00296*C286,216.483))</f>
        <v>239.94027777777774</v>
      </c>
      <c r="F286">
        <f>(D286*0.028964)/(8.3145*Equations!E286)</f>
        <v>0.58986845050454373</v>
      </c>
      <c r="G286" s="14">
        <f t="shared" si="40"/>
        <v>8.6475478518248874</v>
      </c>
      <c r="H286">
        <f t="shared" si="43"/>
        <v>5.0934867359413403</v>
      </c>
      <c r="I286">
        <f t="shared" si="44"/>
        <v>7.2732448382369936</v>
      </c>
      <c r="J286">
        <f>F286*G286*B286-m*B286-0.5*Equations!F286*0.3*I286</f>
        <v>23.197107491492705</v>
      </c>
      <c r="K286" s="14">
        <f t="shared" si="47"/>
        <v>3.4372553868350049</v>
      </c>
      <c r="L286" s="1">
        <f t="shared" si="49"/>
        <v>1036.1730368894509</v>
      </c>
      <c r="O286">
        <f>(2*Mp*Equations!B286/(Equations!F286*1.026*0.75))^(1/2)</f>
        <v>6.9968257399071652</v>
      </c>
      <c r="Q286">
        <f>$G$3*('Initial Conditions (LLDS)'!$I$3/Equations!D286)*(Ti/Equations!E286)</f>
        <v>12.280028004401133</v>
      </c>
      <c r="T286" s="1">
        <v>7075</v>
      </c>
      <c r="U286">
        <f t="shared" si="45"/>
        <v>1011.1728179318458</v>
      </c>
      <c r="AB286">
        <f t="shared" si="46"/>
        <v>1.2733243895784943</v>
      </c>
      <c r="AC286" s="1">
        <f t="shared" si="48"/>
        <v>1036.1730368894509</v>
      </c>
    </row>
    <row r="287" spans="1:29">
      <c r="A287">
        <f t="shared" si="41"/>
        <v>1.2745348746117589</v>
      </c>
      <c r="B287" s="1">
        <f>(6.67384*10^(-11)*5.97219*10^24)/((6371*10^3+Equations!C287)^2)</f>
        <v>9.7977591267371142</v>
      </c>
      <c r="C287" s="1">
        <v>7100</v>
      </c>
      <c r="D287" s="1">
        <f t="shared" si="42"/>
        <v>40485.890954935305</v>
      </c>
      <c r="E287" s="1">
        <f>IF(C287&lt;11165,'Initial Conditions (LLDS)'!$E$1-0.0065*C287,IF(C287&gt;25336.9,139.789+0.00296*C287,216.483))</f>
        <v>239.77777777777774</v>
      </c>
      <c r="F287">
        <f>(D287*0.028964)/(8.3145*Equations!E287)</f>
        <v>0.58818936973103519</v>
      </c>
      <c r="G287" s="14">
        <f t="shared" si="40"/>
        <v>8.6722336623532801</v>
      </c>
      <c r="H287">
        <f t="shared" si="43"/>
        <v>5.1031755790489646</v>
      </c>
      <c r="I287">
        <f t="shared" si="44"/>
        <v>7.2766726476034007</v>
      </c>
      <c r="J287">
        <f>F287*G287*B287-m*B287-0.5*Equations!F287*0.3*I287</f>
        <v>23.19845002196185</v>
      </c>
      <c r="K287" s="14">
        <f t="shared" si="47"/>
        <v>3.4356362049945788</v>
      </c>
      <c r="L287" s="1">
        <f t="shared" si="49"/>
        <v>1039.6086730944455</v>
      </c>
      <c r="O287">
        <f>(2*Mp*Equations!B287/(Equations!F287*1.026*0.75))^(1/2)</f>
        <v>7.0067779384547517</v>
      </c>
      <c r="Q287">
        <f>$G$3*('Initial Conditions (LLDS)'!$I$3/Equations!D287)*(Ti/Equations!E287)</f>
        <v>12.331781098598039</v>
      </c>
      <c r="T287" s="1">
        <v>7100</v>
      </c>
      <c r="U287">
        <f t="shared" si="45"/>
        <v>1013.3045548701672</v>
      </c>
      <c r="AB287">
        <f t="shared" si="46"/>
        <v>1.2745348746117589</v>
      </c>
      <c r="AC287" s="1">
        <f t="shared" si="48"/>
        <v>1039.6086730944455</v>
      </c>
    </row>
    <row r="288" spans="1:29">
      <c r="A288">
        <f t="shared" si="41"/>
        <v>1.2757473228566878</v>
      </c>
      <c r="B288" s="1">
        <f>(6.67384*10^(-11)*5.97219*10^24)/((6371*10^3+Equations!C288)^2)</f>
        <v>9.7976823193687661</v>
      </c>
      <c r="C288" s="1">
        <v>7125</v>
      </c>
      <c r="D288" s="1">
        <f t="shared" si="42"/>
        <v>40343.209774717667</v>
      </c>
      <c r="E288" s="1">
        <f>IF(C288&lt;11165,'Initial Conditions (LLDS)'!$E$1-0.0065*C288,IF(C288&gt;25336.9,139.789+0.00296*C288,216.483))</f>
        <v>239.61527777777775</v>
      </c>
      <c r="F288">
        <f>(D288*0.028964)/(8.3145*Equations!E288)</f>
        <v>0.58651394794578682</v>
      </c>
      <c r="G288" s="14">
        <f t="shared" si="40"/>
        <v>8.6970065586425473</v>
      </c>
      <c r="H288">
        <f t="shared" si="43"/>
        <v>5.1128893646243228</v>
      </c>
      <c r="I288">
        <f t="shared" si="44"/>
        <v>7.2801043907570717</v>
      </c>
      <c r="J288">
        <f>F288*G288*B288-m*B288-0.5*Equations!F288*0.3*I288</f>
        <v>23.199789939545813</v>
      </c>
      <c r="K288" s="14">
        <f t="shared" si="47"/>
        <v>3.4340166923623197</v>
      </c>
      <c r="L288" s="1">
        <f t="shared" si="49"/>
        <v>1043.0426897868078</v>
      </c>
      <c r="O288">
        <f>(2*Mp*Equations!B288/(Equations!F288*1.026*0.75))^(1/2)</f>
        <v>7.0167509959626564</v>
      </c>
      <c r="Q288">
        <f>$G$3*('Initial Conditions (LLDS)'!$I$3/Equations!D288)*(Ti/Equations!E288)</f>
        <v>12.383787337146597</v>
      </c>
      <c r="T288" s="1">
        <v>7125</v>
      </c>
      <c r="U288">
        <f t="shared" si="45"/>
        <v>1015.4272260907688</v>
      </c>
      <c r="AB288">
        <f t="shared" si="46"/>
        <v>1.2757473228566878</v>
      </c>
      <c r="AC288" s="1">
        <f t="shared" si="48"/>
        <v>1043.0426897868078</v>
      </c>
    </row>
    <row r="289" spans="1:29">
      <c r="A289">
        <f t="shared" si="41"/>
        <v>1.2769617388167225</v>
      </c>
      <c r="B289" s="1">
        <f>(6.67384*10^(-11)*5.97219*10^24)/((6371*10^3+Equations!C289)^2)</f>
        <v>9.7976055129035871</v>
      </c>
      <c r="C289" s="1">
        <v>7150</v>
      </c>
      <c r="D289" s="1">
        <f t="shared" si="42"/>
        <v>40200.936035777268</v>
      </c>
      <c r="E289" s="1">
        <f>IF(C289&lt;11165,'Initial Conditions (LLDS)'!$E$1-0.0065*C289,IF(C289&gt;25336.9,139.789+0.00296*C289,216.483))</f>
        <v>239.45277777777775</v>
      </c>
      <c r="F289">
        <f>(D289*0.028964)/(8.3145*Equations!E289)</f>
        <v>0.58484217962049034</v>
      </c>
      <c r="G289" s="14">
        <f t="shared" si="40"/>
        <v>8.7218669066069676</v>
      </c>
      <c r="H289">
        <f t="shared" si="43"/>
        <v>5.1226281736653414</v>
      </c>
      <c r="I289">
        <f t="shared" si="44"/>
        <v>7.2835400748502765</v>
      </c>
      <c r="J289">
        <f>F289*G289*B289-m*B289-0.5*Equations!F289*0.3*I289</f>
        <v>23.20112724697232</v>
      </c>
      <c r="K289" s="14">
        <f t="shared" si="47"/>
        <v>3.4323968486593257</v>
      </c>
      <c r="L289" s="1">
        <f t="shared" si="49"/>
        <v>1046.4750866354673</v>
      </c>
      <c r="O289">
        <f>(2*Mp*Equations!B289/(Equations!F289*1.026*0.75))^(1/2)</f>
        <v>7.0267449701921105</v>
      </c>
      <c r="Q289">
        <f>$G$3*('Initial Conditions (LLDS)'!$I$3/Equations!D289)*(Ti/Equations!E289)</f>
        <v>12.436048129877388</v>
      </c>
      <c r="T289" s="1">
        <v>7150</v>
      </c>
      <c r="U289">
        <f t="shared" si="45"/>
        <v>1017.5408429266673</v>
      </c>
      <c r="AB289">
        <f t="shared" si="46"/>
        <v>1.2769617388167225</v>
      </c>
      <c r="AC289" s="1">
        <f t="shared" si="48"/>
        <v>1046.4750866354673</v>
      </c>
    </row>
    <row r="290" spans="1:29">
      <c r="A290">
        <f t="shared" si="41"/>
        <v>1.2781781270086645</v>
      </c>
      <c r="B290" s="1">
        <f>(6.67384*10^(-11)*5.97219*10^24)/((6371*10^3+Equations!C290)^2)</f>
        <v>9.7975287073415611</v>
      </c>
      <c r="C290" s="1">
        <v>7175</v>
      </c>
      <c r="D290" s="1">
        <f t="shared" si="42"/>
        <v>40059.068847408955</v>
      </c>
      <c r="E290" s="1">
        <f>IF(C290&lt;11165,'Initial Conditions (LLDS)'!$E$1-0.0065*C290,IF(C290&gt;25336.9,139.789+0.00296*C290,216.483))</f>
        <v>239.29027777777776</v>
      </c>
      <c r="F290">
        <f>(D290*0.028964)/(8.3145*Equations!E290)</f>
        <v>0.58317405923149135</v>
      </c>
      <c r="G290" s="14">
        <f t="shared" si="40"/>
        <v>8.746815073945239</v>
      </c>
      <c r="H290">
        <f t="shared" si="43"/>
        <v>5.1323920874875517</v>
      </c>
      <c r="I290">
        <f t="shared" si="44"/>
        <v>7.2869797070530939</v>
      </c>
      <c r="J290">
        <f>F290*G290*B290-m*B290-0.5*Equations!F290*0.3*I290</f>
        <v>23.202461946968008</v>
      </c>
      <c r="K290" s="14">
        <f t="shared" si="47"/>
        <v>3.4307766736062693</v>
      </c>
      <c r="L290" s="1">
        <f t="shared" si="49"/>
        <v>1049.9058633090735</v>
      </c>
      <c r="O290">
        <f>(2*Mp*Equations!B290/(Equations!F290*1.026*0.75))^(1/2)</f>
        <v>7.0367599191032006</v>
      </c>
      <c r="Q290">
        <f>$G$3*('Initial Conditions (LLDS)'!$I$3/Equations!D290)*(Ti/Equations!E290)</f>
        <v>12.48856489542969</v>
      </c>
      <c r="T290" s="1">
        <v>7175</v>
      </c>
      <c r="U290">
        <f t="shared" si="45"/>
        <v>1019.6454167096861</v>
      </c>
      <c r="AB290">
        <f t="shared" si="46"/>
        <v>1.2781781270086645</v>
      </c>
      <c r="AC290" s="1">
        <f t="shared" si="48"/>
        <v>1049.9058633090735</v>
      </c>
    </row>
    <row r="291" spans="1:29">
      <c r="A291">
        <f t="shared" si="41"/>
        <v>1.2793964919627252</v>
      </c>
      <c r="B291" s="1">
        <f>(6.67384*10^(-11)*5.97219*10^24)/((6371*10^3+Equations!C291)^2)</f>
        <v>9.7974519026826741</v>
      </c>
      <c r="C291" s="1">
        <v>7200</v>
      </c>
      <c r="D291" s="1">
        <f t="shared" si="42"/>
        <v>39917.607320257608</v>
      </c>
      <c r="E291" s="1">
        <f>IF(C291&lt;11165,'Initial Conditions (LLDS)'!$E$1-0.0065*C291,IF(C291&gt;25336.9,139.789+0.00296*C291,216.483))</f>
        <v>239.12777777777774</v>
      </c>
      <c r="F291">
        <f>(D291*0.028964)/(8.3145*Equations!E291)</f>
        <v>0.58150958125978836</v>
      </c>
      <c r="G291" s="14">
        <f t="shared" si="40"/>
        <v>8.7718514301504129</v>
      </c>
      <c r="H291">
        <f t="shared" si="43"/>
        <v>5.1421811877255665</v>
      </c>
      <c r="I291">
        <f t="shared" si="44"/>
        <v>7.2904232945534728</v>
      </c>
      <c r="J291">
        <f>F291*G291*B291-m*B291-0.5*Equations!F291*0.3*I291</f>
        <v>23.203794042258505</v>
      </c>
      <c r="K291" s="14">
        <f t="shared" si="47"/>
        <v>3.4291561669233928</v>
      </c>
      <c r="L291" s="1">
        <f t="shared" si="49"/>
        <v>1053.3350194759969</v>
      </c>
      <c r="O291">
        <f>(2*Mp*Equations!B291/(Equations!F291*1.026*0.75))^(1/2)</f>
        <v>7.0467959008557006</v>
      </c>
      <c r="Q291">
        <f>$G$3*('Initial Conditions (LLDS)'!$I$3/Equations!D291)*(Ti/Equations!E291)</f>
        <v>12.54133906131255</v>
      </c>
      <c r="T291" s="1">
        <v>7200</v>
      </c>
      <c r="U291">
        <f t="shared" si="45"/>
        <v>1021.7409587704527</v>
      </c>
      <c r="AB291">
        <f t="shared" si="46"/>
        <v>1.2793964919627252</v>
      </c>
      <c r="AC291" s="1">
        <f t="shared" si="48"/>
        <v>1053.3350194759969</v>
      </c>
    </row>
    <row r="292" spans="1:29">
      <c r="A292">
        <f t="shared" si="41"/>
        <v>1.2806168382225751</v>
      </c>
      <c r="B292" s="1">
        <f>(6.67384*10^(-11)*5.97219*10^24)/((6371*10^3+Equations!C292)^2)</f>
        <v>9.7973750989269135</v>
      </c>
      <c r="C292" s="1">
        <v>7225</v>
      </c>
      <c r="D292" s="1">
        <f t="shared" si="42"/>
        <v>39776.55056631691</v>
      </c>
      <c r="E292" s="1">
        <f>IF(C292&lt;11165,'Initial Conditions (LLDS)'!$E$1-0.0065*C292,IF(C292&gt;25336.9,139.789+0.00296*C292,216.483))</f>
        <v>238.96527777777774</v>
      </c>
      <c r="F292">
        <f>(D292*0.028964)/(8.3145*Equations!E292)</f>
        <v>0.57984874019102994</v>
      </c>
      <c r="G292" s="14">
        <f t="shared" si="40"/>
        <v>8.7969763465198803</v>
      </c>
      <c r="H292">
        <f t="shared" si="43"/>
        <v>5.1519955563345503</v>
      </c>
      <c r="I292">
        <f t="shared" si="44"/>
        <v>7.2938708445572882</v>
      </c>
      <c r="J292">
        <f>F292*G292*B292-m*B292-0.5*Equations!F292*0.3*I292</f>
        <v>23.205123535568415</v>
      </c>
      <c r="K292" s="14">
        <f t="shared" si="47"/>
        <v>3.4275353283305101</v>
      </c>
      <c r="L292" s="1">
        <f t="shared" si="49"/>
        <v>1056.7625548043275</v>
      </c>
      <c r="O292">
        <f>(2*Mp*Equations!B292/(Equations!F292*1.026*0.75))^(1/2)</f>
        <v>7.0568529738099031</v>
      </c>
      <c r="Q292">
        <f>$G$3*('Initial Conditions (LLDS)'!$I$3/Equations!D292)*(Ti/Equations!E292)</f>
        <v>12.59437206396629</v>
      </c>
      <c r="T292" s="1">
        <v>7225</v>
      </c>
      <c r="U292">
        <f t="shared" si="45"/>
        <v>1023.8274804383967</v>
      </c>
      <c r="AB292">
        <f t="shared" si="46"/>
        <v>1.2806168382225751</v>
      </c>
      <c r="AC292" s="1">
        <f t="shared" si="48"/>
        <v>1056.7625548043275</v>
      </c>
    </row>
    <row r="293" spans="1:29">
      <c r="A293">
        <f t="shared" si="41"/>
        <v>1.2818391703453924</v>
      </c>
      <c r="B293" s="1">
        <f>(6.67384*10^(-11)*5.97219*10^24)/((6371*10^3+Equations!C293)^2)</f>
        <v>9.7972982960742652</v>
      </c>
      <c r="C293" s="1">
        <v>7250</v>
      </c>
      <c r="D293" s="1">
        <f t="shared" si="42"/>
        <v>39635.897698928384</v>
      </c>
      <c r="E293" s="1">
        <f>IF(C293&lt;11165,'Initial Conditions (LLDS)'!$E$1-0.0065*C293,IF(C293&gt;25336.9,139.789+0.00296*C293,216.483))</f>
        <v>238.80277777777775</v>
      </c>
      <c r="F293">
        <f>(D293*0.028964)/(8.3145*Equations!E293)</f>
        <v>0.57819153051551697</v>
      </c>
      <c r="G293" s="14">
        <f t="shared" si="40"/>
        <v>8.8221901961653675</v>
      </c>
      <c r="H293">
        <f t="shared" si="43"/>
        <v>5.1618352755916872</v>
      </c>
      <c r="I293">
        <f t="shared" si="44"/>
        <v>7.2973223642883953</v>
      </c>
      <c r="J293">
        <f>F293*G293*B293-m*B293-0.5*Equations!F293*0.3*I293</f>
        <v>23.20645042962132</v>
      </c>
      <c r="K293" s="14">
        <f t="shared" si="47"/>
        <v>3.4259141575470053</v>
      </c>
      <c r="L293" s="1">
        <f t="shared" si="49"/>
        <v>1060.1884689618744</v>
      </c>
      <c r="O293">
        <f>(2*Mp*Equations!B293/(Equations!F293*1.026*0.75))^(1/2)</f>
        <v>7.0669311965274266</v>
      </c>
      <c r="Q293">
        <f>$G$3*('Initial Conditions (LLDS)'!$I$3/Equations!D293)*(Ti/Equations!E293)</f>
        <v>12.647665348824411</v>
      </c>
      <c r="T293" s="1">
        <v>7250</v>
      </c>
      <c r="U293">
        <f t="shared" si="45"/>
        <v>1025.9049930417507</v>
      </c>
      <c r="AB293">
        <f t="shared" si="46"/>
        <v>1.2818391703453924</v>
      </c>
      <c r="AC293" s="1">
        <f t="shared" si="48"/>
        <v>1060.1884689618744</v>
      </c>
    </row>
    <row r="294" spans="1:29">
      <c r="A294">
        <f t="shared" si="41"/>
        <v>1.2830634929019114</v>
      </c>
      <c r="B294" s="1">
        <f>(6.67384*10^(-11)*5.97219*10^24)/((6371*10^3+Equations!C294)^2)</f>
        <v>9.7972214941247131</v>
      </c>
      <c r="C294" s="1">
        <v>7275</v>
      </c>
      <c r="D294" s="1">
        <f t="shared" si="42"/>
        <v>39495.647832780109</v>
      </c>
      <c r="E294" s="1">
        <f>IF(C294&lt;11165,'Initial Conditions (LLDS)'!$E$1-0.0065*C294,IF(C294&gt;25336.9,139.789+0.00296*C294,216.483))</f>
        <v>238.64027777777775</v>
      </c>
      <c r="F294">
        <f>(D294*0.028964)/(8.3145*Equations!E294)</f>
        <v>0.57653794672819958</v>
      </c>
      <c r="G294" s="14">
        <f t="shared" si="40"/>
        <v>8.8474933540230527</v>
      </c>
      <c r="H294">
        <f t="shared" si="43"/>
        <v>5.1717004280976582</v>
      </c>
      <c r="I294">
        <f t="shared" si="44"/>
        <v>7.3007778609886866</v>
      </c>
      <c r="J294">
        <f>F294*G294*B294-m*B294-0.5*Equations!F294*0.3*I294</f>
        <v>23.207774727139707</v>
      </c>
      <c r="K294" s="14">
        <f t="shared" si="47"/>
        <v>3.424292654291833</v>
      </c>
      <c r="L294" s="1">
        <f t="shared" si="49"/>
        <v>1063.6127616161662</v>
      </c>
      <c r="O294">
        <f>(2*Mp*Equations!B294/(Equations!F294*1.026*0.75))^(1/2)</f>
        <v>7.0770306277720572</v>
      </c>
      <c r="Q294">
        <f>$G$3*('Initial Conditions (LLDS)'!$I$3/Equations!D294)*(Ti/Equations!E294)</f>
        <v>12.70122037037607</v>
      </c>
      <c r="T294" s="1">
        <v>7275</v>
      </c>
      <c r="U294">
        <f t="shared" si="45"/>
        <v>1027.9735079075483</v>
      </c>
      <c r="AB294">
        <f t="shared" si="46"/>
        <v>1.2830634929019114</v>
      </c>
      <c r="AC294" s="1">
        <f t="shared" si="48"/>
        <v>1063.6127616161662</v>
      </c>
    </row>
    <row r="295" spans="1:29">
      <c r="A295">
        <f t="shared" si="41"/>
        <v>1.2842898104764733</v>
      </c>
      <c r="B295" s="1">
        <f>(6.67384*10^(-11)*5.97219*10^24)/((6371*10^3+Equations!C295)^2)</f>
        <v>9.7971446930782449</v>
      </c>
      <c r="C295" s="1">
        <v>7300</v>
      </c>
      <c r="D295" s="1">
        <f t="shared" si="42"/>
        <v>39355.800083905669</v>
      </c>
      <c r="E295" s="1">
        <f>IF(C295&lt;11165,'Initial Conditions (LLDS)'!$E$1-0.0065*C295,IF(C295&gt;25336.9,139.789+0.00296*C295,216.483))</f>
        <v>238.47777777777776</v>
      </c>
      <c r="F295">
        <f>(D295*0.028964)/(8.3145*Equations!E295)</f>
        <v>0.57488798332867763</v>
      </c>
      <c r="G295" s="14">
        <f t="shared" si="40"/>
        <v>8.8728861968637176</v>
      </c>
      <c r="H295">
        <f t="shared" si="43"/>
        <v>5.1815910967781456</v>
      </c>
      <c r="I295">
        <f t="shared" si="44"/>
        <v>7.3042373419181592</v>
      </c>
      <c r="J295">
        <f>F295*G295*B295-m*B295-0.5*Equations!F295*0.3*I295</f>
        <v>23.209096430845133</v>
      </c>
      <c r="K295" s="14">
        <f t="shared" si="47"/>
        <v>3.4226708182835104</v>
      </c>
      <c r="L295" s="1">
        <f t="shared" si="49"/>
        <v>1067.0354324344496</v>
      </c>
      <c r="O295">
        <f>(2*Mp*Equations!B295/(Equations!F295*1.026*0.75))^(1/2)</f>
        <v>7.0871513265105852</v>
      </c>
      <c r="Q295">
        <f>$G$3*('Initial Conditions (LLDS)'!$I$3/Equations!D295)*(Ti/Equations!E295)</f>
        <v>12.755038592228953</v>
      </c>
      <c r="T295" s="1">
        <v>7300</v>
      </c>
      <c r="U295">
        <f t="shared" si="45"/>
        <v>1030.0330363616226</v>
      </c>
      <c r="AB295">
        <f t="shared" si="46"/>
        <v>1.2842898104764733</v>
      </c>
      <c r="AC295" s="1">
        <f t="shared" si="48"/>
        <v>1067.0354324344496</v>
      </c>
    </row>
    <row r="296" spans="1:29">
      <c r="A296">
        <f t="shared" si="41"/>
        <v>1.2855181276670762</v>
      </c>
      <c r="B296" s="1">
        <f>(6.67384*10^(-11)*5.97219*10^24)/((6371*10^3+Equations!C296)^2)</f>
        <v>9.7970678929348445</v>
      </c>
      <c r="C296" s="1">
        <v>7325</v>
      </c>
      <c r="D296" s="1">
        <f t="shared" si="42"/>
        <v>39216.353569682979</v>
      </c>
      <c r="E296" s="1">
        <f>IF(C296&lt;11165,'Initial Conditions (LLDS)'!$E$1-0.0065*C296,IF(C296&gt;25336.9,139.789+0.00296*C296,216.483))</f>
        <v>238.31527777777774</v>
      </c>
      <c r="F296">
        <f>(D296*0.028964)/(8.3145*Equations!E296)</f>
        <v>0.57324163482119928</v>
      </c>
      <c r="G296" s="14">
        <f t="shared" si="40"/>
        <v>8.8983691033029668</v>
      </c>
      <c r="H296">
        <f t="shared" si="43"/>
        <v>5.1915073648853296</v>
      </c>
      <c r="I296">
        <f t="shared" si="44"/>
        <v>7.3077008143549431</v>
      </c>
      <c r="J296">
        <f>F296*G296*B296-m*B296-0.5*Equations!F296*0.3*I296</f>
        <v>23.210415543458002</v>
      </c>
      <c r="K296" s="14">
        <f t="shared" si="47"/>
        <v>3.4210486492401331</v>
      </c>
      <c r="L296" s="1">
        <f t="shared" si="49"/>
        <v>1070.4564810836898</v>
      </c>
      <c r="O296">
        <f>(2*Mp*Equations!B296/(Equations!F296*1.026*0.75))^(1/2)</f>
        <v>7.0972933519136339</v>
      </c>
      <c r="Q296">
        <f>$G$3*('Initial Conditions (LLDS)'!$I$3/Equations!D296)*(Ti/Equations!E296)</f>
        <v>12.809121487172684</v>
      </c>
      <c r="T296" s="1">
        <v>7325</v>
      </c>
      <c r="U296">
        <f t="shared" si="45"/>
        <v>1032.083589728607</v>
      </c>
      <c r="AB296">
        <f t="shared" si="46"/>
        <v>1.2855181276670762</v>
      </c>
      <c r="AC296" s="1">
        <f t="shared" si="48"/>
        <v>1070.4564810836898</v>
      </c>
    </row>
    <row r="297" spans="1:29">
      <c r="A297">
        <f t="shared" si="41"/>
        <v>1.286748449085424</v>
      </c>
      <c r="B297" s="1">
        <f>(6.67384*10^(-11)*5.97219*10^24)/((6371*10^3+Equations!C297)^2)</f>
        <v>9.7969910936944995</v>
      </c>
      <c r="C297" s="1">
        <v>7350</v>
      </c>
      <c r="D297" s="1">
        <f t="shared" si="42"/>
        <v>39077.307408833054</v>
      </c>
      <c r="E297" s="1">
        <f>IF(C297&lt;11165,'Initial Conditions (LLDS)'!$E$1-0.0065*C297,IF(C297&gt;25336.9,139.789+0.00296*C297,216.483))</f>
        <v>238.15277777777774</v>
      </c>
      <c r="F297">
        <f>(D297*0.028964)/(8.3145*Equations!E297)</f>
        <v>0.57159889571465905</v>
      </c>
      <c r="G297" s="14">
        <f t="shared" si="40"/>
        <v>8.9239424538115415</v>
      </c>
      <c r="H297">
        <f t="shared" si="43"/>
        <v>5.2014493159993913</v>
      </c>
      <c r="I297">
        <f t="shared" si="44"/>
        <v>7.3111682855954072</v>
      </c>
      <c r="J297">
        <f>F297*G297*B297-m*B297-0.5*Equations!F297*0.3*I297</f>
        <v>23.211732067697824</v>
      </c>
      <c r="K297" s="14">
        <f t="shared" si="47"/>
        <v>3.4194261468793492</v>
      </c>
      <c r="L297" s="1">
        <f t="shared" si="49"/>
        <v>1073.8759072305693</v>
      </c>
      <c r="O297">
        <f>(2*Mp*Equations!B297/(Equations!F297*1.026*0.75))^(1/2)</f>
        <v>7.1074567633565229</v>
      </c>
      <c r="Q297">
        <f>$G$3*('Initial Conditions (LLDS)'!$I$3/Equations!D297)*(Ti/Equations!E297)</f>
        <v>12.863470537242703</v>
      </c>
      <c r="T297" s="1">
        <v>7350</v>
      </c>
      <c r="U297">
        <f t="shared" si="45"/>
        <v>1034.1251793319295</v>
      </c>
      <c r="AB297">
        <f t="shared" si="46"/>
        <v>1.286748449085424</v>
      </c>
      <c r="AC297" s="1">
        <f t="shared" si="48"/>
        <v>1073.8759072305693</v>
      </c>
    </row>
    <row r="298" spans="1:29">
      <c r="A298">
        <f t="shared" si="41"/>
        <v>1.2879807793569764</v>
      </c>
      <c r="B298" s="1">
        <f>(6.67384*10^(-11)*5.97219*10^24)/((6371*10^3+Equations!C298)^2)</f>
        <v>9.7969142953571957</v>
      </c>
      <c r="C298" s="1">
        <v>7375</v>
      </c>
      <c r="D298" s="1">
        <f t="shared" si="42"/>
        <v>38938.660721419052</v>
      </c>
      <c r="E298" s="1">
        <f>IF(C298&lt;11165,'Initial Conditions (LLDS)'!$E$1-0.0065*C298,IF(C298&gt;25336.9,139.789+0.00296*C298,216.483))</f>
        <v>237.99027777777775</v>
      </c>
      <c r="F298">
        <f>(D298*0.028964)/(8.3145*Equations!E298)</f>
        <v>0.56995976052259945</v>
      </c>
      <c r="G298" s="14">
        <f t="shared" si="40"/>
        <v>8.9496066307256186</v>
      </c>
      <c r="H298">
        <f t="shared" si="43"/>
        <v>5.2114170340300232</v>
      </c>
      <c r="I298">
        <f t="shared" si="44"/>
        <v>7.3146397629541688</v>
      </c>
      <c r="J298">
        <f>F298*G298*B298-m*B298-0.5*Equations!F298*0.3*I298</f>
        <v>23.213046006282944</v>
      </c>
      <c r="K298" s="14">
        <f t="shared" si="47"/>
        <v>3.417803310918381</v>
      </c>
      <c r="L298" s="1">
        <f t="shared" si="49"/>
        <v>1077.2937105414876</v>
      </c>
      <c r="O298">
        <f>(2*Mp*Equations!B298/(Equations!F298*1.026*0.75))^(1/2)</f>
        <v>7.1176416204200894</v>
      </c>
      <c r="Q298">
        <f>$G$3*('Initial Conditions (LLDS)'!$I$3/Equations!D298)*(Ti/Equations!E298)</f>
        <v>12.918087233784583</v>
      </c>
      <c r="T298" s="1">
        <v>7375</v>
      </c>
      <c r="U298">
        <f t="shared" si="45"/>
        <v>1036.157816493818</v>
      </c>
      <c r="AB298">
        <f t="shared" si="46"/>
        <v>1.2879807793569764</v>
      </c>
      <c r="AC298" s="1">
        <f t="shared" si="48"/>
        <v>1077.2937105414876</v>
      </c>
    </row>
    <row r="299" spans="1:29">
      <c r="A299">
        <f t="shared" si="41"/>
        <v>1.2892151231210003</v>
      </c>
      <c r="B299" s="1">
        <f>(6.67384*10^(-11)*5.97219*10^24)/((6371*10^3+Equations!C299)^2)</f>
        <v>9.7968374979229171</v>
      </c>
      <c r="C299" s="1">
        <v>7400</v>
      </c>
      <c r="D299" s="1">
        <f t="shared" si="42"/>
        <v>38800.412628845035</v>
      </c>
      <c r="E299" s="1">
        <f>IF(C299&lt;11165,'Initial Conditions (LLDS)'!$E$1-0.0065*C299,IF(C299&gt;25336.9,139.789+0.00296*C299,216.483))</f>
        <v>237.82777777777775</v>
      </c>
      <c r="F299">
        <f>(D299*0.028964)/(8.3145*Equations!E299)</f>
        <v>0.56832422376320901</v>
      </c>
      <c r="G299" s="14">
        <f t="shared" si="40"/>
        <v>8.9753620182572504</v>
      </c>
      <c r="H299">
        <f t="shared" si="43"/>
        <v>5.2214106032179597</v>
      </c>
      <c r="I299">
        <f t="shared" si="44"/>
        <v>7.3181152537641765</v>
      </c>
      <c r="J299">
        <f>F299*G299*B299-m*B299-0.5*Equations!F299*0.3*I299</f>
        <v>23.214357361930748</v>
      </c>
      <c r="K299" s="14">
        <f t="shared" si="47"/>
        <v>3.4161801410740145</v>
      </c>
      <c r="L299" s="1">
        <f t="shared" si="49"/>
        <v>1080.7098906825615</v>
      </c>
      <c r="O299">
        <f>(2*Mp*Equations!B299/(Equations!F299*1.026*0.75))^(1/2)</f>
        <v>7.1278479828915504</v>
      </c>
      <c r="Q299">
        <f>$G$3*('Initial Conditions (LLDS)'!$I$3/Equations!D299)*(Ti/Equations!E299)</f>
        <v>12.97297307751891</v>
      </c>
      <c r="T299" s="1">
        <v>7400</v>
      </c>
      <c r="U299">
        <f t="shared" si="45"/>
        <v>1038.1815125352948</v>
      </c>
      <c r="AB299">
        <f t="shared" si="46"/>
        <v>1.2892151231210003</v>
      </c>
      <c r="AC299" s="1">
        <f t="shared" si="48"/>
        <v>1080.7098906825615</v>
      </c>
    </row>
    <row r="300" spans="1:29">
      <c r="A300">
        <f t="shared" si="41"/>
        <v>1.2904514850306192</v>
      </c>
      <c r="B300" s="1">
        <f>(6.67384*10^(-11)*5.97219*10^24)/((6371*10^3+Equations!C300)^2)</f>
        <v>9.7967607013916513</v>
      </c>
      <c r="C300" s="1">
        <v>7425</v>
      </c>
      <c r="D300" s="1">
        <f t="shared" si="42"/>
        <v>38662.56225385482</v>
      </c>
      <c r="E300" s="1">
        <f>IF(C300&lt;11165,'Initial Conditions (LLDS)'!$E$1-0.0065*C300,IF(C300&gt;25336.9,139.789+0.00296*C300,216.483))</f>
        <v>237.66527777777776</v>
      </c>
      <c r="F300">
        <f>(D300*0.028964)/(8.3145*Equations!E300)</f>
        <v>0.56669227995932137</v>
      </c>
      <c r="G300" s="14">
        <f t="shared" si="40"/>
        <v>9.0012090025048526</v>
      </c>
      <c r="H300">
        <f t="shared" si="43"/>
        <v>5.2314301081365011</v>
      </c>
      <c r="I300">
        <f t="shared" si="44"/>
        <v>7.3215947653767746</v>
      </c>
      <c r="J300">
        <f>F300*G300*B300-m*B300-0.5*Equations!F300*0.3*I300</f>
        <v>23.215666137357626</v>
      </c>
      <c r="K300" s="14">
        <f t="shared" si="47"/>
        <v>3.4145566370625926</v>
      </c>
      <c r="L300" s="1">
        <f t="shared" si="49"/>
        <v>1084.1244473196241</v>
      </c>
      <c r="O300">
        <f>(2*Mp*Equations!B300/(Equations!F300*1.026*0.75))^(1/2)</f>
        <v>7.1380759107653624</v>
      </c>
      <c r="Q300">
        <f>$G$3*('Initial Conditions (LLDS)'!$I$3/Equations!D300)*(Ti/Equations!E300)</f>
        <v>13.02812957860662</v>
      </c>
      <c r="T300" s="1">
        <v>7425</v>
      </c>
      <c r="U300">
        <f t="shared" si="45"/>
        <v>1040.196278776177</v>
      </c>
      <c r="AB300">
        <f t="shared" si="46"/>
        <v>1.2904514850306192</v>
      </c>
      <c r="AC300" s="1">
        <f t="shared" si="48"/>
        <v>1084.1244473196241</v>
      </c>
    </row>
    <row r="301" spans="1:29">
      <c r="A301">
        <f t="shared" si="41"/>
        <v>1.2916898697528645</v>
      </c>
      <c r="B301" s="1">
        <f>(6.67384*10^(-11)*5.97219*10^24)/((6371*10^3+Equations!C301)^2)</f>
        <v>9.7966839057633841</v>
      </c>
      <c r="C301" s="1">
        <v>7450</v>
      </c>
      <c r="D301" s="1">
        <f t="shared" si="42"/>
        <v>38525.10872053088</v>
      </c>
      <c r="E301" s="1">
        <f>IF(C301&lt;11165,'Initial Conditions (LLDS)'!$E$1-0.0065*C301,IF(C301&gt;25336.9,139.789+0.00296*C301,216.483))</f>
        <v>237.50277777777774</v>
      </c>
      <c r="F301">
        <f>(D301*0.028964)/(8.3145*Equations!E301)</f>
        <v>0.56506392363841407</v>
      </c>
      <c r="G301" s="14">
        <f t="shared" si="40"/>
        <v>9.0271479714637248</v>
      </c>
      <c r="H301">
        <f t="shared" si="43"/>
        <v>5.2414756336930539</v>
      </c>
      <c r="I301">
        <f t="shared" si="44"/>
        <v>7.3250783051617336</v>
      </c>
      <c r="J301">
        <f>F301*G301*B301-m*B301-0.5*Equations!F301*0.3*I301</f>
        <v>23.216972335278783</v>
      </c>
      <c r="K301" s="14">
        <f t="shared" si="47"/>
        <v>3.4129327986000302</v>
      </c>
      <c r="L301" s="1">
        <f t="shared" si="49"/>
        <v>1087.5373801182241</v>
      </c>
      <c r="O301">
        <f>(2*Mp*Equations!B301/(Equations!F301*1.026*0.75))^(1/2)</f>
        <v>7.1483254642440741</v>
      </c>
      <c r="Q301">
        <f>$G$3*('Initial Conditions (LLDS)'!$I$3/Equations!D301)*(Ti/Equations!E301)</f>
        <v>13.083558256714852</v>
      </c>
      <c r="T301" s="1">
        <v>7450</v>
      </c>
      <c r="U301">
        <f t="shared" si="45"/>
        <v>1042.2021265350747</v>
      </c>
      <c r="AB301">
        <f t="shared" si="46"/>
        <v>1.2916898697528645</v>
      </c>
      <c r="AC301" s="1">
        <f t="shared" si="48"/>
        <v>1087.5373801182241</v>
      </c>
    </row>
    <row r="302" spans="1:29">
      <c r="A302">
        <f t="shared" si="41"/>
        <v>1.2929302819687278</v>
      </c>
      <c r="B302" s="1">
        <f>(6.67384*10^(-11)*5.97219*10^24)/((6371*10^3+Equations!C302)^2)</f>
        <v>9.7966071110381012</v>
      </c>
      <c r="C302" s="1">
        <v>7475</v>
      </c>
      <c r="D302" s="1">
        <f t="shared" si="42"/>
        <v>38388.05115429312</v>
      </c>
      <c r="E302" s="1">
        <f>IF(C302&lt;11165,'Initial Conditions (LLDS)'!$E$1-0.0065*C302,IF(C302&gt;25336.9,139.789+0.00296*C302,216.483))</f>
        <v>237.34027777777774</v>
      </c>
      <c r="F302">
        <f>(D302*0.028964)/(8.3145*Equations!E302)</f>
        <v>0.56343914933260786</v>
      </c>
      <c r="G302" s="14">
        <f t="shared" si="40"/>
        <v>9.0531793150367026</v>
      </c>
      <c r="H302">
        <f t="shared" si="43"/>
        <v>5.2515472651306929</v>
      </c>
      <c r="I302">
        <f t="shared" si="44"/>
        <v>7.3285658805073375</v>
      </c>
      <c r="J302">
        <f>F302*G302*B302-m*B302-0.5*Equations!F302*0.3*I302</f>
        <v>23.218275958408519</v>
      </c>
      <c r="K302" s="14">
        <f t="shared" si="47"/>
        <v>3.4113086254017975</v>
      </c>
      <c r="L302" s="1">
        <f t="shared" si="49"/>
        <v>1090.9486887436258</v>
      </c>
      <c r="O302">
        <f>(2*Mp*Equations!B302/(Equations!F302*1.026*0.75))^(1/2)</f>
        <v>7.1585967037391978</v>
      </c>
      <c r="Q302">
        <f>$G$3*('Initial Conditions (LLDS)'!$I$3/Equations!D302)*(Ti/Equations!E302)</f>
        <v>13.139260641083302</v>
      </c>
      <c r="T302" s="1">
        <v>7475</v>
      </c>
      <c r="U302">
        <f t="shared" si="45"/>
        <v>1044.1990671293904</v>
      </c>
      <c r="AB302">
        <f t="shared" si="46"/>
        <v>1.2929302819687278</v>
      </c>
      <c r="AC302" s="1">
        <f t="shared" si="48"/>
        <v>1090.9486887436258</v>
      </c>
    </row>
    <row r="303" spans="1:29">
      <c r="A303">
        <f t="shared" si="41"/>
        <v>1.2941727263732095</v>
      </c>
      <c r="B303" s="1">
        <f>(6.67384*10^(-11)*5.97219*10^24)/((6371*10^3+Equations!C303)^2)</f>
        <v>9.7965303172157867</v>
      </c>
      <c r="C303" s="1">
        <v>7500</v>
      </c>
      <c r="D303" s="1">
        <f t="shared" si="42"/>
        <v>38251.388681897894</v>
      </c>
      <c r="E303" s="1">
        <f>IF(C303&lt;11165,'Initial Conditions (LLDS)'!$E$1-0.0065*C303,IF(C303&gt;25336.9,139.789+0.00296*C303,216.483))</f>
        <v>237.17777777777775</v>
      </c>
      <c r="F303">
        <f>(D303*0.028964)/(8.3145*Equations!E303)</f>
        <v>0.56181795157866765</v>
      </c>
      <c r="G303" s="14">
        <f t="shared" si="40"/>
        <v>9.0793034250447846</v>
      </c>
      <c r="H303">
        <f t="shared" si="43"/>
        <v>5.2616450880296881</v>
      </c>
      <c r="I303">
        <f t="shared" si="44"/>
        <v>7.332057498820439</v>
      </c>
      <c r="J303">
        <f>F303*G303*B303-m*B303-0.5*Equations!F303*0.3*I303</f>
        <v>23.219577009460103</v>
      </c>
      <c r="K303" s="14">
        <f t="shared" si="47"/>
        <v>3.4096841171829233</v>
      </c>
      <c r="L303" s="1">
        <f t="shared" si="49"/>
        <v>1094.3583728608087</v>
      </c>
      <c r="O303">
        <f>(2*Mp*Equations!B303/(Equations!F303*1.026*0.75))^(1/2)</f>
        <v>7.1688896898720573</v>
      </c>
      <c r="Q303">
        <f>$G$3*('Initial Conditions (LLDS)'!$I$3/Equations!D303)*(Ti/Equations!E303)</f>
        <v>13.19523827059105</v>
      </c>
      <c r="T303" s="1">
        <v>7500</v>
      </c>
      <c r="U303">
        <f t="shared" si="45"/>
        <v>1046.187111875319</v>
      </c>
      <c r="AB303">
        <f t="shared" si="46"/>
        <v>1.2941727263732095</v>
      </c>
      <c r="AC303" s="1">
        <f t="shared" si="48"/>
        <v>1094.3583728608087</v>
      </c>
    </row>
    <row r="304" spans="1:29">
      <c r="A304">
        <f t="shared" si="41"/>
        <v>1.2954172076753723</v>
      </c>
      <c r="B304" s="1">
        <f>(6.67384*10^(-11)*5.97219*10^24)/((6371*10^3+Equations!C304)^2)</f>
        <v>9.7964535242964299</v>
      </c>
      <c r="C304" s="1">
        <v>7525</v>
      </c>
      <c r="D304" s="1">
        <f t="shared" si="42"/>
        <v>38115.12043143675</v>
      </c>
      <c r="E304" s="1">
        <f>IF(C304&lt;11165,'Initial Conditions (LLDS)'!$E$1-0.0065*C304,IF(C304&gt;25336.9,139.789+0.00296*C304,216.483))</f>
        <v>237.01527777777775</v>
      </c>
      <c r="F304">
        <f>(D304*0.028964)/(8.3145*Equations!E304)</f>
        <v>0.56020032491799943</v>
      </c>
      <c r="G304" s="14">
        <f t="shared" si="40"/>
        <v>9.1055206952379049</v>
      </c>
      <c r="H304">
        <f t="shared" si="43"/>
        <v>5.2717691883090927</v>
      </c>
      <c r="I304">
        <f t="shared" si="44"/>
        <v>7.3355531675264949</v>
      </c>
      <c r="J304">
        <f>F304*G304*B304-m*B304-0.5*Equations!F304*0.3*I304</f>
        <v>23.220875491145705</v>
      </c>
      <c r="K304" s="14">
        <f t="shared" si="47"/>
        <v>3.4080592736580018</v>
      </c>
      <c r="L304" s="1">
        <f t="shared" si="49"/>
        <v>1097.7664321344666</v>
      </c>
      <c r="O304">
        <f>(2*Mp*Equations!B304/(Equations!F304*1.026*0.75))^(1/2)</f>
        <v>7.179204483474682</v>
      </c>
      <c r="Q304">
        <f>$G$3*('Initial Conditions (LLDS)'!$I$3/Equations!D304)*(Ti/Equations!E304)</f>
        <v>13.251492693823961</v>
      </c>
      <c r="T304" s="1">
        <v>7525</v>
      </c>
      <c r="U304">
        <f t="shared" si="45"/>
        <v>1048.1662720878451</v>
      </c>
      <c r="AB304">
        <f t="shared" si="46"/>
        <v>1.2954172076753723</v>
      </c>
      <c r="AC304" s="1">
        <f t="shared" si="48"/>
        <v>1097.7664321344666</v>
      </c>
    </row>
    <row r="305" spans="1:29">
      <c r="A305">
        <f t="shared" si="41"/>
        <v>1.2966637305983926</v>
      </c>
      <c r="B305" s="1">
        <f>(6.67384*10^(-11)*5.97219*10^24)/((6371*10^3+Equations!C305)^2)</f>
        <v>9.796376732280013</v>
      </c>
      <c r="C305" s="1">
        <v>7550</v>
      </c>
      <c r="D305" s="1">
        <f t="shared" si="42"/>
        <v>37979.24553233527</v>
      </c>
      <c r="E305" s="1">
        <f>IF(C305&lt;11165,'Initial Conditions (LLDS)'!$E$1-0.0065*C305,IF(C305&gt;25336.9,139.789+0.00296*C305,216.483))</f>
        <v>236.85277777777776</v>
      </c>
      <c r="F305">
        <f>(D305*0.028964)/(8.3145*Equations!E305)</f>
        <v>0.55858626389664978</v>
      </c>
      <c r="G305" s="14">
        <f t="shared" si="40"/>
        <v>9.1318315213057559</v>
      </c>
      <c r="H305">
        <f t="shared" si="43"/>
        <v>5.2819196522283045</v>
      </c>
      <c r="I305">
        <f t="shared" si="44"/>
        <v>7.3390528940696562</v>
      </c>
      <c r="J305">
        <f>F305*G305*B305-m*B305-0.5*Equations!F305*0.3*I305</f>
        <v>23.222171406176482</v>
      </c>
      <c r="K305" s="14">
        <f t="shared" si="47"/>
        <v>3.4064340945411806</v>
      </c>
      <c r="L305" s="1">
        <f t="shared" si="49"/>
        <v>1101.1728662290079</v>
      </c>
      <c r="O305">
        <f>(2*Mp*Equations!B305/(Equations!F305*1.026*0.75))^(1/2)</f>
        <v>7.1895411455906739</v>
      </c>
      <c r="Q305">
        <f>$G$3*('Initial Conditions (LLDS)'!$I$3/Equations!D305)*(Ti/Equations!E305)</f>
        <v>13.308025469142581</v>
      </c>
      <c r="T305" s="1">
        <v>7550</v>
      </c>
      <c r="U305">
        <f t="shared" si="45"/>
        <v>1050.1365590807411</v>
      </c>
      <c r="AB305">
        <f t="shared" si="46"/>
        <v>1.2966637305983926</v>
      </c>
      <c r="AC305" s="1">
        <f t="shared" si="48"/>
        <v>1101.1728662290079</v>
      </c>
    </row>
    <row r="306" spans="1:29">
      <c r="A306">
        <f t="shared" si="41"/>
        <v>1.2979122998796111</v>
      </c>
      <c r="B306" s="1">
        <f>(6.67384*10^(-11)*5.97219*10^24)/((6371*10^3+Equations!C306)^2)</f>
        <v>9.7962999411665237</v>
      </c>
      <c r="C306" s="1">
        <v>7575</v>
      </c>
      <c r="D306" s="1">
        <f t="shared" si="42"/>
        <v>37843.763115352041</v>
      </c>
      <c r="E306" s="1">
        <f>IF(C306&lt;11165,'Initial Conditions (LLDS)'!$E$1-0.0065*C306,IF(C306&gt;25336.9,139.789+0.00296*C306,216.483))</f>
        <v>236.69027777777774</v>
      </c>
      <c r="F306">
        <f>(D306*0.028964)/(8.3145*Equations!E306)</f>
        <v>0.55697576306530694</v>
      </c>
      <c r="G306" s="14">
        <f t="shared" si="40"/>
        <v>9.1582363008886372</v>
      </c>
      <c r="H306">
        <f t="shared" si="43"/>
        <v>5.2920965663886426</v>
      </c>
      <c r="I306">
        <f t="shared" si="44"/>
        <v>7.3425566859128066</v>
      </c>
      <c r="J306">
        <f>F306*G306*B306-m*B306-0.5*Equations!F306*0.3*I306</f>
        <v>23.223464757262569</v>
      </c>
      <c r="K306" s="14">
        <f t="shared" si="47"/>
        <v>3.4048085795461676</v>
      </c>
      <c r="L306" s="1">
        <f t="shared" si="49"/>
        <v>1104.5776748085541</v>
      </c>
      <c r="O306">
        <f>(2*Mp*Equations!B306/(Equations!F306*1.026*0.75))^(1/2)</f>
        <v>7.1998997374760814</v>
      </c>
      <c r="Q306">
        <f>$G$3*('Initial Conditions (LLDS)'!$I$3/Equations!D306)*(Ti/Equations!E306)</f>
        <v>13.364838164750521</v>
      </c>
      <c r="T306" s="1">
        <v>7575</v>
      </c>
      <c r="U306">
        <f t="shared" si="45"/>
        <v>1052.0979841665699</v>
      </c>
      <c r="AB306">
        <f t="shared" si="46"/>
        <v>1.2979122998796111</v>
      </c>
      <c r="AC306" s="1">
        <f t="shared" si="48"/>
        <v>1104.5776748085541</v>
      </c>
    </row>
    <row r="307" spans="1:29">
      <c r="A307">
        <f t="shared" si="41"/>
        <v>1.299162920270587</v>
      </c>
      <c r="B307" s="1">
        <f>(6.67384*10^(-11)*5.97219*10^24)/((6371*10^3+Equations!C307)^2)</f>
        <v>9.7962231509559476</v>
      </c>
      <c r="C307" s="1">
        <v>7600</v>
      </c>
      <c r="D307" s="1">
        <f t="shared" si="42"/>
        <v>37708.672312577459</v>
      </c>
      <c r="E307" s="1">
        <f>IF(C307&lt;11165,'Initial Conditions (LLDS)'!$E$1-0.0065*C307,IF(C307&gt;25336.9,139.789+0.00296*C307,216.483))</f>
        <v>236.52777777777774</v>
      </c>
      <c r="F307">
        <f>(D307*0.028964)/(8.3145*Equations!E307)</f>
        <v>0.55536881697929774</v>
      </c>
      <c r="G307" s="14">
        <f t="shared" si="40"/>
        <v>9.1847354335884273</v>
      </c>
      <c r="H307">
        <f t="shared" si="43"/>
        <v>5.3023000177349475</v>
      </c>
      <c r="I307">
        <f t="shared" si="44"/>
        <v>7.3460645505376325</v>
      </c>
      <c r="J307">
        <f>F307*G307*B307-m*B307-0.5*Equations!F307*0.3*I307</f>
        <v>23.224755547113062</v>
      </c>
      <c r="K307" s="14">
        <f t="shared" si="47"/>
        <v>3.4031827283862266</v>
      </c>
      <c r="L307" s="1">
        <f t="shared" si="49"/>
        <v>1107.9808575369402</v>
      </c>
      <c r="O307">
        <f>(2*Mp*Equations!B307/(Equations!F307*1.026*0.75))^(1/2)</f>
        <v>7.210280320600293</v>
      </c>
      <c r="Q307">
        <f>$G$3*('Initial Conditions (LLDS)'!$I$3/Equations!D307)*(Ti/Equations!E307)</f>
        <v>13.421932358763403</v>
      </c>
      <c r="T307" s="1">
        <v>7600</v>
      </c>
      <c r="U307">
        <f t="shared" si="45"/>
        <v>1054.0505586566794</v>
      </c>
      <c r="AB307">
        <f t="shared" si="46"/>
        <v>1.299162920270587</v>
      </c>
      <c r="AC307" s="1">
        <f t="shared" si="48"/>
        <v>1107.9808575369402</v>
      </c>
    </row>
    <row r="308" spans="1:29">
      <c r="A308">
        <f t="shared" si="41"/>
        <v>1.3004155965371482</v>
      </c>
      <c r="B308" s="1">
        <f>(6.67384*10^(-11)*5.97219*10^24)/((6371*10^3+Equations!C308)^2)</f>
        <v>9.7961463616482707</v>
      </c>
      <c r="C308" s="1">
        <v>7625</v>
      </c>
      <c r="D308" s="1">
        <f t="shared" si="42"/>
        <v>37573.972257432579</v>
      </c>
      <c r="E308" s="1">
        <f>IF(C308&lt;11165,'Initial Conditions (LLDS)'!$E$1-0.0065*C308,IF(C308&gt;25336.9,139.789+0.00296*C308,216.483))</f>
        <v>236.36527777777775</v>
      </c>
      <c r="F308">
        <f>(D308*0.028964)/(8.3145*Equations!E308)</f>
        <v>0.55376542019858821</v>
      </c>
      <c r="G308" s="14">
        <f t="shared" si="40"/>
        <v>9.2113293209795959</v>
      </c>
      <c r="H308">
        <f t="shared" si="43"/>
        <v>5.3125300935571662</v>
      </c>
      <c r="I308">
        <f t="shared" si="44"/>
        <v>7.3495764954446807</v>
      </c>
      <c r="J308">
        <f>F308*G308*B308-m*B308-0.5*Equations!F308*0.3*I308</f>
        <v>23.226043778436004</v>
      </c>
      <c r="K308" s="14">
        <f t="shared" si="47"/>
        <v>3.4015565407741759</v>
      </c>
      <c r="L308" s="1">
        <f t="shared" si="49"/>
        <v>1111.3824140777144</v>
      </c>
      <c r="O308">
        <f>(2*Mp*Equations!B308/(Equations!F308*1.026*0.75))^(1/2)</f>
        <v>7.2206829566469199</v>
      </c>
      <c r="Q308">
        <f>$G$3*('Initial Conditions (LLDS)'!$I$3/Equations!D308)*(Ti/Equations!E308)</f>
        <v>13.479309639278327</v>
      </c>
      <c r="T308" s="1">
        <v>7625</v>
      </c>
      <c r="U308">
        <f t="shared" si="45"/>
        <v>1055.9942938612046</v>
      </c>
      <c r="AB308">
        <f t="shared" si="46"/>
        <v>1.3004155965371482</v>
      </c>
      <c r="AC308" s="1">
        <f t="shared" si="48"/>
        <v>1111.3824140777144</v>
      </c>
    </row>
    <row r="309" spans="1:29">
      <c r="A309">
        <f t="shared" si="41"/>
        <v>1.3016703334594459</v>
      </c>
      <c r="B309" s="1">
        <f>(6.67384*10^(-11)*5.97219*10^24)/((6371*10^3+Equations!C309)^2)</f>
        <v>9.7960695732434804</v>
      </c>
      <c r="C309" s="1">
        <v>7650</v>
      </c>
      <c r="D309" s="1">
        <f t="shared" si="42"/>
        <v>37439.662084668016</v>
      </c>
      <c r="E309" s="1">
        <f>IF(C309&lt;11165,'Initial Conditions (LLDS)'!$E$1-0.0065*C309,IF(C309&gt;25336.9,139.789+0.00296*C309,216.483))</f>
        <v>236.20277777777775</v>
      </c>
      <c r="F309">
        <f>(D309*0.028964)/(8.3145*Equations!E309)</f>
        <v>0.55216556728778254</v>
      </c>
      <c r="G309" s="14">
        <f t="shared" si="40"/>
        <v>9.2380183666202829</v>
      </c>
      <c r="H309">
        <f t="shared" si="43"/>
        <v>5.3227868814919681</v>
      </c>
      <c r="I309">
        <f t="shared" si="44"/>
        <v>7.3530925281534172</v>
      </c>
      <c r="J309">
        <f>F309*G309*B309-m*B309-0.5*Equations!F309*0.3*I309</f>
        <v>23.227329453938435</v>
      </c>
      <c r="K309" s="14">
        <f t="shared" si="47"/>
        <v>3.39993001642239</v>
      </c>
      <c r="L309" s="1">
        <f t="shared" si="49"/>
        <v>1114.7823440941368</v>
      </c>
      <c r="O309">
        <f>(2*Mp*Equations!B309/(Equations!F309*1.026*0.75))^(1/2)</f>
        <v>7.2311077075146919</v>
      </c>
      <c r="Q309">
        <f>$G$3*('Initial Conditions (LLDS)'!$I$3/Equations!D309)*(Ti/Equations!E309)</f>
        <v>13.536971604443877</v>
      </c>
      <c r="T309" s="1">
        <v>7650</v>
      </c>
      <c r="U309">
        <f t="shared" si="45"/>
        <v>1057.9292010890651</v>
      </c>
      <c r="AB309">
        <f t="shared" si="46"/>
        <v>1.3016703334594459</v>
      </c>
      <c r="AC309" s="1">
        <f t="shared" si="48"/>
        <v>1114.7823440941368</v>
      </c>
    </row>
    <row r="310" spans="1:29">
      <c r="A310">
        <f t="shared" si="41"/>
        <v>1.3029271358320056</v>
      </c>
      <c r="B310" s="1">
        <f>(6.67384*10^(-11)*5.97219*10^24)/((6371*10^3+Equations!C310)^2)</f>
        <v>9.795992785741559</v>
      </c>
      <c r="C310" s="1">
        <v>7675</v>
      </c>
      <c r="D310" s="1">
        <f t="shared" si="42"/>
        <v>37305.740930362728</v>
      </c>
      <c r="E310" s="1">
        <f>IF(C310&lt;11165,'Initial Conditions (LLDS)'!$E$1-0.0065*C310,IF(C310&gt;25336.9,139.789+0.00296*C310,216.483))</f>
        <v>236.04027777777776</v>
      </c>
      <c r="F310">
        <f>(D310*0.028964)/(8.3145*Equations!E310)</f>
        <v>0.5505692528161209</v>
      </c>
      <c r="G310" s="14">
        <f t="shared" si="40"/>
        <v>9.2648029760634767</v>
      </c>
      <c r="H310">
        <f t="shared" si="43"/>
        <v>5.3330704695243467</v>
      </c>
      <c r="I310">
        <f t="shared" si="44"/>
        <v>7.3566126562022909</v>
      </c>
      <c r="J310">
        <f>F310*G310*B310-m*B310-0.5*Equations!F310*0.3*I310</f>
        <v>23.228612576326299</v>
      </c>
      <c r="K310" s="14">
        <f t="shared" si="47"/>
        <v>3.3983031550427949</v>
      </c>
      <c r="L310" s="1">
        <f t="shared" si="49"/>
        <v>1118.1806472491796</v>
      </c>
      <c r="O310">
        <f>(2*Mp*Equations!B310/(Equations!F310*1.026*0.75))^(1/2)</f>
        <v>7.241554635318356</v>
      </c>
      <c r="Q310">
        <f>$G$3*('Initial Conditions (LLDS)'!$I$3/Equations!D310)*(Ti/Equations!E310)</f>
        <v>13.59491986253067</v>
      </c>
      <c r="T310" s="1">
        <v>7675</v>
      </c>
      <c r="U310">
        <f t="shared" si="45"/>
        <v>1059.8552916479637</v>
      </c>
      <c r="AB310">
        <f t="shared" si="46"/>
        <v>1.3029271358320056</v>
      </c>
      <c r="AC310" s="1">
        <f t="shared" si="48"/>
        <v>1118.1806472491796</v>
      </c>
    </row>
    <row r="311" spans="1:29">
      <c r="A311">
        <f t="shared" si="41"/>
        <v>1.304186008463782</v>
      </c>
      <c r="B311" s="1">
        <f>(6.67384*10^(-11)*5.97219*10^24)/((6371*10^3+Equations!C311)^2)</f>
        <v>9.795915999142494</v>
      </c>
      <c r="C311" s="1">
        <v>7700</v>
      </c>
      <c r="D311" s="1">
        <f t="shared" si="42"/>
        <v>37172.207931922996</v>
      </c>
      <c r="E311" s="1">
        <f>IF(C311&lt;11165,'Initial Conditions (LLDS)'!$E$1-0.0065*C311,IF(C311&gt;25336.9,139.789+0.00296*C311,216.483))</f>
        <v>235.87777777777774</v>
      </c>
      <c r="F311">
        <f>(D311*0.028964)/(8.3145*Equations!E311)</f>
        <v>0.54897647135748107</v>
      </c>
      <c r="G311" s="14">
        <f t="shared" si="40"/>
        <v>9.2916835568682181</v>
      </c>
      <c r="H311">
        <f t="shared" si="43"/>
        <v>5.3433809459892627</v>
      </c>
      <c r="I311">
        <f t="shared" si="44"/>
        <v>7.3601368871487951</v>
      </c>
      <c r="J311">
        <f>F311*G311*B311-m*B311-0.5*Equations!F311*0.3*I311</f>
        <v>23.229893148304587</v>
      </c>
      <c r="K311" s="14">
        <f t="shared" si="47"/>
        <v>3.3966759563468689</v>
      </c>
      <c r="L311" s="1">
        <f t="shared" si="49"/>
        <v>1121.5773232055265</v>
      </c>
      <c r="O311">
        <f>(2*Mp*Equations!B311/(Equations!F311*1.026*0.75))^(1/2)</f>
        <v>7.2520238023895702</v>
      </c>
      <c r="Q311">
        <f>$G$3*('Initial Conditions (LLDS)'!$I$3/Equations!D311)*(Ti/Equations!E311)</f>
        <v>13.653156032002403</v>
      </c>
      <c r="T311" s="1">
        <v>7700</v>
      </c>
      <c r="U311">
        <f t="shared" si="45"/>
        <v>1061.7725768443865</v>
      </c>
      <c r="AB311">
        <f t="shared" si="46"/>
        <v>1.304186008463782</v>
      </c>
      <c r="AC311" s="1">
        <f t="shared" si="48"/>
        <v>1121.5773232055265</v>
      </c>
    </row>
    <row r="312" spans="1:29">
      <c r="A312">
        <f t="shared" si="41"/>
        <v>1.30544695617821</v>
      </c>
      <c r="B312" s="1">
        <f>(6.67384*10^(-11)*5.97219*10^24)/((6371*10^3+Equations!C312)^2)</f>
        <v>9.7958392134462713</v>
      </c>
      <c r="C312" s="1">
        <v>7725</v>
      </c>
      <c r="D312" s="1">
        <f t="shared" si="42"/>
        <v>37039.062228081217</v>
      </c>
      <c r="E312" s="1">
        <f>IF(C312&lt;11165,'Initial Conditions (LLDS)'!$E$1-0.0065*C312,IF(C312&gt;25336.9,139.789+0.00296*C312,216.483))</f>
        <v>235.71527777777774</v>
      </c>
      <c r="F312">
        <f>(D312*0.028964)/(8.3145*Equations!E312)</f>
        <v>0.54738721749037567</v>
      </c>
      <c r="G312" s="14">
        <f t="shared" si="40"/>
        <v>9.3186605186109013</v>
      </c>
      <c r="H312">
        <f t="shared" si="43"/>
        <v>5.3537183995732471</v>
      </c>
      <c r="I312">
        <f t="shared" si="44"/>
        <v>7.363665228569519</v>
      </c>
      <c r="J312">
        <f>F312*G312*B312-m*B312-0.5*Equations!F312*0.3*I312</f>
        <v>23.231171172577159</v>
      </c>
      <c r="K312" s="14">
        <f t="shared" si="47"/>
        <v>3.395048420045645</v>
      </c>
      <c r="L312" s="1">
        <f t="shared" si="49"/>
        <v>1124.9723716255721</v>
      </c>
      <c r="O312">
        <f>(2*Mp*Equations!B312/(Equations!F312*1.026*0.75))^(1/2)</f>
        <v>7.2625152712778229</v>
      </c>
      <c r="Q312">
        <f>$G$3*('Initial Conditions (LLDS)'!$I$3/Equations!D312)*(Ti/Equations!E312)</f>
        <v>13.711681741587524</v>
      </c>
      <c r="T312" s="1">
        <v>7725</v>
      </c>
      <c r="U312">
        <f t="shared" si="45"/>
        <v>1063.6810679836001</v>
      </c>
      <c r="AB312">
        <f t="shared" si="46"/>
        <v>1.30544695617821</v>
      </c>
      <c r="AC312" s="1">
        <f t="shared" si="48"/>
        <v>1124.9723716255721</v>
      </c>
    </row>
    <row r="313" spans="1:29">
      <c r="A313">
        <f t="shared" si="41"/>
        <v>1.306709983813261</v>
      </c>
      <c r="B313" s="1">
        <f>(6.67384*10^(-11)*5.97219*10^24)/((6371*10^3+Equations!C313)^2)</f>
        <v>9.7957624286528784</v>
      </c>
      <c r="C313" s="1">
        <v>7750</v>
      </c>
      <c r="D313" s="1">
        <f t="shared" si="42"/>
        <v>36906.30295889479</v>
      </c>
      <c r="E313" s="1">
        <f>IF(C313&lt;11165,'Initial Conditions (LLDS)'!$E$1-0.0065*C313,IF(C313&gt;25336.9,139.789+0.00296*C313,216.483))</f>
        <v>235.55277777777775</v>
      </c>
      <c r="F313">
        <f>(D313*0.028964)/(8.3145*Equations!E313)</f>
        <v>0.5458014857979524</v>
      </c>
      <c r="G313" s="14">
        <f t="shared" si="40"/>
        <v>9.3457342728966566</v>
      </c>
      <c r="H313">
        <f t="shared" si="43"/>
        <v>5.3640829193160702</v>
      </c>
      <c r="I313">
        <f t="shared" si="44"/>
        <v>7.3671976880602221</v>
      </c>
      <c r="J313">
        <f>F313*G313*B313-m*B313-0.5*Equations!F313*0.3*I313</f>
        <v>23.232446651846917</v>
      </c>
      <c r="K313" s="14">
        <f t="shared" si="47"/>
        <v>3.3934205458497044</v>
      </c>
      <c r="L313" s="1">
        <f t="shared" si="49"/>
        <v>1128.3657921714218</v>
      </c>
      <c r="O313">
        <f>(2*Mp*Equations!B313/(Equations!F313*1.026*0.75))^(1/2)</f>
        <v>7.273029104751326</v>
      </c>
      <c r="Q313">
        <f>$G$3*('Initial Conditions (LLDS)'!$I$3/Equations!D313)*(Ti/Equations!E313)</f>
        <v>13.770498630351387</v>
      </c>
      <c r="T313" s="1">
        <v>7750</v>
      </c>
      <c r="U313">
        <f t="shared" si="45"/>
        <v>1065.580776369653</v>
      </c>
      <c r="AB313">
        <f t="shared" si="46"/>
        <v>1.306709983813261</v>
      </c>
      <c r="AC313" s="1">
        <f t="shared" si="48"/>
        <v>1128.3657921714218</v>
      </c>
    </row>
    <row r="314" spans="1:29">
      <c r="A314">
        <f t="shared" si="41"/>
        <v>1.3079750962214935</v>
      </c>
      <c r="B314" s="1">
        <f>(6.67384*10^(-11)*5.97219*10^24)/((6371*10^3+Equations!C314)^2)</f>
        <v>9.7956856447622993</v>
      </c>
      <c r="C314" s="1">
        <v>7775</v>
      </c>
      <c r="D314" s="1">
        <f t="shared" si="42"/>
        <v>36773.92926574497</v>
      </c>
      <c r="E314" s="1">
        <f>IF(C314&lt;11165,'Initial Conditions (LLDS)'!$E$1-0.0065*C314,IF(C314&gt;25336.9,139.789+0.00296*C314,216.483))</f>
        <v>235.39027777777775</v>
      </c>
      <c r="F314">
        <f>(D314*0.028964)/(8.3145*Equations!E314)</f>
        <v>0.54421927086799315</v>
      </c>
      <c r="G314" s="14">
        <f t="shared" si="40"/>
        <v>9.3729052333707799</v>
      </c>
      <c r="H314">
        <f t="shared" si="43"/>
        <v>5.3744745946123667</v>
      </c>
      <c r="I314">
        <f t="shared" si="44"/>
        <v>7.3707342732358923</v>
      </c>
      <c r="J314">
        <f>F314*G314*B314-m*B314-0.5*Equations!F314*0.3*I314</f>
        <v>23.233719588815713</v>
      </c>
      <c r="K314" s="14">
        <f t="shared" si="47"/>
        <v>3.3917923334691764</v>
      </c>
      <c r="L314" s="1">
        <f t="shared" si="49"/>
        <v>1131.7575845048909</v>
      </c>
      <c r="O314">
        <f>(2*Mp*Equations!B314/(Equations!F314*1.026*0.75))^(1/2)</f>
        <v>7.2835653657979407</v>
      </c>
      <c r="Q314">
        <f>$G$3*('Initial Conditions (LLDS)'!$I$3/Equations!D314)*(Ti/Equations!E314)</f>
        <v>13.829608347769023</v>
      </c>
      <c r="T314" s="1">
        <v>7775</v>
      </c>
      <c r="U314">
        <f t="shared" si="45"/>
        <v>1067.4717133053725</v>
      </c>
      <c r="AB314">
        <f t="shared" si="46"/>
        <v>1.3079750962214935</v>
      </c>
      <c r="AC314" s="1">
        <f t="shared" si="48"/>
        <v>1131.7575845048909</v>
      </c>
    </row>
    <row r="315" spans="1:29">
      <c r="A315">
        <f t="shared" si="41"/>
        <v>1.3092422982701106</v>
      </c>
      <c r="B315" s="1">
        <f>(6.67384*10^(-11)*5.97219*10^24)/((6371*10^3+Equations!C315)^2)</f>
        <v>9.7956088617745198</v>
      </c>
      <c r="C315" s="1">
        <v>7800</v>
      </c>
      <c r="D315" s="1">
        <f t="shared" si="42"/>
        <v>36641.940291335661</v>
      </c>
      <c r="E315" s="1">
        <f>IF(C315&lt;11165,'Initial Conditions (LLDS)'!$E$1-0.0065*C315,IF(C315&gt;25336.9,139.789+0.00296*C315,216.483))</f>
        <v>235.22777777777776</v>
      </c>
      <c r="F315">
        <f>(D315*0.028964)/(8.3145*Equations!E315)</f>
        <v>0.5426405672929111</v>
      </c>
      <c r="G315" s="14">
        <f t="shared" si="40"/>
        <v>9.4001738157302679</v>
      </c>
      <c r="H315">
        <f t="shared" si="43"/>
        <v>5.3848935152133182</v>
      </c>
      <c r="I315">
        <f t="shared" si="44"/>
        <v>7.3742749917307977</v>
      </c>
      <c r="J315">
        <f>F315*G315*B315-m*B315-0.5*Equations!F315*0.3*I315</f>
        <v>23.234989986184278</v>
      </c>
      <c r="K315" s="14">
        <f t="shared" si="47"/>
        <v>3.3901637826137416</v>
      </c>
      <c r="L315" s="1">
        <f t="shared" si="49"/>
        <v>1135.1477482875048</v>
      </c>
      <c r="O315">
        <f>(2*Mp*Equations!B315/(Equations!F315*1.026*0.75))^(1/2)</f>
        <v>7.2941241176261062</v>
      </c>
      <c r="Q315">
        <f>$G$3*('Initial Conditions (LLDS)'!$I$3/Equations!D315)*(Ti/Equations!E315)</f>
        <v>13.889012553798445</v>
      </c>
      <c r="T315" s="1">
        <v>7800</v>
      </c>
      <c r="U315">
        <f t="shared" si="45"/>
        <v>1069.3538900923627</v>
      </c>
      <c r="AB315">
        <f t="shared" si="46"/>
        <v>1.3092422982701106</v>
      </c>
      <c r="AC315" s="1">
        <f t="shared" si="48"/>
        <v>1135.1477482875048</v>
      </c>
    </row>
    <row r="316" spans="1:29">
      <c r="A316">
        <f t="shared" si="41"/>
        <v>1.3105115948410109</v>
      </c>
      <c r="B316" s="1">
        <f>(6.67384*10^(-11)*5.97219*10^24)/((6371*10^3+Equations!C316)^2)</f>
        <v>9.7955320796895258</v>
      </c>
      <c r="C316" s="1">
        <v>7825</v>
      </c>
      <c r="D316" s="1">
        <f t="shared" si="42"/>
        <v>36510.335179692476</v>
      </c>
      <c r="E316" s="1">
        <f>IF(C316&lt;11165,'Initial Conditions (LLDS)'!$E$1-0.0065*C316,IF(C316&gt;25336.9,139.789+0.00296*C316,216.483))</f>
        <v>235.06527777777774</v>
      </c>
      <c r="F316">
        <f>(D316*0.028964)/(8.3145*Equations!E316)</f>
        <v>0.54106536966975416</v>
      </c>
      <c r="G316" s="14">
        <f t="shared" si="40"/>
        <v>9.4275404377353649</v>
      </c>
      <c r="H316">
        <f t="shared" si="43"/>
        <v>5.3953397712282909</v>
      </c>
      <c r="I316">
        <f t="shared" si="44"/>
        <v>7.377819851198562</v>
      </c>
      <c r="J316">
        <f>F316*G316*B316-m*B316-0.5*Equations!F316*0.3*I316</f>
        <v>23.236257846652418</v>
      </c>
      <c r="K316" s="14">
        <f t="shared" si="47"/>
        <v>3.3885348929926273</v>
      </c>
      <c r="L316" s="1">
        <f t="shared" si="49"/>
        <v>1138.5362831804973</v>
      </c>
      <c r="O316">
        <f>(2*Mp*Equations!B316/(Equations!F316*1.026*0.75))^(1/2)</f>
        <v>7.3047054236657365</v>
      </c>
      <c r="Q316">
        <f>$G$3*('Initial Conditions (LLDS)'!$I$3/Equations!D316)*(Ti/Equations!E316)</f>
        <v>13.94871291895447</v>
      </c>
      <c r="T316" s="1">
        <v>7825</v>
      </c>
      <c r="U316">
        <f t="shared" si="45"/>
        <v>1071.2273180310074</v>
      </c>
      <c r="AB316">
        <f t="shared" si="46"/>
        <v>1.3105115948410109</v>
      </c>
      <c r="AC316" s="1">
        <f t="shared" si="48"/>
        <v>1138.5362831804973</v>
      </c>
    </row>
    <row r="317" spans="1:29">
      <c r="A317">
        <f t="shared" si="41"/>
        <v>1.3117829908308447</v>
      </c>
      <c r="B317" s="1">
        <f>(6.67384*10^(-11)*5.97219*10^24)/((6371*10^3+Equations!C317)^2)</f>
        <v>9.7954552985073029</v>
      </c>
      <c r="C317" s="1">
        <v>7850</v>
      </c>
      <c r="D317" s="1">
        <f t="shared" si="42"/>
        <v>36379.11307616144</v>
      </c>
      <c r="E317" s="1">
        <f>IF(C317&lt;11165,'Initial Conditions (LLDS)'!$E$1-0.0065*C317,IF(C317&gt;25336.9,139.789+0.00296*C317,216.483))</f>
        <v>234.90277777777774</v>
      </c>
      <c r="F317">
        <f>(D317*0.028964)/(8.3145*Equations!E317)</f>
        <v>0.53949367260020076</v>
      </c>
      <c r="G317" s="14">
        <f t="shared" si="40"/>
        <v>9.4550055192212543</v>
      </c>
      <c r="H317">
        <f t="shared" si="43"/>
        <v>5.4058134531265347</v>
      </c>
      <c r="I317">
        <f t="shared" si="44"/>
        <v>7.3813688593122198</v>
      </c>
      <c r="J317">
        <f>F317*G317*B317-m*B317-0.5*Equations!F317*0.3*I317</f>
        <v>23.237523172918852</v>
      </c>
      <c r="K317" s="14">
        <f t="shared" si="47"/>
        <v>3.386905664314606</v>
      </c>
      <c r="L317" s="1">
        <f t="shared" si="49"/>
        <v>1141.9231888448119</v>
      </c>
      <c r="O317">
        <f>(2*Mp*Equations!B317/(Equations!F317*1.026*0.75))^(1/2)</f>
        <v>7.31530934756917</v>
      </c>
      <c r="Q317">
        <f>$G$3*('Initial Conditions (LLDS)'!$I$3/Equations!D317)*(Ti/Equations!E317)</f>
        <v>14.008711124383204</v>
      </c>
      <c r="T317" s="1">
        <v>7850</v>
      </c>
      <c r="U317">
        <f t="shared" si="45"/>
        <v>1073.0920084204647</v>
      </c>
      <c r="AB317">
        <f t="shared" si="46"/>
        <v>1.3117829908308447</v>
      </c>
      <c r="AC317" s="1">
        <f t="shared" si="48"/>
        <v>1141.9231888448119</v>
      </c>
    </row>
    <row r="318" spans="1:29">
      <c r="A318">
        <f t="shared" si="41"/>
        <v>1.3130564911510689</v>
      </c>
      <c r="B318" s="1">
        <f>(6.67384*10^(-11)*5.97219*10^24)/((6371*10^3+Equations!C318)^2)</f>
        <v>9.7953785182278388</v>
      </c>
      <c r="C318" s="1">
        <v>7875</v>
      </c>
      <c r="D318" s="1">
        <f t="shared" si="42"/>
        <v>36248.273127407818</v>
      </c>
      <c r="E318" s="1">
        <f>IF(C318&lt;11165,'Initial Conditions (LLDS)'!$E$1-0.0065*C318,IF(C318&gt;25336.9,139.789+0.00296*C318,216.483))</f>
        <v>234.74027777777775</v>
      </c>
      <c r="F318">
        <f>(D318*0.028964)/(8.3145*Equations!E318)</f>
        <v>0.53792547069055896</v>
      </c>
      <c r="G318" s="14">
        <f t="shared" si="40"/>
        <v>9.482569482109799</v>
      </c>
      <c r="H318">
        <f t="shared" si="43"/>
        <v>5.4163146517388565</v>
      </c>
      <c r="I318">
        <f t="shared" si="44"/>
        <v>7.3849220237642852</v>
      </c>
      <c r="J318">
        <f>F318*G318*B318-m*B318-0.5*Equations!F318*0.3*I318</f>
        <v>23.238785967681252</v>
      </c>
      <c r="K318" s="14">
        <f t="shared" si="47"/>
        <v>3.3852760962879951</v>
      </c>
      <c r="L318" s="1">
        <f t="shared" si="49"/>
        <v>1145.3084649410998</v>
      </c>
      <c r="O318">
        <f>(2*Mp*Equations!B318/(Equations!F318*1.026*0.75))^(1/2)</f>
        <v>7.3259359532121033</v>
      </c>
      <c r="Q318">
        <f>$G$3*('Initial Conditions (LLDS)'!$I$3/Equations!D318)*(Ti/Equations!E318)</f>
        <v>14.069008861937089</v>
      </c>
      <c r="T318" s="1">
        <v>7875</v>
      </c>
      <c r="U318">
        <f t="shared" si="45"/>
        <v>1074.9479725586675</v>
      </c>
      <c r="AB318">
        <f t="shared" si="46"/>
        <v>1.3130564911510689</v>
      </c>
      <c r="AC318" s="1">
        <f t="shared" si="48"/>
        <v>1145.3084649410998</v>
      </c>
    </row>
    <row r="319" spans="1:29">
      <c r="A319">
        <f t="shared" si="41"/>
        <v>1.3143321007280016</v>
      </c>
      <c r="B319" s="1">
        <f>(6.67384*10^(-11)*5.97219*10^24)/((6371*10^3+Equations!C319)^2)</f>
        <v>9.7953017388511174</v>
      </c>
      <c r="C319" s="1">
        <v>7900</v>
      </c>
      <c r="D319" s="1">
        <f t="shared" si="42"/>
        <v>36117.814481415146</v>
      </c>
      <c r="E319" s="1">
        <f>IF(C319&lt;11165,'Initial Conditions (LLDS)'!$E$1-0.0065*C319,IF(C319&gt;25336.9,139.789+0.00296*C319,216.483))</f>
        <v>234.57777777777775</v>
      </c>
      <c r="F319">
        <f>(D319*0.028964)/(8.3145*Equations!E319)</f>
        <v>0.53636075855176779</v>
      </c>
      <c r="G319" s="14">
        <f t="shared" si="40"/>
        <v>9.5102327504213164</v>
      </c>
      <c r="H319">
        <f t="shared" si="43"/>
        <v>5.4268434582593228</v>
      </c>
      <c r="I319">
        <f t="shared" si="44"/>
        <v>7.3884793522667991</v>
      </c>
      <c r="J319">
        <f>F319*G319*B319-m*B319-0.5*Equations!F319*0.3*I319</f>
        <v>23.240046233636225</v>
      </c>
      <c r="K319" s="14">
        <f t="shared" si="47"/>
        <v>3.3836461886206601</v>
      </c>
      <c r="L319" s="1">
        <f t="shared" si="49"/>
        <v>1148.6921111297204</v>
      </c>
      <c r="O319">
        <f>(2*Mp*Equations!B319/(Equations!F319*1.026*0.75))^(1/2)</f>
        <v>7.3365853046945144</v>
      </c>
      <c r="Q319">
        <f>$G$3*('Initial Conditions (LLDS)'!$I$3/Equations!D319)*(Ti/Equations!E319)</f>
        <v>14.129607834250441</v>
      </c>
      <c r="T319" s="1">
        <v>7900</v>
      </c>
      <c r="U319">
        <f t="shared" si="45"/>
        <v>1076.7952217423233</v>
      </c>
      <c r="AB319">
        <f t="shared" si="46"/>
        <v>1.3143321007280016</v>
      </c>
      <c r="AC319" s="1">
        <f t="shared" si="48"/>
        <v>1148.6921111297204</v>
      </c>
    </row>
    <row r="320" spans="1:29">
      <c r="A320">
        <f t="shared" si="41"/>
        <v>1.3156098245028758</v>
      </c>
      <c r="B320" s="1">
        <f>(6.67384*10^(-11)*5.97219*10^24)/((6371*10^3+Equations!C320)^2)</f>
        <v>9.7952249603771246</v>
      </c>
      <c r="C320" s="1">
        <v>7925</v>
      </c>
      <c r="D320" s="1">
        <f t="shared" si="42"/>
        <v>35987.736287483996</v>
      </c>
      <c r="E320" s="1">
        <f>IF(C320&lt;11165,'Initial Conditions (LLDS)'!$E$1-0.0065*C320,IF(C320&gt;25336.9,139.789+0.00296*C320,216.483))</f>
        <v>234.41527777777776</v>
      </c>
      <c r="F320">
        <f>(D320*0.028964)/(8.3145*Equations!E320)</f>
        <v>0.53479953079939557</v>
      </c>
      <c r="G320" s="14">
        <f t="shared" si="40"/>
        <v>9.5379957502864876</v>
      </c>
      <c r="H320">
        <f t="shared" si="43"/>
        <v>5.4373999642469446</v>
      </c>
      <c r="I320">
        <f t="shared" si="44"/>
        <v>7.3920408525514141</v>
      </c>
      <c r="J320">
        <f>F320*G320*B320-m*B320-0.5*Equations!F320*0.3*I320</f>
        <v>23.241303973479411</v>
      </c>
      <c r="K320" s="14">
        <f t="shared" si="47"/>
        <v>3.3820159410200064</v>
      </c>
      <c r="L320" s="1">
        <f t="shared" si="49"/>
        <v>1152.0741270707404</v>
      </c>
      <c r="O320">
        <f>(2*Mp*Equations!B320/(Equations!F320*1.026*0.75))^(1/2)</f>
        <v>7.3472574663416097</v>
      </c>
      <c r="Q320">
        <f>$G$3*('Initial Conditions (LLDS)'!$I$3/Equations!D320)*(Ti/Equations!E320)</f>
        <v>14.190509754815661</v>
      </c>
      <c r="T320" s="1">
        <v>7925</v>
      </c>
      <c r="U320">
        <f t="shared" si="45"/>
        <v>1078.6337672669124</v>
      </c>
      <c r="AB320">
        <f t="shared" si="46"/>
        <v>1.3156098245028758</v>
      </c>
      <c r="AC320" s="1">
        <f t="shared" si="48"/>
        <v>1152.0741270707404</v>
      </c>
    </row>
    <row r="321" spans="1:29">
      <c r="A321">
        <f t="shared" si="41"/>
        <v>1.3168896674318975</v>
      </c>
      <c r="B321" s="1">
        <f>(6.67384*10^(-11)*5.97219*10^24)/((6371*10^3+Equations!C321)^2)</f>
        <v>9.795148182805848</v>
      </c>
      <c r="C321" s="1">
        <v>7950</v>
      </c>
      <c r="D321" s="1">
        <f t="shared" si="42"/>
        <v>35858.037696230829</v>
      </c>
      <c r="E321" s="1">
        <f>IF(C321&lt;11165,'Initial Conditions (LLDS)'!$E$1-0.0065*C321,IF(C321&gt;25336.9,139.789+0.00296*C321,216.483))</f>
        <v>234.25277777777774</v>
      </c>
      <c r="F321">
        <f>(D321*0.028964)/(8.3145*Equations!E321)</f>
        <v>0.53324178205363815</v>
      </c>
      <c r="G321" s="14">
        <f t="shared" si="40"/>
        <v>9.56585890995831</v>
      </c>
      <c r="H321">
        <f t="shared" si="43"/>
        <v>5.4479842616274095</v>
      </c>
      <c r="I321">
        <f t="shared" si="44"/>
        <v>7.3956065323694391</v>
      </c>
      <c r="J321">
        <f>F321*G321*B321-m*B321-0.5*Equations!F321*0.3*I321</f>
        <v>23.24255918990535</v>
      </c>
      <c r="K321" s="14">
        <f t="shared" si="47"/>
        <v>3.3803853531929833</v>
      </c>
      <c r="L321" s="1">
        <f t="shared" si="49"/>
        <v>1155.4545124239332</v>
      </c>
      <c r="O321">
        <f>(2*Mp*Equations!B321/(Equations!F321*1.026*0.75))^(1/2)</f>
        <v>7.3579525027047783</v>
      </c>
      <c r="Q321">
        <f>$G$3*('Initial Conditions (LLDS)'!$I$3/Equations!D321)*(Ti/Equations!E321)</f>
        <v>14.251716348060041</v>
      </c>
      <c r="T321" s="1">
        <v>7950</v>
      </c>
      <c r="U321">
        <f t="shared" si="45"/>
        <v>1080.463620426686</v>
      </c>
      <c r="AB321">
        <f t="shared" si="46"/>
        <v>1.3168896674318975</v>
      </c>
      <c r="AC321" s="1">
        <f t="shared" si="48"/>
        <v>1155.4545124239332</v>
      </c>
    </row>
    <row r="322" spans="1:29">
      <c r="A322">
        <f t="shared" si="41"/>
        <v>1.3181716344862995</v>
      </c>
      <c r="B322" s="1">
        <f>(6.67384*10^(-11)*5.97219*10^24)/((6371*10^3+Equations!C322)^2)</f>
        <v>9.7950714061372715</v>
      </c>
      <c r="C322" s="1">
        <v>7975</v>
      </c>
      <c r="D322" s="1">
        <f t="shared" si="42"/>
        <v>35728.717859586941</v>
      </c>
      <c r="E322" s="1">
        <f>IF(C322&lt;11165,'Initial Conditions (LLDS)'!$E$1-0.0065*C322,IF(C322&gt;25336.9,139.789+0.00296*C322,216.483))</f>
        <v>234.09027777777774</v>
      </c>
      <c r="F322">
        <f>(D322*0.028964)/(8.3145*Equations!E322)</f>
        <v>0.53168750693931943</v>
      </c>
      <c r="G322" s="14">
        <f t="shared" si="40"/>
        <v>9.593822659824129</v>
      </c>
      <c r="H322">
        <f t="shared" si="43"/>
        <v>5.4585964426947928</v>
      </c>
      <c r="I322">
        <f t="shared" si="44"/>
        <v>7.3991763994919157</v>
      </c>
      <c r="J322">
        <f>F322*G322*B322-m*B322-0.5*Equations!F322*0.3*I322</f>
        <v>23.243811885607567</v>
      </c>
      <c r="K322" s="14">
        <f t="shared" si="47"/>
        <v>3.3787544248460804</v>
      </c>
      <c r="L322" s="1">
        <f t="shared" si="49"/>
        <v>1158.8332668487794</v>
      </c>
      <c r="O322">
        <f>(2*Mp*Equations!B322/(Equations!F322*1.026*0.75))^(1/2)</f>
        <v>7.3686704785625325</v>
      </c>
      <c r="Q322">
        <f>$G$3*('Initial Conditions (LLDS)'!$I$3/Equations!D322)*(Ti/Equations!E322)</f>
        <v>14.313229349423084</v>
      </c>
      <c r="T322" s="1">
        <v>7975</v>
      </c>
      <c r="U322">
        <f t="shared" si="45"/>
        <v>1082.2847925146666</v>
      </c>
      <c r="AB322">
        <f t="shared" si="46"/>
        <v>1.3181716344862995</v>
      </c>
      <c r="AC322" s="1">
        <f t="shared" si="48"/>
        <v>1158.8332668487794</v>
      </c>
    </row>
    <row r="323" spans="1:29">
      <c r="A323">
        <f t="shared" si="41"/>
        <v>1.3194557306523984</v>
      </c>
      <c r="B323" s="1">
        <f>(6.67384*10^(-11)*5.97219*10^24)/((6371*10^3+Equations!C323)^2)</f>
        <v>9.7949946303713826</v>
      </c>
      <c r="C323" s="1">
        <v>8000</v>
      </c>
      <c r="D323" s="1">
        <f t="shared" si="42"/>
        <v>35599.775930797165</v>
      </c>
      <c r="E323" s="1">
        <f>IF(C323&lt;11165,'Initial Conditions (LLDS)'!$E$1-0.0065*C323,IF(C323&gt;25336.9,139.789+0.00296*C323,216.483))</f>
        <v>233.92777777777775</v>
      </c>
      <c r="F323">
        <f>(D323*0.028964)/(8.3145*Equations!E323)</f>
        <v>0.53013670008588887</v>
      </c>
      <c r="G323" s="14">
        <f t="shared" ref="G323:G386" si="50">(n*8.3145*E323/D323)</f>
        <v>9.6218874324177683</v>
      </c>
      <c r="H323">
        <f t="shared" si="43"/>
        <v>5.4692366001132946</v>
      </c>
      <c r="I323">
        <f t="shared" si="44"/>
        <v>7.4027504617096769</v>
      </c>
      <c r="J323">
        <f>F323*G323*B323-m*B323-0.5*Equations!F323*0.3*I323</f>
        <v>23.24506206327856</v>
      </c>
      <c r="K323" s="14">
        <f t="shared" si="47"/>
        <v>3.3771231556853278</v>
      </c>
      <c r="L323" s="1">
        <f t="shared" si="49"/>
        <v>1162.2103900044647</v>
      </c>
      <c r="O323">
        <f>(2*Mp*Equations!B323/(Equations!F323*1.026*0.75))^(1/2)</f>
        <v>7.3794114589214752</v>
      </c>
      <c r="Q323">
        <f>$G$3*('Initial Conditions (LLDS)'!$I$3/Equations!D323)*(Ti/Equations!E323)</f>
        <v>14.375050505434567</v>
      </c>
      <c r="T323" s="1">
        <v>8000</v>
      </c>
      <c r="U323">
        <f t="shared" si="45"/>
        <v>1084.0972948226452</v>
      </c>
      <c r="AB323">
        <f t="shared" si="46"/>
        <v>1.3194557306523984</v>
      </c>
      <c r="AC323" s="1">
        <f t="shared" si="48"/>
        <v>1162.2103900044647</v>
      </c>
    </row>
    <row r="324" spans="1:29">
      <c r="A324">
        <f t="shared" ref="A324:A387" si="51">((G324*3)/(4*3.1415))^(1/3)</f>
        <v>1.3207419609316493</v>
      </c>
      <c r="B324" s="1">
        <f>(6.67384*10^(-11)*5.97219*10^24)/((6371*10^3+Equations!C324)^2)</f>
        <v>9.7949178555081655</v>
      </c>
      <c r="C324" s="1">
        <v>8025</v>
      </c>
      <c r="D324" s="1">
        <f t="shared" ref="D324:D387" si="52">101325*(1-2.25577*(10^-5)*C324)^5.25588</f>
        <v>35471.211064418945</v>
      </c>
      <c r="E324" s="1">
        <f>IF(C324&lt;11165,'Initial Conditions (LLDS)'!$E$1-0.0065*C324,IF(C324&gt;25336.9,139.789+0.00296*C324,216.483))</f>
        <v>233.76527777777775</v>
      </c>
      <c r="F324">
        <f>(D324*0.028964)/(8.3145*Equations!E324)</f>
        <v>0.52858935612742275</v>
      </c>
      <c r="G324" s="14">
        <f t="shared" si="50"/>
        <v>9.6500536624316862</v>
      </c>
      <c r="H324">
        <f t="shared" ref="H324:H387" si="53">3.1415*(A324)^2</f>
        <v>5.4799048269189639</v>
      </c>
      <c r="I324">
        <f t="shared" ref="I324:I387" si="54">(2*B324*(F324*G324-m)/(F324*0.3*H324))^(1/2)</f>
        <v>7.4063287268334097</v>
      </c>
      <c r="J324">
        <f>F324*G324*B324-m*B324-0.5*Equations!F324*0.3*I324</f>
        <v>23.246309725609756</v>
      </c>
      <c r="K324" s="14">
        <f t="shared" si="47"/>
        <v>3.3754915454162941</v>
      </c>
      <c r="L324" s="1">
        <f t="shared" si="49"/>
        <v>1165.5858815498809</v>
      </c>
      <c r="O324">
        <f>(2*Mp*Equations!B324/(Equations!F324*1.026*0.75))^(1/2)</f>
        <v>7.3901755090172454</v>
      </c>
      <c r="Q324">
        <f>$G$3*('Initial Conditions (LLDS)'!$I$3/Equations!D324)*(Ti/Equations!E324)</f>
        <v>14.437181573793023</v>
      </c>
      <c r="T324" s="1">
        <v>8025</v>
      </c>
      <c r="U324">
        <f t="shared" ref="U324:U387" si="55">T324/O324</f>
        <v>1085.9011386411814</v>
      </c>
      <c r="AB324">
        <f t="shared" ref="AB324:AB387" si="56">((G324*3)/(4*3.1415))^(1/3)</f>
        <v>1.3207419609316493</v>
      </c>
      <c r="AC324" s="1">
        <f t="shared" si="48"/>
        <v>1165.5858815498809</v>
      </c>
    </row>
    <row r="325" spans="1:29">
      <c r="A325">
        <f t="shared" si="51"/>
        <v>1.3220303303407037</v>
      </c>
      <c r="B325" s="1">
        <f>(6.67384*10^(-11)*5.97219*10^24)/((6371*10^3+Equations!C325)^2)</f>
        <v>9.7948410815476077</v>
      </c>
      <c r="C325" s="1">
        <v>8050</v>
      </c>
      <c r="D325" s="1">
        <f t="shared" si="52"/>
        <v>35343.022416321073</v>
      </c>
      <c r="E325" s="1">
        <f>IF(C325&lt;11165,'Initial Conditions (LLDS)'!$E$1-0.0065*C325,IF(C325&gt;25336.9,139.789+0.00296*C325,216.483))</f>
        <v>233.60277777777776</v>
      </c>
      <c r="F325">
        <f>(D325*0.028964)/(8.3145*Equations!E325)</f>
        <v>0.52704546970262189</v>
      </c>
      <c r="G325" s="14">
        <f t="shared" si="50"/>
        <v>9.6783217867292599</v>
      </c>
      <c r="H325">
        <f t="shared" si="53"/>
        <v>5.4906012165214673</v>
      </c>
      <c r="I325">
        <f t="shared" si="54"/>
        <v>7.4099112026937117</v>
      </c>
      <c r="J325">
        <f>F325*G325*B325-m*B325-0.5*Equations!F325*0.3*I325</f>
        <v>23.24755487529152</v>
      </c>
      <c r="K325" s="14">
        <f t="shared" ref="K325:K388" si="57">25/I325</f>
        <v>3.3738595937440916</v>
      </c>
      <c r="L325" s="1">
        <f t="shared" si="49"/>
        <v>1168.959741143625</v>
      </c>
      <c r="O325">
        <f>(2*Mp*Equations!B325/(Equations!F325*1.026*0.75))^(1/2)</f>
        <v>7.4009626943154991</v>
      </c>
      <c r="Q325">
        <f>$G$3*('Initial Conditions (LLDS)'!$I$3/Equations!D325)*(Ti/Equations!E325)</f>
        <v>14.499624323445005</v>
      </c>
      <c r="T325" s="1">
        <v>8050</v>
      </c>
      <c r="U325">
        <f t="shared" si="55"/>
        <v>1087.6963352596022</v>
      </c>
      <c r="AB325">
        <f t="shared" si="56"/>
        <v>1.3220303303407037</v>
      </c>
      <c r="AC325" s="1">
        <f t="shared" ref="AC325:AC388" si="58">L324+K325</f>
        <v>1168.959741143625</v>
      </c>
    </row>
    <row r="326" spans="1:29">
      <c r="A326">
        <f t="shared" si="51"/>
        <v>1.323320843911465</v>
      </c>
      <c r="B326" s="1">
        <f>(6.67384*10^(-11)*5.97219*10^24)/((6371*10^3+Equations!C326)^2)</f>
        <v>9.7947643084896931</v>
      </c>
      <c r="C326" s="1">
        <v>8075</v>
      </c>
      <c r="D326" s="1">
        <f t="shared" si="52"/>
        <v>35215.209143682623</v>
      </c>
      <c r="E326" s="1">
        <f>IF(C326&lt;11165,'Initial Conditions (LLDS)'!$E$1-0.0065*C326,IF(C326&gt;25336.9,139.789+0.00296*C326,216.483))</f>
        <v>233.44027777777774</v>
      </c>
      <c r="F326">
        <f>(D326*0.028964)/(8.3145*Equations!E326)</f>
        <v>0.52550503545481198</v>
      </c>
      <c r="G326" s="14">
        <f t="shared" si="50"/>
        <v>9.7066922443571286</v>
      </c>
      <c r="H326">
        <f t="shared" si="53"/>
        <v>5.501325862705829</v>
      </c>
      <c r="I326">
        <f t="shared" si="54"/>
        <v>7.4134978971411813</v>
      </c>
      <c r="J326">
        <f>F326*G326*B326-m*B326-0.5*Equations!F326*0.3*I326</f>
        <v>23.248797515013258</v>
      </c>
      <c r="K326" s="14">
        <f t="shared" si="57"/>
        <v>3.3722273003733618</v>
      </c>
      <c r="L326" s="1">
        <f t="shared" ref="L326:L389" si="59">L325+K326</f>
        <v>1172.3319684439984</v>
      </c>
      <c r="O326">
        <f>(2*Mp*Equations!B326/(Equations!F326*1.026*0.75))^(1/2)</f>
        <v>7.4117730805128605</v>
      </c>
      <c r="Q326">
        <f>$G$3*('Initial Conditions (LLDS)'!$I$3/Equations!D326)*(Ti/Equations!E326)</f>
        <v>14.56238053466485</v>
      </c>
      <c r="T326" s="1">
        <v>8075</v>
      </c>
      <c r="U326">
        <f t="shared" si="55"/>
        <v>1089.482895966001</v>
      </c>
      <c r="AB326">
        <f t="shared" si="56"/>
        <v>1.323320843911465</v>
      </c>
      <c r="AC326" s="1">
        <f t="shared" si="58"/>
        <v>1172.3319684439984</v>
      </c>
    </row>
    <row r="327" spans="1:29">
      <c r="A327">
        <f t="shared" si="51"/>
        <v>1.3246135066911471</v>
      </c>
      <c r="B327" s="1">
        <f>(6.67384*10^(-11)*5.97219*10^24)/((6371*10^3+Equations!C327)^2)</f>
        <v>9.7946875363344095</v>
      </c>
      <c r="C327" s="1">
        <v>8100</v>
      </c>
      <c r="D327" s="1">
        <f t="shared" si="52"/>
        <v>35087.770404991716</v>
      </c>
      <c r="E327" s="1">
        <f>IF(C327&lt;11165,'Initial Conditions (LLDS)'!$E$1-0.0065*C327,IF(C327&gt;25336.9,139.789+0.00296*C327,216.483))</f>
        <v>233.27777777777774</v>
      </c>
      <c r="F327">
        <f>(D327*0.028964)/(8.3145*Equations!E327)</f>
        <v>0.52396804803194086</v>
      </c>
      <c r="G327" s="14">
        <f t="shared" si="50"/>
        <v>9.7351654765576328</v>
      </c>
      <c r="H327">
        <f t="shared" si="53"/>
        <v>5.5120788596342223</v>
      </c>
      <c r="I327">
        <f t="shared" si="54"/>
        <v>7.417088818046456</v>
      </c>
      <c r="J327">
        <f>F327*G327*B327-m*B327-0.5*Equations!F327*0.3*I327</f>
        <v>23.250037647463273</v>
      </c>
      <c r="K327" s="14">
        <f t="shared" si="57"/>
        <v>3.3705946650082863</v>
      </c>
      <c r="L327" s="1">
        <f t="shared" si="59"/>
        <v>1175.7025631090066</v>
      </c>
      <c r="O327">
        <f>(2*Mp*Equations!B327/(Equations!F327*1.026*0.75))^(1/2)</f>
        <v>7.422606733537922</v>
      </c>
      <c r="Q327">
        <f>$G$3*('Initial Conditions (LLDS)'!$I$3/Equations!D327)*(Ti/Equations!E327)</f>
        <v>14.625451999135175</v>
      </c>
      <c r="T327" s="1">
        <v>8100</v>
      </c>
      <c r="U327">
        <f t="shared" si="55"/>
        <v>1091.2608320472348</v>
      </c>
      <c r="AB327">
        <f t="shared" si="56"/>
        <v>1.3246135066911471</v>
      </c>
      <c r="AC327" s="1">
        <f t="shared" si="58"/>
        <v>1175.7025631090066</v>
      </c>
    </row>
    <row r="328" spans="1:29">
      <c r="A328">
        <f t="shared" si="51"/>
        <v>1.325908323742329</v>
      </c>
      <c r="B328" s="1">
        <f>(6.67384*10^(-11)*5.97219*10^24)/((6371*10^3+Equations!C328)^2)</f>
        <v>9.7946107650817424</v>
      </c>
      <c r="C328" s="1">
        <v>8125</v>
      </c>
      <c r="D328" s="1">
        <f t="shared" si="52"/>
        <v>34960.705360044485</v>
      </c>
      <c r="E328" s="1">
        <f>IF(C328&lt;11165,'Initial Conditions (LLDS)'!$E$1-0.0065*C328,IF(C328&gt;25336.9,139.789+0.00296*C328,216.483))</f>
        <v>233.11527777777775</v>
      </c>
      <c r="F328">
        <f>(D328*0.028964)/(8.3145*Equations!E328)</f>
        <v>0.52243450208657971</v>
      </c>
      <c r="G328" s="14">
        <f t="shared" si="50"/>
        <v>9.7637419267812842</v>
      </c>
      <c r="H328">
        <f t="shared" si="53"/>
        <v>5.5228603018477198</v>
      </c>
      <c r="I328">
        <f t="shared" si="54"/>
        <v>7.4206839733002905</v>
      </c>
      <c r="J328">
        <f>F328*G328*B328-m*B328-0.5*Equations!F328*0.3*I328</f>
        <v>23.25127527532883</v>
      </c>
      <c r="K328" s="14">
        <f t="shared" si="57"/>
        <v>3.3689616873525807</v>
      </c>
      <c r="L328" s="1">
        <f t="shared" si="59"/>
        <v>1179.0715247963592</v>
      </c>
      <c r="O328">
        <f>(2*Mp*Equations!B328/(Equations!F328*1.026*0.75))^(1/2)</f>
        <v>7.4334637195521998</v>
      </c>
      <c r="Q328">
        <f>$G$3*('Initial Conditions (LLDS)'!$I$3/Equations!D328)*(Ti/Equations!E328)</f>
        <v>14.688840520027865</v>
      </c>
      <c r="T328" s="1">
        <v>8125</v>
      </c>
      <c r="U328">
        <f t="shared" si="55"/>
        <v>1093.0301547889251</v>
      </c>
      <c r="AB328">
        <f t="shared" si="56"/>
        <v>1.325908323742329</v>
      </c>
      <c r="AC328" s="1">
        <f t="shared" si="58"/>
        <v>1179.0715247963592</v>
      </c>
    </row>
    <row r="329" spans="1:29">
      <c r="A329">
        <f t="shared" si="51"/>
        <v>1.3272053001430149</v>
      </c>
      <c r="B329" s="1">
        <f>(6.67384*10^(-11)*5.97219*10^24)/((6371*10^3+Equations!C329)^2)</f>
        <v>9.7945339947316761</v>
      </c>
      <c r="C329" s="1">
        <v>8150</v>
      </c>
      <c r="D329" s="1">
        <f t="shared" si="52"/>
        <v>34834.01316994393</v>
      </c>
      <c r="E329" s="1">
        <f>IF(C329&lt;11165,'Initial Conditions (LLDS)'!$E$1-0.0065*C329,IF(C329&gt;25336.9,139.789+0.00296*C329,216.483))</f>
        <v>232.95277777777775</v>
      </c>
      <c r="F329">
        <f>(D329*0.028964)/(8.3145*Equations!E329)</f>
        <v>0.52090439227592134</v>
      </c>
      <c r="G329" s="14">
        <f t="shared" si="50"/>
        <v>9.7924220406993712</v>
      </c>
      <c r="H329">
        <f t="shared" si="53"/>
        <v>5.5336702842681014</v>
      </c>
      <c r="I329">
        <f t="shared" si="54"/>
        <v>7.4242833708136153</v>
      </c>
      <c r="J329">
        <f>F329*G329*B329-m*B329-0.5*Equations!F329*0.3*I329</f>
        <v>23.252510401296167</v>
      </c>
      <c r="K329" s="14">
        <f t="shared" si="57"/>
        <v>3.3673283671094967</v>
      </c>
      <c r="L329" s="1">
        <f t="shared" si="59"/>
        <v>1182.4388531634686</v>
      </c>
      <c r="O329">
        <f>(2*Mp*Equations!B329/(Equations!F329*1.026*0.75))^(1/2)</f>
        <v>7.4443441049511296</v>
      </c>
      <c r="Q329">
        <f>$G$3*('Initial Conditions (LLDS)'!$I$3/Equations!D329)*(Ti/Equations!E329)</f>
        <v>14.752547912085813</v>
      </c>
      <c r="T329" s="1">
        <v>8150</v>
      </c>
      <c r="U329">
        <f t="shared" si="55"/>
        <v>1094.7908754754565</v>
      </c>
      <c r="AB329">
        <f t="shared" si="56"/>
        <v>1.3272053001430149</v>
      </c>
      <c r="AC329" s="1">
        <f t="shared" si="58"/>
        <v>1182.4388531634686</v>
      </c>
    </row>
    <row r="330" spans="1:29">
      <c r="A330">
        <f t="shared" si="51"/>
        <v>1.3285044409866893</v>
      </c>
      <c r="B330" s="1">
        <f>(6.67384*10^(-11)*5.97219*10^24)/((6371*10^3+Equations!C330)^2)</f>
        <v>9.7944572252841979</v>
      </c>
      <c r="C330" s="1">
        <v>8175</v>
      </c>
      <c r="D330" s="1">
        <f t="shared" si="52"/>
        <v>34707.692997098762</v>
      </c>
      <c r="E330" s="1">
        <f>IF(C330&lt;11165,'Initial Conditions (LLDS)'!$E$1-0.0065*C330,IF(C330&gt;25336.9,139.789+0.00296*C330,216.483))</f>
        <v>232.79027777777776</v>
      </c>
      <c r="F330">
        <f>(D330*0.028964)/(8.3145*Equations!E330)</f>
        <v>0.51937771326177962</v>
      </c>
      <c r="G330" s="14">
        <f t="shared" si="50"/>
        <v>9.8212062662166062</v>
      </c>
      <c r="H330">
        <f t="shared" si="53"/>
        <v>5.5445089021996399</v>
      </c>
      <c r="I330">
        <f t="shared" si="54"/>
        <v>7.4278870185176045</v>
      </c>
      <c r="J330">
        <f>F330*G330*B330-m*B330-0.5*Equations!F330*0.3*I330</f>
        <v>23.253743028050447</v>
      </c>
      <c r="K330" s="14">
        <f t="shared" si="57"/>
        <v>3.3656947039818181</v>
      </c>
      <c r="L330" s="1">
        <f t="shared" si="59"/>
        <v>1185.8045478674503</v>
      </c>
      <c r="O330">
        <f>(2*Mp*Equations!B330/(Equations!F330*1.026*0.75))^(1/2)</f>
        <v>7.4552479563650538</v>
      </c>
      <c r="Q330">
        <f>$G$3*('Initial Conditions (LLDS)'!$I$3/Equations!D330)*(Ti/Equations!E330)</f>
        <v>14.816576001705226</v>
      </c>
      <c r="T330" s="1">
        <v>8175</v>
      </c>
      <c r="U330">
        <f t="shared" si="55"/>
        <v>1096.5430053899743</v>
      </c>
      <c r="AB330">
        <f t="shared" si="56"/>
        <v>1.3285044409866893</v>
      </c>
      <c r="AC330" s="1">
        <f t="shared" si="58"/>
        <v>1185.8045478674503</v>
      </c>
    </row>
    <row r="331" spans="1:29">
      <c r="A331">
        <f t="shared" si="51"/>
        <v>1.3298057513823778</v>
      </c>
      <c r="B331" s="1">
        <f>(6.67384*10^(-11)*5.97219*10^24)/((6371*10^3+Equations!C331)^2)</f>
        <v>9.7943804567392938</v>
      </c>
      <c r="C331" s="1">
        <v>8200</v>
      </c>
      <c r="D331" s="1">
        <f t="shared" si="52"/>
        <v>34581.74400522223</v>
      </c>
      <c r="E331" s="1">
        <f>IF(C331&lt;11165,'Initial Conditions (LLDS)'!$E$1-0.0065*C331,IF(C331&gt;25336.9,139.789+0.00296*C331,216.483))</f>
        <v>232.62777777777774</v>
      </c>
      <c r="F331">
        <f>(D331*0.028964)/(8.3145*Equations!E331)</f>
        <v>0.51785445971058797</v>
      </c>
      <c r="G331" s="14">
        <f t="shared" si="50"/>
        <v>9.8500950534839031</v>
      </c>
      <c r="H331">
        <f t="shared" si="53"/>
        <v>5.5553762513309168</v>
      </c>
      <c r="I331">
        <f t="shared" si="54"/>
        <v>7.4314949243637543</v>
      </c>
      <c r="J331">
        <f>F331*G331*B331-m*B331-0.5*Equations!F331*0.3*I331</f>
        <v>23.254973158275853</v>
      </c>
      <c r="K331" s="14">
        <f t="shared" si="57"/>
        <v>3.3640606976718574</v>
      </c>
      <c r="L331" s="1">
        <f t="shared" si="59"/>
        <v>1189.1686085651222</v>
      </c>
      <c r="O331">
        <f>(2*Mp*Equations!B331/(Equations!F331*1.026*0.75))^(1/2)</f>
        <v>7.466175340660218</v>
      </c>
      <c r="Q331">
        <f>$G$3*('Initial Conditions (LLDS)'!$I$3/Equations!D331)*(Ti/Equations!E331)</f>
        <v>14.880926627018638</v>
      </c>
      <c r="T331" s="1">
        <v>8200</v>
      </c>
      <c r="U331">
        <f t="shared" si="55"/>
        <v>1098.2865558143844</v>
      </c>
      <c r="AB331">
        <f t="shared" si="56"/>
        <v>1.3298057513823778</v>
      </c>
      <c r="AC331" s="1">
        <f t="shared" si="58"/>
        <v>1189.1686085651222</v>
      </c>
    </row>
    <row r="332" spans="1:29">
      <c r="A332">
        <f t="shared" si="51"/>
        <v>1.3311092364547024</v>
      </c>
      <c r="B332" s="1">
        <f>(6.67384*10^(-11)*5.97219*10^24)/((6371*10^3+Equations!C332)^2)</f>
        <v>9.7943036890969477</v>
      </c>
      <c r="C332" s="1">
        <v>8225</v>
      </c>
      <c r="D332" s="1">
        <f t="shared" si="52"/>
        <v>34456.165359331091</v>
      </c>
      <c r="E332" s="1">
        <f>IF(C332&lt;11165,'Initial Conditions (LLDS)'!$E$1-0.0065*C332,IF(C332&gt;25336.9,139.789+0.00296*C332,216.483))</f>
        <v>232.46527777777774</v>
      </c>
      <c r="F332">
        <f>(D332*0.028964)/(8.3145*Equations!E332)</f>
        <v>0.51633462629339966</v>
      </c>
      <c r="G332" s="14">
        <f t="shared" si="50"/>
        <v>9.8790888549111582</v>
      </c>
      <c r="H332">
        <f t="shared" si="53"/>
        <v>5.566272427736628</v>
      </c>
      <c r="I332">
        <f t="shared" si="54"/>
        <v>7.4351070963239252</v>
      </c>
      <c r="J332">
        <f>F332*G332*B332-m*B332-0.5*Equations!F332*0.3*I332</f>
        <v>23.256200794655488</v>
      </c>
      <c r="K332" s="14">
        <f t="shared" si="57"/>
        <v>3.3624263478814624</v>
      </c>
      <c r="L332" s="1">
        <f t="shared" si="59"/>
        <v>1192.5310349130036</v>
      </c>
      <c r="O332">
        <f>(2*Mp*Equations!B332/(Equations!F332*1.026*0.75))^(1/2)</f>
        <v>7.4771263249397615</v>
      </c>
      <c r="Q332">
        <f>$G$3*('Initial Conditions (LLDS)'!$I$3/Equations!D332)*(Ti/Equations!E332)</f>
        <v>14.94560163797847</v>
      </c>
      <c r="T332" s="1">
        <v>8225</v>
      </c>
      <c r="U332">
        <f t="shared" si="55"/>
        <v>1100.021538029353</v>
      </c>
      <c r="AB332">
        <f t="shared" si="56"/>
        <v>1.3311092364547024</v>
      </c>
      <c r="AC332" s="1">
        <f t="shared" si="58"/>
        <v>1192.5310349130036</v>
      </c>
    </row>
    <row r="333" spans="1:29">
      <c r="A333">
        <f t="shared" si="51"/>
        <v>1.3324149013439421</v>
      </c>
      <c r="B333" s="1">
        <f>(6.67384*10^(-11)*5.97219*10^24)/((6371*10^3+Equations!C333)^2)</f>
        <v>9.794226922357149</v>
      </c>
      <c r="C333" s="1">
        <v>8250</v>
      </c>
      <c r="D333" s="1">
        <f t="shared" si="52"/>
        <v>34330.95622574439</v>
      </c>
      <c r="E333" s="1">
        <f>IF(C333&lt;11165,'Initial Conditions (LLDS)'!$E$1-0.0065*C333,IF(C333&gt;25336.9,139.789+0.00296*C333,216.483))</f>
        <v>232.30277777777775</v>
      </c>
      <c r="F333">
        <f>(D333*0.028964)/(8.3145*Equations!E333)</f>
        <v>0.51481820768588604</v>
      </c>
      <c r="G333" s="14">
        <f t="shared" si="50"/>
        <v>9.9081881251801835</v>
      </c>
      <c r="H333">
        <f t="shared" si="53"/>
        <v>5.5771975278794201</v>
      </c>
      <c r="I333">
        <f t="shared" si="54"/>
        <v>7.4387235423904245</v>
      </c>
      <c r="J333">
        <f>F333*G333*B333-m*B333-0.5*Equations!F333*0.3*I333</f>
        <v>23.257425939871389</v>
      </c>
      <c r="K333" s="14">
        <f t="shared" si="57"/>
        <v>3.3607916543120084</v>
      </c>
      <c r="L333" s="1">
        <f t="shared" si="59"/>
        <v>1195.8918265673155</v>
      </c>
      <c r="O333">
        <f>(2*Mp*Equations!B333/(Equations!F333*1.026*0.75))^(1/2)</f>
        <v>7.4881009765447351</v>
      </c>
      <c r="Q333">
        <f>$G$3*('Initial Conditions (LLDS)'!$I$3/Equations!D333)*(Ti/Equations!E333)</f>
        <v>15.010602896441359</v>
      </c>
      <c r="T333" s="1">
        <v>8250</v>
      </c>
      <c r="U333">
        <f t="shared" si="55"/>
        <v>1101.7479633143023</v>
      </c>
      <c r="AB333">
        <f t="shared" si="56"/>
        <v>1.3324149013439421</v>
      </c>
      <c r="AC333" s="1">
        <f t="shared" si="58"/>
        <v>1195.8918265673155</v>
      </c>
    </row>
    <row r="334" spans="1:29">
      <c r="A334">
        <f t="shared" si="51"/>
        <v>1.3337227512060901</v>
      </c>
      <c r="B334" s="1">
        <f>(6.67384*10^(-11)*5.97219*10^24)/((6371*10^3+Equations!C334)^2)</f>
        <v>9.7941501565198799</v>
      </c>
      <c r="C334" s="1">
        <v>8275</v>
      </c>
      <c r="D334" s="1">
        <f t="shared" si="52"/>
        <v>34206.11577208239</v>
      </c>
      <c r="E334" s="1">
        <f>IF(C334&lt;11165,'Initial Conditions (LLDS)'!$E$1-0.0065*C334,IF(C334&gt;25336.9,139.789+0.00296*C334,216.483))</f>
        <v>232.14027777777775</v>
      </c>
      <c r="F334">
        <f>(D334*0.028964)/(8.3145*Equations!E334)</f>
        <v>0.51330519856833678</v>
      </c>
      <c r="G334" s="14">
        <f t="shared" si="50"/>
        <v>9.937393321257689</v>
      </c>
      <c r="H334">
        <f t="shared" si="53"/>
        <v>5.5881516486117171</v>
      </c>
      <c r="I334">
        <f t="shared" si="54"/>
        <v>7.4423442705760712</v>
      </c>
      <c r="J334">
        <f>F334*G334*B334-m*B334-0.5*Equations!F334*0.3*I334</f>
        <v>23.258648596604587</v>
      </c>
      <c r="K334" s="14">
        <f t="shared" si="57"/>
        <v>3.3591566166644005</v>
      </c>
      <c r="L334" s="1">
        <f t="shared" si="59"/>
        <v>1199.25098318398</v>
      </c>
      <c r="O334">
        <f>(2*Mp*Equations!B334/(Equations!F334*1.026*0.75))^(1/2)</f>
        <v>7.4990993630550902</v>
      </c>
      <c r="Q334">
        <f>$G$3*('Initial Conditions (LLDS)'!$I$3/Equations!D334)*(Ti/Equations!E334)</f>
        <v>15.075932276253067</v>
      </c>
      <c r="T334" s="1">
        <v>8275</v>
      </c>
      <c r="U334">
        <f t="shared" si="55"/>
        <v>1103.4658429474139</v>
      </c>
      <c r="AB334">
        <f t="shared" si="56"/>
        <v>1.3337227512060901</v>
      </c>
      <c r="AC334" s="1">
        <f t="shared" si="58"/>
        <v>1199.25098318398</v>
      </c>
    </row>
    <row r="335" spans="1:29">
      <c r="A335">
        <f t="shared" si="51"/>
        <v>1.3350327912129125</v>
      </c>
      <c r="B335" s="1">
        <f>(6.67384*10^(-11)*5.97219*10^24)/((6371*10^3+Equations!C335)^2)</f>
        <v>9.7940733915851279</v>
      </c>
      <c r="C335" s="1">
        <v>8300</v>
      </c>
      <c r="D335" s="1">
        <f t="shared" si="52"/>
        <v>34081.643167265422</v>
      </c>
      <c r="E335" s="1">
        <f>IF(C335&lt;11165,'Initial Conditions (LLDS)'!$E$1-0.0065*C335,IF(C335&gt;25336.9,139.789+0.00296*C335,216.483))</f>
        <v>231.97777777777776</v>
      </c>
      <c r="F335">
        <f>(D335*0.028964)/(8.3145*Equations!E335)</f>
        <v>0.51179559362565841</v>
      </c>
      <c r="G335" s="14">
        <f t="shared" si="50"/>
        <v>9.9667049024083507</v>
      </c>
      <c r="H335">
        <f t="shared" si="53"/>
        <v>5.5991348871775646</v>
      </c>
      <c r="I335">
        <f t="shared" si="54"/>
        <v>7.4459692889142577</v>
      </c>
      <c r="J335">
        <f>F335*G335*B335-m*B335-0.5*Equations!F335*0.3*I335</f>
        <v>23.259868767535043</v>
      </c>
      <c r="K335" s="14">
        <f t="shared" si="57"/>
        <v>3.3575212346390706</v>
      </c>
      <c r="L335" s="1">
        <f t="shared" si="59"/>
        <v>1202.6085044186191</v>
      </c>
      <c r="O335">
        <f>(2*Mp*Equations!B335/(Equations!F335*1.026*0.75))^(1/2)</f>
        <v>7.510121552290709</v>
      </c>
      <c r="Q335">
        <f>$G$3*('Initial Conditions (LLDS)'!$I$3/Equations!D335)*(Ti/Equations!E335)</f>
        <v>15.14159166333409</v>
      </c>
      <c r="T335" s="1">
        <v>8300</v>
      </c>
      <c r="U335">
        <f t="shared" si="55"/>
        <v>1105.1751882056244</v>
      </c>
      <c r="AB335">
        <f t="shared" si="56"/>
        <v>1.3350327912129125</v>
      </c>
      <c r="AC335" s="1">
        <f t="shared" si="58"/>
        <v>1202.6085044186191</v>
      </c>
    </row>
    <row r="336" spans="1:29">
      <c r="A336">
        <f t="shared" si="51"/>
        <v>1.3363450265520116</v>
      </c>
      <c r="B336" s="1">
        <f>(6.67384*10^(-11)*5.97219*10^24)/((6371*10^3+Equations!C336)^2)</f>
        <v>9.7939966275528789</v>
      </c>
      <c r="C336" s="1">
        <v>8325</v>
      </c>
      <c r="D336" s="1">
        <f t="shared" si="52"/>
        <v>33957.537581512632</v>
      </c>
      <c r="E336" s="1">
        <f>IF(C336&lt;11165,'Initial Conditions (LLDS)'!$E$1-0.0065*C336,IF(C336&gt;25336.9,139.789+0.00296*C336,216.483))</f>
        <v>231.81527777777774</v>
      </c>
      <c r="F336">
        <f>(D336*0.028964)/(8.3145*Equations!E336)</f>
        <v>0.51028938754737174</v>
      </c>
      <c r="G336" s="14">
        <f t="shared" si="50"/>
        <v>9.9961233302080146</v>
      </c>
      <c r="H336">
        <f t="shared" si="53"/>
        <v>5.6101473412145166</v>
      </c>
      <c r="I336">
        <f t="shared" si="54"/>
        <v>7.449598605459026</v>
      </c>
      <c r="J336">
        <f>F336*G336*B336-m*B336-0.5*Equations!F336*0.3*I336</f>
        <v>23.261086455341715</v>
      </c>
      <c r="K336" s="14">
        <f t="shared" si="57"/>
        <v>3.3558855079359757</v>
      </c>
      <c r="L336" s="1">
        <f t="shared" si="59"/>
        <v>1205.964389926555</v>
      </c>
      <c r="O336">
        <f>(2*Mp*Equations!B336/(Equations!F336*1.026*0.75))^(1/2)</f>
        <v>7.5211676123124267</v>
      </c>
      <c r="Q336">
        <f>$G$3*('Initial Conditions (LLDS)'!$I$3/Equations!D336)*(Ti/Equations!E336)</f>
        <v>15.207582955765977</v>
      </c>
      <c r="T336" s="1">
        <v>8325</v>
      </c>
      <c r="U336">
        <f t="shared" si="55"/>
        <v>1106.8760103646234</v>
      </c>
      <c r="AB336">
        <f t="shared" si="56"/>
        <v>1.3363450265520116</v>
      </c>
      <c r="AC336" s="1">
        <f t="shared" si="58"/>
        <v>1205.964389926555</v>
      </c>
    </row>
    <row r="337" spans="1:29">
      <c r="A337">
        <f t="shared" si="51"/>
        <v>1.3376594624268787</v>
      </c>
      <c r="B337" s="1">
        <f>(6.67384*10^(-11)*5.97219*10^24)/((6371*10^3+Equations!C337)^2)</f>
        <v>9.7939198644231187</v>
      </c>
      <c r="C337" s="1">
        <v>8350</v>
      </c>
      <c r="D337" s="1">
        <f t="shared" si="52"/>
        <v>33833.798186341097</v>
      </c>
      <c r="E337" s="1">
        <f>IF(C337&lt;11165,'Initial Conditions (LLDS)'!$E$1-0.0065*C337,IF(C337&gt;25336.9,139.789+0.00296*C337,216.483))</f>
        <v>231.65277777777774</v>
      </c>
      <c r="F337">
        <f>(D337*0.028964)/(8.3145*Equations!E337)</f>
        <v>0.50878657502761493</v>
      </c>
      <c r="G337" s="14">
        <f t="shared" si="50"/>
        <v>10.025649068556861</v>
      </c>
      <c r="H337">
        <f t="shared" si="53"/>
        <v>5.6211891087554529</v>
      </c>
      <c r="I337">
        <f t="shared" si="54"/>
        <v>7.4532322282851231</v>
      </c>
      <c r="J337">
        <f>F337*G337*B337-m*B337-0.5*Equations!F337*0.3*I337</f>
        <v>23.262301662702463</v>
      </c>
      <c r="K337" s="14">
        <f t="shared" si="57"/>
        <v>3.3542494362546011</v>
      </c>
      <c r="L337" s="1">
        <f t="shared" si="59"/>
        <v>1209.3186393628096</v>
      </c>
      <c r="O337">
        <f>(2*Mp*Equations!B337/(Equations!F337*1.026*0.75))^(1/2)</f>
        <v>7.5322376114230334</v>
      </c>
      <c r="Q337">
        <f>$G$3*('Initial Conditions (LLDS)'!$I$3/Equations!D337)*(Ti/Equations!E337)</f>
        <v>15.273908063878189</v>
      </c>
      <c r="T337" s="1">
        <v>8350</v>
      </c>
      <c r="U337">
        <f t="shared" si="55"/>
        <v>1108.5683206988567</v>
      </c>
      <c r="AB337">
        <f t="shared" si="56"/>
        <v>1.3376594624268787</v>
      </c>
      <c r="AC337" s="1">
        <f t="shared" si="58"/>
        <v>1209.3186393628096</v>
      </c>
    </row>
    <row r="338" spans="1:29">
      <c r="A338">
        <f t="shared" si="51"/>
        <v>1.3389761040569594</v>
      </c>
      <c r="B338" s="1">
        <f>(6.67384*10^(-11)*5.97219*10^24)/((6371*10^3+Equations!C338)^2)</f>
        <v>9.793843102195833</v>
      </c>
      <c r="C338" s="1">
        <v>8375</v>
      </c>
      <c r="D338" s="1">
        <f t="shared" si="52"/>
        <v>33710.424154564484</v>
      </c>
      <c r="E338" s="1">
        <f>IF(C338&lt;11165,'Initial Conditions (LLDS)'!$E$1-0.0065*C338,IF(C338&gt;25336.9,139.789+0.00296*C338,216.483))</f>
        <v>231.49027777777775</v>
      </c>
      <c r="F338">
        <f>(D338*0.028964)/(8.3145*Equations!E338)</f>
        <v>0.50728715076513919</v>
      </c>
      <c r="G338" s="14">
        <f t="shared" si="50"/>
        <v>10.05528258369279</v>
      </c>
      <c r="H338">
        <f t="shared" si="53"/>
        <v>5.6322602882304915</v>
      </c>
      <c r="I338">
        <f t="shared" si="54"/>
        <v>7.456870165488076</v>
      </c>
      <c r="J338">
        <f>F338*G338*B338-m*B338-0.5*Equations!F338*0.3*I338</f>
        <v>23.263514392294123</v>
      </c>
      <c r="K338" s="14">
        <f t="shared" si="57"/>
        <v>3.3526130192939561</v>
      </c>
      <c r="L338" s="1">
        <f t="shared" si="59"/>
        <v>1212.6712523821036</v>
      </c>
      <c r="O338">
        <f>(2*Mp*Equations!B338/(Equations!F338*1.026*0.75))^(1/2)</f>
        <v>7.5433316181683248</v>
      </c>
      <c r="Q338">
        <f>$G$3*('Initial Conditions (LLDS)'!$I$3/Equations!D338)*(Ti/Equations!E338)</f>
        <v>15.340568910335815</v>
      </c>
      <c r="T338" s="1">
        <v>8375</v>
      </c>
      <c r="U338">
        <f t="shared" si="55"/>
        <v>1110.2521304815207</v>
      </c>
      <c r="AB338">
        <f t="shared" si="56"/>
        <v>1.3389761040569594</v>
      </c>
      <c r="AC338" s="1">
        <f t="shared" si="58"/>
        <v>1212.6712523821036</v>
      </c>
    </row>
    <row r="339" spans="1:29">
      <c r="A339">
        <f t="shared" si="51"/>
        <v>1.3402949566777107</v>
      </c>
      <c r="B339" s="1">
        <f>(6.67384*10^(-11)*5.97219*10^24)/((6371*10^3+Equations!C339)^2)</f>
        <v>9.7937663408710076</v>
      </c>
      <c r="C339" s="1">
        <v>8400</v>
      </c>
      <c r="D339" s="1">
        <f t="shared" si="52"/>
        <v>33587.41466029203</v>
      </c>
      <c r="E339" s="1">
        <f>IF(C339&lt;11165,'Initial Conditions (LLDS)'!$E$1-0.0065*C339,IF(C339&gt;25336.9,139.789+0.00296*C339,216.483))</f>
        <v>231.32777777777775</v>
      </c>
      <c r="F339">
        <f>(D339*0.028964)/(8.3145*Equations!E339)</f>
        <v>0.5057911094633103</v>
      </c>
      <c r="G339" s="14">
        <f t="shared" si="50"/>
        <v>10.085024344204808</v>
      </c>
      <c r="H339">
        <f t="shared" si="53"/>
        <v>5.6433609784688619</v>
      </c>
      <c r="I339">
        <f t="shared" si="54"/>
        <v>7.4605124251842598</v>
      </c>
      <c r="J339">
        <f>F339*G339*B339-m*B339-0.5*Equations!F339*0.3*I339</f>
        <v>23.264724646792502</v>
      </c>
      <c r="K339" s="14">
        <f t="shared" si="57"/>
        <v>3.3509762567525714</v>
      </c>
      <c r="L339" s="1">
        <f t="shared" si="59"/>
        <v>1216.0222286388562</v>
      </c>
      <c r="O339">
        <f>(2*Mp*Equations!B339/(Equations!F339*1.026*0.75))^(1/2)</f>
        <v>7.5544497013381209</v>
      </c>
      <c r="Q339">
        <f>$G$3*('Initial Conditions (LLDS)'!$I$3/Equations!D339)*(Ti/Equations!E339)</f>
        <v>15.407567430227843</v>
      </c>
      <c r="T339" s="1">
        <v>8400</v>
      </c>
      <c r="U339">
        <f t="shared" si="55"/>
        <v>1111.9274509845643</v>
      </c>
      <c r="AB339">
        <f t="shared" si="56"/>
        <v>1.3402949566777107</v>
      </c>
      <c r="AC339" s="1">
        <f t="shared" si="58"/>
        <v>1216.0222286388562</v>
      </c>
    </row>
    <row r="340" spans="1:29">
      <c r="A340">
        <f t="shared" si="51"/>
        <v>1.3416160255406617</v>
      </c>
      <c r="B340" s="1">
        <f>(6.67384*10^(-11)*5.97219*10^24)/((6371*10^3+Equations!C340)^2)</f>
        <v>9.7936895804486284</v>
      </c>
      <c r="C340" s="1">
        <v>8425</v>
      </c>
      <c r="D340" s="1">
        <f t="shared" si="52"/>
        <v>33464.768878927374</v>
      </c>
      <c r="E340" s="1">
        <f>IF(C340&lt;11165,'Initial Conditions (LLDS)'!$E$1-0.0065*C340,IF(C340&gt;25336.9,139.789+0.00296*C340,216.483))</f>
        <v>231.16527777777776</v>
      </c>
      <c r="F340">
        <f>(D340*0.028964)/(8.3145*Equations!E340)</f>
        <v>0.50429844583010641</v>
      </c>
      <c r="G340" s="14">
        <f t="shared" si="50"/>
        <v>10.114874821046532</v>
      </c>
      <c r="H340">
        <f t="shared" si="53"/>
        <v>5.6544912787007986</v>
      </c>
      <c r="I340">
        <f t="shared" si="54"/>
        <v>7.4641590155109601</v>
      </c>
      <c r="J340">
        <f>F340*G340*B340-m*B340-0.5*Equations!F340*0.3*I340</f>
        <v>23.265932428872333</v>
      </c>
      <c r="K340" s="14">
        <f t="shared" si="57"/>
        <v>3.3493391483285033</v>
      </c>
      <c r="L340" s="1">
        <f t="shared" si="59"/>
        <v>1219.3715677871846</v>
      </c>
      <c r="O340">
        <f>(2*Mp*Equations!B340/(Equations!F340*1.026*0.75))^(1/2)</f>
        <v>7.5655919299673124</v>
      </c>
      <c r="Q340">
        <f>$G$3*('Initial Conditions (LLDS)'!$I$3/Equations!D340)*(Ti/Equations!E340)</f>
        <v>15.474905571156203</v>
      </c>
      <c r="T340" s="1">
        <v>8425</v>
      </c>
      <c r="U340">
        <f t="shared" si="55"/>
        <v>1113.5942934786863</v>
      </c>
      <c r="AB340">
        <f t="shared" si="56"/>
        <v>1.3416160255406617</v>
      </c>
      <c r="AC340" s="1">
        <f t="shared" si="58"/>
        <v>1219.3715677871846</v>
      </c>
    </row>
    <row r="341" spans="1:29">
      <c r="A341">
        <f t="shared" si="51"/>
        <v>1.3429393159134759</v>
      </c>
      <c r="B341" s="1">
        <f>(6.67384*10^(-11)*5.97219*10^24)/((6371*10^3+Equations!C341)^2)</f>
        <v>9.793612820928681</v>
      </c>
      <c r="C341" s="1">
        <v>8450</v>
      </c>
      <c r="D341" s="1">
        <f t="shared" si="52"/>
        <v>33342.485987167362</v>
      </c>
      <c r="E341" s="1">
        <f>IF(C341&lt;11165,'Initial Conditions (LLDS)'!$E$1-0.0065*C341,IF(C341&gt;25336.9,139.789+0.00296*C341,216.483))</f>
        <v>231.00277777777774</v>
      </c>
      <c r="F341">
        <f>(D341*0.028964)/(8.3145*Equations!E341)</f>
        <v>0.50280915457811692</v>
      </c>
      <c r="G341" s="14">
        <f t="shared" si="50"/>
        <v>10.144834487549806</v>
      </c>
      <c r="H341">
        <f t="shared" si="53"/>
        <v>5.6656512885594648</v>
      </c>
      <c r="I341">
        <f t="shared" si="54"/>
        <v>7.4678099446264588</v>
      </c>
      <c r="J341">
        <f>F341*G341*B341-m*B341-0.5*Equations!F341*0.3*I341</f>
        <v>23.267137741207343</v>
      </c>
      <c r="K341" s="14">
        <f t="shared" si="57"/>
        <v>3.3477016937193231</v>
      </c>
      <c r="L341" s="1">
        <f t="shared" si="59"/>
        <v>1222.7192694809039</v>
      </c>
      <c r="O341">
        <f>(2*Mp*Equations!B341/(Equations!F341*1.026*0.75))^(1/2)</f>
        <v>7.5767583733369097</v>
      </c>
      <c r="Q341">
        <f>$G$3*('Initial Conditions (LLDS)'!$I$3/Equations!D341)*(Ti/Equations!E341)</f>
        <v>15.542585293325509</v>
      </c>
      <c r="T341" s="1">
        <v>8450</v>
      </c>
      <c r="U341">
        <f t="shared" si="55"/>
        <v>1115.2526692333338</v>
      </c>
      <c r="AB341">
        <f t="shared" si="56"/>
        <v>1.3429393159134759</v>
      </c>
      <c r="AC341" s="1">
        <f t="shared" si="58"/>
        <v>1222.7192694809039</v>
      </c>
    </row>
    <row r="342" spans="1:29">
      <c r="A342">
        <f t="shared" si="51"/>
        <v>1.3442648330800102</v>
      </c>
      <c r="B342" s="1">
        <f>(6.67384*10^(-11)*5.97219*10^24)/((6371*10^3+Equations!C342)^2)</f>
        <v>9.7935360623111514</v>
      </c>
      <c r="C342" s="1">
        <v>8475</v>
      </c>
      <c r="D342" s="1">
        <f t="shared" si="52"/>
        <v>33220.565163001069</v>
      </c>
      <c r="E342" s="1">
        <f>IF(C342&lt;11165,'Initial Conditions (LLDS)'!$E$1-0.0065*C342,IF(C342&gt;25336.9,139.789+0.00296*C342,216.483))</f>
        <v>230.84027777777774</v>
      </c>
      <c r="F342">
        <f>(D342*0.028964)/(8.3145*Equations!E342)</f>
        <v>0.50132323042454319</v>
      </c>
      <c r="G342" s="14">
        <f t="shared" si="50"/>
        <v>10.17490381943832</v>
      </c>
      <c r="H342">
        <f t="shared" si="53"/>
        <v>5.6768411080828551</v>
      </c>
      <c r="I342">
        <f t="shared" si="54"/>
        <v>7.47146522071007</v>
      </c>
      <c r="J342">
        <f>F342*G342*B342-m*B342-0.5*Equations!F342*0.3*I342</f>
        <v>23.26834058647017</v>
      </c>
      <c r="K342" s="14">
        <f t="shared" si="57"/>
        <v>3.34606389262213</v>
      </c>
      <c r="L342" s="1">
        <f t="shared" si="59"/>
        <v>1226.0653333735261</v>
      </c>
      <c r="O342">
        <f>(2*Mp*Equations!B342/(Equations!F342*1.026*0.75))^(1/2)</f>
        <v>7.5879491009750817</v>
      </c>
      <c r="Q342">
        <f>$G$3*('Initial Conditions (LLDS)'!$I$3/Equations!D342)*(Ti/Equations!E342)</f>
        <v>15.610608569633403</v>
      </c>
      <c r="T342" s="1">
        <v>8475</v>
      </c>
      <c r="U342">
        <f t="shared" si="55"/>
        <v>1116.9025895167019</v>
      </c>
      <c r="AB342">
        <f t="shared" si="56"/>
        <v>1.3442648330800102</v>
      </c>
      <c r="AC342" s="1">
        <f t="shared" si="58"/>
        <v>1226.0653333735261</v>
      </c>
    </row>
    <row r="343" spans="1:29">
      <c r="A343">
        <f t="shared" si="51"/>
        <v>1.345592582340376</v>
      </c>
      <c r="B343" s="1">
        <f>(6.67384*10^(-11)*5.97219*10^24)/((6371*10^3+Equations!C343)^2)</f>
        <v>9.793459304596027</v>
      </c>
      <c r="C343" s="1">
        <v>8500</v>
      </c>
      <c r="D343" s="1">
        <f t="shared" si="52"/>
        <v>33099.005585708532</v>
      </c>
      <c r="E343" s="1">
        <f>IF(C343&lt;11165,'Initial Conditions (LLDS)'!$E$1-0.0065*C343,IF(C343&gt;25336.9,139.789+0.00296*C343,216.483))</f>
        <v>230.67777777777775</v>
      </c>
      <c r="F343">
        <f>(D343*0.028964)/(8.3145*Equations!E343)</f>
        <v>0.49984066809119665</v>
      </c>
      <c r="G343" s="14">
        <f t="shared" si="50"/>
        <v>10.205083294841412</v>
      </c>
      <c r="H343">
        <f t="shared" si="53"/>
        <v>5.6880608377157209</v>
      </c>
      <c r="I343">
        <f t="shared" si="54"/>
        <v>7.4751248519622475</v>
      </c>
      <c r="J343">
        <f>F343*G343*B343-m*B343-0.5*Equations!F343*0.3*I343</f>
        <v>23.269540967332443</v>
      </c>
      <c r="K343" s="14">
        <f t="shared" si="57"/>
        <v>3.3444257447335355</v>
      </c>
      <c r="L343" s="1">
        <f t="shared" si="59"/>
        <v>1229.4097591182597</v>
      </c>
      <c r="O343">
        <f>(2*Mp*Equations!B343/(Equations!F343*1.026*0.75))^(1/2)</f>
        <v>7.5991641826582148</v>
      </c>
      <c r="Q343">
        <f>$G$3*('Initial Conditions (LLDS)'!$I$3/Equations!D343)*(Ti/Equations!E343)</f>
        <v>15.678977385761783</v>
      </c>
      <c r="T343" s="1">
        <v>8500</v>
      </c>
      <c r="U343">
        <f t="shared" si="55"/>
        <v>1118.5440655957336</v>
      </c>
      <c r="AB343">
        <f t="shared" si="56"/>
        <v>1.345592582340376</v>
      </c>
      <c r="AC343" s="1">
        <f t="shared" si="58"/>
        <v>1229.4097591182597</v>
      </c>
    </row>
    <row r="344" spans="1:29">
      <c r="A344">
        <f t="shared" si="51"/>
        <v>1.3469225690110014</v>
      </c>
      <c r="B344" s="1">
        <f>(6.67384*10^(-11)*5.97219*10^24)/((6371*10^3+Equations!C344)^2)</f>
        <v>9.7933825477832901</v>
      </c>
      <c r="C344" s="1">
        <v>8525</v>
      </c>
      <c r="D344" s="1">
        <f t="shared" si="52"/>
        <v>32977.806435859682</v>
      </c>
      <c r="E344" s="1">
        <f>IF(C344&lt;11165,'Initial Conditions (LLDS)'!$E$1-0.0065*C344,IF(C344&gt;25336.9,139.789+0.00296*C344,216.483))</f>
        <v>230.51527777777775</v>
      </c>
      <c r="F344">
        <f>(D344*0.028964)/(8.3145*Equations!E344)</f>
        <v>0.49836146230449796</v>
      </c>
      <c r="G344" s="14">
        <f t="shared" si="50"/>
        <v>10.235373394307908</v>
      </c>
      <c r="H344">
        <f t="shared" si="53"/>
        <v>5.6993105783115219</v>
      </c>
      <c r="I344">
        <f t="shared" si="54"/>
        <v>7.4787888466046244</v>
      </c>
      <c r="J344">
        <f>F344*G344*B344-m*B344-0.5*Equations!F344*0.3*I344</f>
        <v>23.270738886464731</v>
      </c>
      <c r="K344" s="14">
        <f t="shared" si="57"/>
        <v>3.3427872497496729</v>
      </c>
      <c r="L344" s="1">
        <f t="shared" si="59"/>
        <v>1232.7525463680092</v>
      </c>
      <c r="O344">
        <f>(2*Mp*Equations!B344/(Equations!F344*1.026*0.75))^(1/2)</f>
        <v>7.610403688411977</v>
      </c>
      <c r="Q344">
        <f>$G$3*('Initial Conditions (LLDS)'!$I$3/Equations!D344)*(Ti/Equations!E344)</f>
        <v>15.747693740268591</v>
      </c>
      <c r="T344" s="1">
        <v>8525</v>
      </c>
      <c r="U344">
        <f t="shared" si="55"/>
        <v>1120.1771087361158</v>
      </c>
      <c r="AB344">
        <f t="shared" si="56"/>
        <v>1.3469225690110014</v>
      </c>
      <c r="AC344" s="1">
        <f t="shared" si="58"/>
        <v>1232.7525463680092</v>
      </c>
    </row>
    <row r="345" spans="1:29">
      <c r="A345">
        <f t="shared" si="51"/>
        <v>1.348254798424692</v>
      </c>
      <c r="B345" s="1">
        <f>(6.67384*10^(-11)*5.97219*10^24)/((6371*10^3+Equations!C345)^2)</f>
        <v>9.79330579187293</v>
      </c>
      <c r="C345" s="1">
        <v>8550</v>
      </c>
      <c r="D345" s="1">
        <f t="shared" si="52"/>
        <v>32856.96689531325</v>
      </c>
      <c r="E345" s="1">
        <f>IF(C345&lt;11165,'Initial Conditions (LLDS)'!$E$1-0.0065*C345,IF(C345&gt;25336.9,139.789+0.00296*C345,216.483))</f>
        <v>230.35277777777776</v>
      </c>
      <c r="F345">
        <f>(D345*0.028964)/(8.3145*Equations!E345)</f>
        <v>0.49688560779547736</v>
      </c>
      <c r="G345" s="14">
        <f t="shared" si="50"/>
        <v>10.265774600820045</v>
      </c>
      <c r="H345">
        <f t="shared" si="53"/>
        <v>5.7105904311343627</v>
      </c>
      <c r="I345">
        <f t="shared" si="54"/>
        <v>7.4824572128800959</v>
      </c>
      <c r="J345">
        <f>F345*G345*B345-m*B345-0.5*Equations!F345*0.3*I345</f>
        <v>23.271934346536529</v>
      </c>
      <c r="K345" s="14">
        <f t="shared" si="57"/>
        <v>3.341148407366191</v>
      </c>
      <c r="L345" s="1">
        <f t="shared" si="59"/>
        <v>1236.0936947753755</v>
      </c>
      <c r="O345">
        <f>(2*Mp*Equations!B345/(Equations!F345*1.026*0.75))^(1/2)</f>
        <v>7.6216676885123666</v>
      </c>
      <c r="Q345">
        <f>$G$3*('Initial Conditions (LLDS)'!$I$3/Equations!D345)*(Ti/Equations!E345)</f>
        <v>15.816759644680415</v>
      </c>
      <c r="T345" s="1">
        <v>8550</v>
      </c>
      <c r="U345">
        <f t="shared" si="55"/>
        <v>1121.801730202282</v>
      </c>
      <c r="AB345">
        <f t="shared" si="56"/>
        <v>1.348254798424692</v>
      </c>
      <c r="AC345" s="1">
        <f t="shared" si="58"/>
        <v>1236.0936947753755</v>
      </c>
    </row>
    <row r="346" spans="1:29">
      <c r="A346">
        <f t="shared" si="51"/>
        <v>1.3495892759306944</v>
      </c>
      <c r="B346" s="1">
        <f>(6.67384*10^(-11)*5.97219*10^24)/((6371*10^3+Equations!C346)^2)</f>
        <v>9.7932290368649308</v>
      </c>
      <c r="C346" s="1">
        <v>8575</v>
      </c>
      <c r="D346" s="1">
        <f t="shared" si="52"/>
        <v>32736.486147215488</v>
      </c>
      <c r="E346" s="1">
        <f>IF(C346&lt;11165,'Initial Conditions (LLDS)'!$E$1-0.0065*C346,IF(C346&gt;25336.9,139.789+0.00296*C346,216.483))</f>
        <v>230.19027777777774</v>
      </c>
      <c r="F346">
        <f>(D346*0.028964)/(8.3145*Equations!E346)</f>
        <v>0.49541309929977123</v>
      </c>
      <c r="G346" s="14">
        <f t="shared" si="50"/>
        <v>10.296287399807552</v>
      </c>
      <c r="H346">
        <f t="shared" si="53"/>
        <v>5.7219004978609691</v>
      </c>
      <c r="I346">
        <f t="shared" si="54"/>
        <v>7.4861299590528896</v>
      </c>
      <c r="J346">
        <f>F346*G346*B346-m*B346-0.5*Equations!F346*0.3*I346</f>
        <v>23.273127350216324</v>
      </c>
      <c r="K346" s="14">
        <f t="shared" si="57"/>
        <v>3.3395092172782537</v>
      </c>
      <c r="L346" s="1">
        <f t="shared" si="59"/>
        <v>1239.4332039926537</v>
      </c>
      <c r="O346">
        <f>(2*Mp*Equations!B346/(Equations!F346*1.026*0.75))^(1/2)</f>
        <v>7.6329562534868156</v>
      </c>
      <c r="Q346">
        <f>$G$3*('Initial Conditions (LLDS)'!$I$3/Equations!D346)*(Ti/Equations!E346)</f>
        <v>15.886177123585846</v>
      </c>
      <c r="T346" s="1">
        <v>8575</v>
      </c>
      <c r="U346">
        <f t="shared" si="55"/>
        <v>1123.4179412574058</v>
      </c>
      <c r="AB346">
        <f t="shared" si="56"/>
        <v>1.3495892759306944</v>
      </c>
      <c r="AC346" s="1">
        <f t="shared" si="58"/>
        <v>1239.4332039926537</v>
      </c>
    </row>
    <row r="347" spans="1:29">
      <c r="A347">
        <f t="shared" si="51"/>
        <v>1.3509260068947568</v>
      </c>
      <c r="B347" s="1">
        <f>(6.67384*10^(-11)*5.97219*10^24)/((6371*10^3+Equations!C347)^2)</f>
        <v>9.7931522827592801</v>
      </c>
      <c r="C347" s="1">
        <v>8600</v>
      </c>
      <c r="D347" s="1">
        <f t="shared" si="52"/>
        <v>32616.363375999237</v>
      </c>
      <c r="E347" s="1">
        <f>IF(C347&lt;11165,'Initial Conditions (LLDS)'!$E$1-0.0065*C347,IF(C347&gt;25336.9,139.789+0.00296*C347,216.483))</f>
        <v>230.02777777777774</v>
      </c>
      <c r="F347">
        <f>(D347*0.028964)/(8.3145*Equations!E347)</f>
        <v>0.49394393155762423</v>
      </c>
      <c r="G347" s="14">
        <f t="shared" si="50"/>
        <v>10.326912279161713</v>
      </c>
      <c r="H347">
        <f t="shared" si="53"/>
        <v>5.7332408805826409</v>
      </c>
      <c r="I347">
        <f t="shared" si="54"/>
        <v>7.4898070934086318</v>
      </c>
      <c r="J347">
        <f>F347*G347*B347-m*B347-0.5*Equations!F347*0.3*I347</f>
        <v>23.274317900171528</v>
      </c>
      <c r="K347" s="14">
        <f t="shared" si="57"/>
        <v>3.3378696791805398</v>
      </c>
      <c r="L347" s="1">
        <f t="shared" si="59"/>
        <v>1242.7710736718343</v>
      </c>
      <c r="O347">
        <f>(2*Mp*Equations!B347/(Equations!F347*1.026*0.75))^(1/2)</f>
        <v>7.6442694541152294</v>
      </c>
      <c r="Q347">
        <f>$G$3*('Initial Conditions (LLDS)'!$I$3/Equations!D347)*(Ti/Equations!E347)</f>
        <v>15.95594821472943</v>
      </c>
      <c r="T347" s="1">
        <v>8600</v>
      </c>
      <c r="U347">
        <f t="shared" si="55"/>
        <v>1125.0257531634054</v>
      </c>
      <c r="AB347">
        <f t="shared" si="56"/>
        <v>1.3509260068947568</v>
      </c>
      <c r="AC347" s="1">
        <f t="shared" si="58"/>
        <v>1242.7710736718343</v>
      </c>
    </row>
    <row r="348" spans="1:29">
      <c r="A348">
        <f t="shared" si="51"/>
        <v>1.3522649966991906</v>
      </c>
      <c r="B348" s="1">
        <f>(6.67384*10^(-11)*5.97219*10^24)/((6371*10^3+Equations!C348)^2)</f>
        <v>9.7930755295559617</v>
      </c>
      <c r="C348" s="1">
        <v>8625</v>
      </c>
      <c r="D348" s="1">
        <f t="shared" si="52"/>
        <v>32496.597767382711</v>
      </c>
      <c r="E348" s="1">
        <f>IF(C348&lt;11165,'Initial Conditions (LLDS)'!$E$1-0.0065*C348,IF(C348&gt;25336.9,139.789+0.00296*C348,216.483))</f>
        <v>229.86527777777775</v>
      </c>
      <c r="F348">
        <f>(D348*0.028964)/(8.3145*Equations!E348)</f>
        <v>0.49247809931388764</v>
      </c>
      <c r="G348" s="14">
        <f t="shared" si="50"/>
        <v>10.357649729249593</v>
      </c>
      <c r="H348">
        <f t="shared" si="53"/>
        <v>5.7446116818072346</v>
      </c>
      <c r="I348">
        <f t="shared" si="54"/>
        <v>7.4934886242544154</v>
      </c>
      <c r="J348">
        <f>F348*G348*B348-m*B348-0.5*Equations!F348*0.3*I348</f>
        <v>23.275505999068539</v>
      </c>
      <c r="K348" s="14">
        <f t="shared" si="57"/>
        <v>3.3362297927672429</v>
      </c>
      <c r="L348" s="1">
        <f t="shared" si="59"/>
        <v>1246.1073034646015</v>
      </c>
      <c r="O348">
        <f>(2*Mp*Equations!B348/(Equations!F348*1.026*0.75))^(1/2)</f>
        <v>7.6556073614310804</v>
      </c>
      <c r="Q348">
        <f>$G$3*('Initial Conditions (LLDS)'!$I$3/Equations!D348)*(Ti/Equations!E348)</f>
        <v>16.026074969106531</v>
      </c>
      <c r="T348" s="1">
        <v>8625</v>
      </c>
      <c r="U348">
        <f t="shared" si="55"/>
        <v>1126.62517718094</v>
      </c>
      <c r="AB348">
        <f t="shared" si="56"/>
        <v>1.3522649966991906</v>
      </c>
      <c r="AC348" s="1">
        <f t="shared" si="58"/>
        <v>1246.1073034646015</v>
      </c>
    </row>
    <row r="349" spans="1:29">
      <c r="A349">
        <f t="shared" si="51"/>
        <v>1.3536062507429378</v>
      </c>
      <c r="B349" s="1">
        <f>(6.67384*10^(-11)*5.97219*10^24)/((6371*10^3+Equations!C349)^2)</f>
        <v>9.7929987772549616</v>
      </c>
      <c r="C349" s="1">
        <v>8650</v>
      </c>
      <c r="D349" s="1">
        <f t="shared" si="52"/>
        <v>32377.18850836825</v>
      </c>
      <c r="E349" s="1">
        <f>IF(C349&lt;11165,'Initial Conditions (LLDS)'!$E$1-0.0065*C349,IF(C349&gt;25336.9,139.789+0.00296*C349,216.483))</f>
        <v>229.70277777777775</v>
      </c>
      <c r="F349">
        <f>(D349*0.028964)/(8.3145*Equations!E349)</f>
        <v>0.49101559731801619</v>
      </c>
      <c r="G349" s="14">
        <f t="shared" si="50"/>
        <v>10.388500242928396</v>
      </c>
      <c r="H349">
        <f t="shared" si="53"/>
        <v>5.7560130044611846</v>
      </c>
      <c r="I349">
        <f t="shared" si="54"/>
        <v>7.4971745599188822</v>
      </c>
      <c r="J349">
        <f>F349*G349*B349-m*B349-0.5*Equations!F349*0.3*I349</f>
        <v>23.276691649572665</v>
      </c>
      <c r="K349" s="14">
        <f t="shared" si="57"/>
        <v>3.3345895577320657</v>
      </c>
      <c r="L349" s="1">
        <f t="shared" si="59"/>
        <v>1249.4418930223335</v>
      </c>
      <c r="O349">
        <f>(2*Mp*Equations!B349/(Equations!F349*1.026*0.75))^(1/2)</f>
        <v>7.6669700467225121</v>
      </c>
      <c r="Q349">
        <f>$G$3*('Initial Conditions (LLDS)'!$I$3/Equations!D349)*(Ti/Equations!E349)</f>
        <v>16.096559451058894</v>
      </c>
      <c r="T349" s="1">
        <v>8650</v>
      </c>
      <c r="U349">
        <f t="shared" si="55"/>
        <v>1128.2162245694067</v>
      </c>
      <c r="AB349">
        <f t="shared" si="56"/>
        <v>1.3536062507429378</v>
      </c>
      <c r="AC349" s="1">
        <f t="shared" si="58"/>
        <v>1249.4418930223335</v>
      </c>
    </row>
    <row r="350" spans="1:29">
      <c r="A350">
        <f t="shared" si="51"/>
        <v>1.3549497744416272</v>
      </c>
      <c r="B350" s="1">
        <f>(6.67384*10^(-11)*5.97219*10^24)/((6371*10^3+Equations!C350)^2)</f>
        <v>9.7929220258562673</v>
      </c>
      <c r="C350" s="1">
        <v>8675</v>
      </c>
      <c r="D350" s="1">
        <f t="shared" si="52"/>
        <v>32258.13478724143</v>
      </c>
      <c r="E350" s="1">
        <f>IF(C350&lt;11165,'Initial Conditions (LLDS)'!$E$1-0.0065*C350,IF(C350&gt;25336.9,139.789+0.00296*C350,216.483))</f>
        <v>229.54027777777776</v>
      </c>
      <c r="F350">
        <f>(D350*0.028964)/(8.3145*Equations!E350)</f>
        <v>0.4895564203240711</v>
      </c>
      <c r="G350" s="14">
        <f t="shared" si="50"/>
        <v>10.419464315559777</v>
      </c>
      <c r="H350">
        <f t="shared" si="53"/>
        <v>5.7674449518914574</v>
      </c>
      <c r="I350">
        <f t="shared" si="54"/>
        <v>7.5008649087522761</v>
      </c>
      <c r="J350">
        <f>F350*G350*B350-m*B350-0.5*Equations!F350*0.3*I350</f>
        <v>23.277874854348191</v>
      </c>
      <c r="K350" s="14">
        <f t="shared" si="57"/>
        <v>3.3329489737682265</v>
      </c>
      <c r="L350" s="1">
        <f t="shared" si="59"/>
        <v>1252.7748419961017</v>
      </c>
      <c r="O350">
        <f>(2*Mp*Equations!B350/(Equations!F350*1.026*0.75))^(1/2)</f>
        <v>7.6783575815334046</v>
      </c>
      <c r="Q350">
        <f>$G$3*('Initial Conditions (LLDS)'!$I$3/Equations!D350)*(Ti/Equations!E350)</f>
        <v>16.167403738370854</v>
      </c>
      <c r="T350" s="1">
        <v>8675</v>
      </c>
      <c r="U350">
        <f t="shared" si="55"/>
        <v>1129.7989065869424</v>
      </c>
      <c r="AB350">
        <f t="shared" si="56"/>
        <v>1.3549497744416272</v>
      </c>
      <c r="AC350" s="1">
        <f t="shared" si="58"/>
        <v>1252.7748419961017</v>
      </c>
    </row>
    <row r="351" spans="1:29">
      <c r="A351">
        <f t="shared" si="51"/>
        <v>1.3562955732276434</v>
      </c>
      <c r="B351" s="1">
        <f>(6.67384*10^(-11)*5.97219*10^24)/((6371*10^3+Equations!C351)^2)</f>
        <v>9.7928452753598627</v>
      </c>
      <c r="C351" s="1">
        <v>8700</v>
      </c>
      <c r="D351" s="1">
        <f t="shared" si="52"/>
        <v>32139.435793569752</v>
      </c>
      <c r="E351" s="1">
        <f>IF(C351&lt;11165,'Initial Conditions (LLDS)'!$E$1-0.0065*C351,IF(C351&gt;25336.9,139.789+0.00296*C351,216.483))</f>
        <v>229.37777777777774</v>
      </c>
      <c r="F351">
        <f>(D351*0.028964)/(8.3145*Equations!E351)</f>
        <v>0.48810056309071653</v>
      </c>
      <c r="G351" s="14">
        <f t="shared" si="50"/>
        <v>10.450542445024396</v>
      </c>
      <c r="H351">
        <f t="shared" si="53"/>
        <v>5.778907627867607</v>
      </c>
      <c r="I351">
        <f t="shared" si="54"/>
        <v>7.5045596791265288</v>
      </c>
      <c r="J351">
        <f>F351*G351*B351-m*B351-0.5*Equations!F351*0.3*I351</f>
        <v>23.27905561605834</v>
      </c>
      <c r="K351" s="14">
        <f t="shared" si="57"/>
        <v>3.3313080405684512</v>
      </c>
      <c r="L351" s="1">
        <f t="shared" si="59"/>
        <v>1256.1061500366702</v>
      </c>
      <c r="O351">
        <f>(2*Mp*Equations!B351/(Equations!F351*1.026*0.75))^(1/2)</f>
        <v>7.6897700376644824</v>
      </c>
      <c r="Q351">
        <f>$G$3*('Initial Conditions (LLDS)'!$I$3/Equations!D351)*(Ti/Equations!E351)</f>
        <v>16.238609922366475</v>
      </c>
      <c r="T351" s="1">
        <v>8700</v>
      </c>
      <c r="U351">
        <f t="shared" si="55"/>
        <v>1131.373234490422</v>
      </c>
      <c r="AB351">
        <f t="shared" si="56"/>
        <v>1.3562955732276434</v>
      </c>
      <c r="AC351" s="1">
        <f t="shared" si="58"/>
        <v>1256.1061500366702</v>
      </c>
    </row>
    <row r="352" spans="1:29">
      <c r="A352">
        <f t="shared" si="51"/>
        <v>1.3576436525501876</v>
      </c>
      <c r="B352" s="1">
        <f>(6.67384*10^(-11)*5.97219*10^24)/((6371*10^3+Equations!C352)^2)</f>
        <v>9.7927685257657355</v>
      </c>
      <c r="C352" s="1">
        <v>8725</v>
      </c>
      <c r="D352" s="1">
        <f t="shared" si="52"/>
        <v>32021.09071820158</v>
      </c>
      <c r="E352" s="1">
        <f>IF(C352&lt;11165,'Initial Conditions (LLDS)'!$E$1-0.0065*C352,IF(C352&gt;25336.9,139.789+0.00296*C352,216.483))</f>
        <v>229.21527777777774</v>
      </c>
      <c r="F352">
        <f>(D352*0.028964)/(8.3145*Equations!E352)</f>
        <v>0.48664802038121951</v>
      </c>
      <c r="G352" s="14">
        <f t="shared" si="50"/>
        <v>10.481735131736487</v>
      </c>
      <c r="H352">
        <f t="shared" si="53"/>
        <v>5.7904011365837826</v>
      </c>
      <c r="I352">
        <f t="shared" si="54"/>
        <v>7.5082588794353331</v>
      </c>
      <c r="J352">
        <f>F352*G352*B352-m*B352-0.5*Equations!F352*0.3*I352</f>
        <v>23.280233937365324</v>
      </c>
      <c r="K352" s="14">
        <f t="shared" si="57"/>
        <v>3.3296667578249717</v>
      </c>
      <c r="L352" s="1">
        <f t="shared" si="59"/>
        <v>1259.4358167944952</v>
      </c>
      <c r="O352">
        <f>(2*Mp*Equations!B352/(Equations!F352*1.026*0.75))^(1/2)</f>
        <v>7.7012074871744236</v>
      </c>
      <c r="Q352">
        <f>$G$3*('Initial Conditions (LLDS)'!$I$3/Equations!D352)*(Ti/Equations!E352)</f>
        <v>16.310180108007351</v>
      </c>
      <c r="T352" s="1">
        <v>8725</v>
      </c>
      <c r="U352">
        <f t="shared" si="55"/>
        <v>1132.9392195354558</v>
      </c>
      <c r="AB352">
        <f t="shared" si="56"/>
        <v>1.3576436525501876</v>
      </c>
      <c r="AC352" s="1">
        <f t="shared" si="58"/>
        <v>1259.4358167944952</v>
      </c>
    </row>
    <row r="353" spans="1:29">
      <c r="A353">
        <f t="shared" si="51"/>
        <v>1.3589940178753421</v>
      </c>
      <c r="B353" s="1">
        <f>(6.67384*10^(-11)*5.97219*10^24)/((6371*10^3+Equations!C353)^2)</f>
        <v>9.7926917770738697</v>
      </c>
      <c r="C353" s="1">
        <v>8750</v>
      </c>
      <c r="D353" s="1">
        <f t="shared" si="52"/>
        <v>31903.098753265014</v>
      </c>
      <c r="E353" s="1">
        <f>IF(C353&lt;11165,'Initial Conditions (LLDS)'!$E$1-0.0065*C353,IF(C353&gt;25336.9,139.789+0.00296*C353,216.483))</f>
        <v>229.05277777777775</v>
      </c>
      <c r="F353">
        <f>(D353*0.028964)/(8.3145*Equations!E353)</f>
        <v>0.48519878696344931</v>
      </c>
      <c r="G353" s="14">
        <f t="shared" si="50"/>
        <v>10.513042878658517</v>
      </c>
      <c r="H353">
        <f t="shared" si="53"/>
        <v>5.8019255826607639</v>
      </c>
      <c r="I353">
        <f t="shared" si="54"/>
        <v>7.5119625180941947</v>
      </c>
      <c r="J353">
        <f>F353*G353*B353-m*B353-0.5*Equations!F353*0.3*I353</f>
        <v>23.281409820930239</v>
      </c>
      <c r="K353" s="14">
        <f t="shared" si="57"/>
        <v>3.3280251252295341</v>
      </c>
      <c r="L353" s="1">
        <f t="shared" si="59"/>
        <v>1262.7638419197247</v>
      </c>
      <c r="O353">
        <f>(2*Mp*Equations!B353/(Equations!F353*1.026*0.75))^(1/2)</f>
        <v>7.7126700023809587</v>
      </c>
      <c r="Q353">
        <f>$G$3*('Initial Conditions (LLDS)'!$I$3/Equations!D353)*(Ti/Equations!E353)</f>
        <v>16.382116413991216</v>
      </c>
      <c r="T353" s="1">
        <v>8750</v>
      </c>
      <c r="U353">
        <f t="shared" si="55"/>
        <v>1134.4968729763896</v>
      </c>
      <c r="AB353">
        <f t="shared" si="56"/>
        <v>1.3589940178753421</v>
      </c>
      <c r="AC353" s="1">
        <f t="shared" si="58"/>
        <v>1262.7638419197247</v>
      </c>
    </row>
    <row r="354" spans="1:29">
      <c r="A354">
        <f t="shared" si="51"/>
        <v>1.3603466746861352</v>
      </c>
      <c r="B354" s="1">
        <f>(6.67384*10^(-11)*5.97219*10^24)/((6371*10^3+Equations!C354)^2)</f>
        <v>9.7926150292842529</v>
      </c>
      <c r="C354" s="1">
        <v>8775</v>
      </c>
      <c r="D354" s="1">
        <f t="shared" si="52"/>
        <v>31785.459092166715</v>
      </c>
      <c r="E354" s="1">
        <f>IF(C354&lt;11165,'Initial Conditions (LLDS)'!$E$1-0.0065*C354,IF(C354&gt;25336.9,139.789+0.00296*C354,216.483))</f>
        <v>228.89027777777775</v>
      </c>
      <c r="F354">
        <f>(D354*0.028964)/(8.3145*Equations!E354)</f>
        <v>0.48375285760987602</v>
      </c>
      <c r="G354" s="14">
        <f t="shared" si="50"/>
        <v>10.544466191316003</v>
      </c>
      <c r="H354">
        <f t="shared" si="53"/>
        <v>5.8134810711480203</v>
      </c>
      <c r="I354">
        <f t="shared" si="54"/>
        <v>7.5156706035405341</v>
      </c>
      <c r="J354">
        <f>F354*G354*B354-m*B354-0.5*Equations!F354*0.3*I354</f>
        <v>23.282583269413209</v>
      </c>
      <c r="K354" s="14">
        <f t="shared" si="57"/>
        <v>3.3263831424733845</v>
      </c>
      <c r="L354" s="1">
        <f t="shared" si="59"/>
        <v>1266.090225062198</v>
      </c>
      <c r="O354">
        <f>(2*Mp*Equations!B354/(Equations!F354*1.026*0.75))^(1/2)</f>
        <v>7.7241576558619922</v>
      </c>
      <c r="Q354">
        <f>$G$3*('Initial Conditions (LLDS)'!$I$3/Equations!D354)*(Ti/Equations!E354)</f>
        <v>16.454420972851366</v>
      </c>
      <c r="T354" s="1">
        <v>8775</v>
      </c>
      <c r="U354">
        <f t="shared" si="55"/>
        <v>1136.0462060663024</v>
      </c>
      <c r="AB354">
        <f t="shared" si="56"/>
        <v>1.3603466746861352</v>
      </c>
      <c r="AC354" s="1">
        <f t="shared" si="58"/>
        <v>1266.090225062198</v>
      </c>
    </row>
    <row r="355" spans="1:29">
      <c r="A355">
        <f t="shared" si="51"/>
        <v>1.3617016284826042</v>
      </c>
      <c r="B355" s="1">
        <f>(6.67384*10^(-11)*5.97219*10^24)/((6371*10^3+Equations!C355)^2)</f>
        <v>9.792538282396869</v>
      </c>
      <c r="C355" s="1">
        <v>8800</v>
      </c>
      <c r="D355" s="1">
        <f t="shared" si="52"/>
        <v>31668.170929590859</v>
      </c>
      <c r="E355" s="1">
        <f>IF(C355&lt;11165,'Initial Conditions (LLDS)'!$E$1-0.0065*C355,IF(C355&gt;25336.9,139.789+0.00296*C355,216.483))</f>
        <v>228.72777777777776</v>
      </c>
      <c r="F355">
        <f>(D355*0.028964)/(8.3145*Equations!E355)</f>
        <v>0.48231022709757088</v>
      </c>
      <c r="G355" s="14">
        <f t="shared" si="50"/>
        <v>10.576005577812332</v>
      </c>
      <c r="H355">
        <f t="shared" si="53"/>
        <v>5.8250677075257524</v>
      </c>
      <c r="I355">
        <f t="shared" si="54"/>
        <v>7.5193831442337249</v>
      </c>
      <c r="J355">
        <f>F355*G355*B355-m*B355-0.5*Equations!F355*0.3*I355</f>
        <v>23.283754285473233</v>
      </c>
      <c r="K355" s="14">
        <f t="shared" si="57"/>
        <v>3.324740809247281</v>
      </c>
      <c r="L355" s="1">
        <f t="shared" si="59"/>
        <v>1269.4149658714452</v>
      </c>
      <c r="O355">
        <f>(2*Mp*Equations!B355/(Equations!F355*1.026*0.75))^(1/2)</f>
        <v>7.7356705204567131</v>
      </c>
      <c r="Q355">
        <f>$G$3*('Initial Conditions (LLDS)'!$I$3/Equations!D355)*(Ti/Equations!E355)</f>
        <v>16.527095931056785</v>
      </c>
      <c r="T355" s="1">
        <v>8800</v>
      </c>
      <c r="U355">
        <f t="shared" si="55"/>
        <v>1137.5872300570072</v>
      </c>
      <c r="AB355">
        <f t="shared" si="56"/>
        <v>1.3617016284826042</v>
      </c>
      <c r="AC355" s="1">
        <f t="shared" si="58"/>
        <v>1269.4149658714452</v>
      </c>
    </row>
    <row r="356" spans="1:29">
      <c r="A356">
        <f t="shared" si="51"/>
        <v>1.3630588847818617</v>
      </c>
      <c r="B356" s="1">
        <f>(6.67384*10^(-11)*5.97219*10^24)/((6371*10^3+Equations!C356)^2)</f>
        <v>9.7924615364117074</v>
      </c>
      <c r="C356" s="1">
        <v>8825</v>
      </c>
      <c r="D356" s="1">
        <f t="shared" si="52"/>
        <v>31551.233461497941</v>
      </c>
      <c r="E356" s="1">
        <f>IF(C356&lt;11165,'Initial Conditions (LLDS)'!$E$1-0.0065*C356,IF(C356&gt;25336.9,139.789+0.00296*C356,216.483))</f>
        <v>228.56527777777774</v>
      </c>
      <c r="F356">
        <f>(D356*0.028964)/(8.3145*Equations!E356)</f>
        <v>0.480870890208204</v>
      </c>
      <c r="G356" s="14">
        <f t="shared" si="50"/>
        <v>10.607661548843774</v>
      </c>
      <c r="H356">
        <f t="shared" si="53"/>
        <v>5.83668559770698</v>
      </c>
      <c r="I356">
        <f t="shared" si="54"/>
        <v>7.5231001486552005</v>
      </c>
      <c r="J356">
        <f>F356*G356*B356-m*B356-0.5*Equations!F356*0.3*I356</f>
        <v>23.284922871768309</v>
      </c>
      <c r="K356" s="14">
        <f t="shared" si="57"/>
        <v>3.3230981252414806</v>
      </c>
      <c r="L356" s="1">
        <f t="shared" si="59"/>
        <v>1272.7380639966868</v>
      </c>
      <c r="O356">
        <f>(2*Mp*Equations!B356/(Equations!F356*1.026*0.75))^(1/2)</f>
        <v>7.7472086692667306</v>
      </c>
      <c r="Q356">
        <f>$G$3*('Initial Conditions (LLDS)'!$I$3/Equations!D356)*(Ti/Equations!E356)</f>
        <v>16.600143449113158</v>
      </c>
      <c r="T356" s="1">
        <v>8825</v>
      </c>
      <c r="U356">
        <f t="shared" si="55"/>
        <v>1139.1199561990477</v>
      </c>
      <c r="AB356">
        <f t="shared" si="56"/>
        <v>1.3630588847818617</v>
      </c>
      <c r="AC356" s="1">
        <f t="shared" si="58"/>
        <v>1272.7380639966868</v>
      </c>
    </row>
    <row r="357" spans="1:29">
      <c r="A357">
        <f t="shared" si="51"/>
        <v>1.3644184491181595</v>
      </c>
      <c r="B357" s="1">
        <f>(6.67384*10^(-11)*5.97219*10^24)/((6371*10^3+Equations!C357)^2)</f>
        <v>9.7923847913287485</v>
      </c>
      <c r="C357" s="1">
        <v>8850</v>
      </c>
      <c r="D357" s="1">
        <f t="shared" si="52"/>
        <v>31434.645885123686</v>
      </c>
      <c r="E357" s="1">
        <f>IF(C357&lt;11165,'Initial Conditions (LLDS)'!$E$1-0.0065*C357,IF(C357&gt;25336.9,139.789+0.00296*C357,216.483))</f>
        <v>228.40277777777774</v>
      </c>
      <c r="F357">
        <f>(D357*0.028964)/(8.3145*Equations!E357)</f>
        <v>0.47943484172804468</v>
      </c>
      <c r="G357" s="14">
        <f t="shared" si="50"/>
        <v>10.639434617714524</v>
      </c>
      <c r="H357">
        <f t="shared" si="53"/>
        <v>5.8483348480396122</v>
      </c>
      <c r="I357">
        <f t="shared" si="54"/>
        <v>7.5268216253084983</v>
      </c>
      <c r="J357">
        <f>F357*G357*B357-m*B357-0.5*Equations!F357*0.3*I357</f>
        <v>23.286089030955367</v>
      </c>
      <c r="K357" s="14">
        <f t="shared" si="57"/>
        <v>3.3214550901457476</v>
      </c>
      <c r="L357" s="1">
        <f t="shared" si="59"/>
        <v>1276.0595190868326</v>
      </c>
      <c r="O357">
        <f>(2*Mp*Equations!B357/(Equations!F357*1.026*0.75))^(1/2)</f>
        <v>7.7587721756571941</v>
      </c>
      <c r="Q357">
        <f>$G$3*('Initial Conditions (LLDS)'!$I$3/Equations!D357)*(Ti/Equations!E357)</f>
        <v>16.67356570166465</v>
      </c>
      <c r="T357" s="1">
        <v>8850</v>
      </c>
      <c r="U357">
        <f t="shared" si="55"/>
        <v>1140.644395741698</v>
      </c>
      <c r="AB357">
        <f t="shared" si="56"/>
        <v>1.3644184491181595</v>
      </c>
      <c r="AC357" s="1">
        <f t="shared" si="58"/>
        <v>1276.0595190868326</v>
      </c>
    </row>
    <row r="358" spans="1:29">
      <c r="A358">
        <f t="shared" si="51"/>
        <v>1.3657803270429534</v>
      </c>
      <c r="B358" s="1">
        <f>(6.67384*10^(-11)*5.97219*10^24)/((6371*10^3+Equations!C358)^2)</f>
        <v>9.7923080471479835</v>
      </c>
      <c r="C358" s="1">
        <v>8875</v>
      </c>
      <c r="D358" s="1">
        <f t="shared" si="52"/>
        <v>31318.407398977943</v>
      </c>
      <c r="E358" s="1">
        <f>IF(C358&lt;11165,'Initial Conditions (LLDS)'!$E$1-0.0065*C358,IF(C358&gt;25336.9,139.789+0.00296*C358,216.483))</f>
        <v>228.24027777777775</v>
      </c>
      <c r="F358">
        <f>(D358*0.028964)/(8.3145*Equations!E358)</f>
        <v>0.47800207644796072</v>
      </c>
      <c r="G358" s="14">
        <f t="shared" si="50"/>
        <v>10.671325300351851</v>
      </c>
      <c r="H358">
        <f t="shared" si="53"/>
        <v>5.8600155653085348</v>
      </c>
      <c r="I358">
        <f t="shared" si="54"/>
        <v>7.5305475827193575</v>
      </c>
      <c r="J358">
        <f>F358*G358*B358-m*B358-0.5*Equations!F358*0.3*I358</f>
        <v>23.287252765690301</v>
      </c>
      <c r="K358" s="14">
        <f t="shared" si="57"/>
        <v>3.3198117036493442</v>
      </c>
      <c r="L358" s="1">
        <f t="shared" si="59"/>
        <v>1279.3793307904818</v>
      </c>
      <c r="O358">
        <f>(2*Mp*Equations!B358/(Equations!F358*1.026*0.75))^(1/2)</f>
        <v>7.7703611132579304</v>
      </c>
      <c r="Q358">
        <f>$G$3*('Initial Conditions (LLDS)'!$I$3/Equations!D358)*(Ti/Equations!E358)</f>
        <v>16.747364877596461</v>
      </c>
      <c r="T358" s="1">
        <v>8875</v>
      </c>
      <c r="U358">
        <f t="shared" si="55"/>
        <v>1142.160559932963</v>
      </c>
      <c r="AB358">
        <f t="shared" si="56"/>
        <v>1.3657803270429534</v>
      </c>
      <c r="AC358" s="1">
        <f t="shared" si="58"/>
        <v>1279.3793307904818</v>
      </c>
    </row>
    <row r="359" spans="1:29">
      <c r="A359">
        <f t="shared" si="51"/>
        <v>1.3671445241249722</v>
      </c>
      <c r="B359" s="1">
        <f>(6.67384*10^(-11)*5.97219*10^24)/((6371*10^3+Equations!C359)^2)</f>
        <v>9.7922313038693947</v>
      </c>
      <c r="C359" s="1">
        <v>8900</v>
      </c>
      <c r="D359" s="1">
        <f t="shared" si="52"/>
        <v>31202.517202843417</v>
      </c>
      <c r="E359" s="1">
        <f>IF(C359&lt;11165,'Initial Conditions (LLDS)'!$E$1-0.0065*C359,IF(C359&gt;25336.9,139.789+0.00296*C359,216.483))</f>
        <v>228.07777777777775</v>
      </c>
      <c r="F359">
        <f>(D359*0.028964)/(8.3145*Equations!E359)</f>
        <v>0.47657258916341527</v>
      </c>
      <c r="G359" s="14">
        <f t="shared" si="50"/>
        <v>10.703334115321422</v>
      </c>
      <c r="H359">
        <f t="shared" si="53"/>
        <v>5.8717278567377429</v>
      </c>
      <c r="I359">
        <f t="shared" si="54"/>
        <v>7.5342780294357707</v>
      </c>
      <c r="J359">
        <f>F359*G359*B359-m*B359-0.5*Equations!F359*0.3*I359</f>
        <v>23.288414078627927</v>
      </c>
      <c r="K359" s="14">
        <f t="shared" si="57"/>
        <v>3.3181679654410372</v>
      </c>
      <c r="L359" s="1">
        <f t="shared" si="59"/>
        <v>1282.6974987559229</v>
      </c>
      <c r="O359">
        <f>(2*Mp*Equations!B359/(Equations!F359*1.026*0.75))^(1/2)</f>
        <v>7.7819755559646069</v>
      </c>
      <c r="Q359">
        <f>$G$3*('Initial Conditions (LLDS)'!$I$3/Equations!D359)*(Ti/Equations!E359)</f>
        <v>16.821543180138342</v>
      </c>
      <c r="T359" s="1">
        <v>8900</v>
      </c>
      <c r="U359">
        <f t="shared" si="55"/>
        <v>1143.6684600195726</v>
      </c>
      <c r="AB359">
        <f t="shared" si="56"/>
        <v>1.3671445241249722</v>
      </c>
      <c r="AC359" s="1">
        <f t="shared" si="58"/>
        <v>1282.6974987559229</v>
      </c>
    </row>
    <row r="360" spans="1:29">
      <c r="A360">
        <f t="shared" si="51"/>
        <v>1.3685110459502792</v>
      </c>
      <c r="B360" s="1">
        <f>(6.67384*10^(-11)*5.97219*10^24)/((6371*10^3+Equations!C360)^2)</f>
        <v>9.7921545614929713</v>
      </c>
      <c r="C360" s="1">
        <v>8925</v>
      </c>
      <c r="D360" s="1">
        <f t="shared" si="52"/>
        <v>31086.974497774772</v>
      </c>
      <c r="E360" s="1">
        <f>IF(C360&lt;11165,'Initial Conditions (LLDS)'!$E$1-0.0065*C360,IF(C360&gt;25336.9,139.789+0.00296*C360,216.483))</f>
        <v>227.91527777777776</v>
      </c>
      <c r="F360">
        <f>(D360*0.028964)/(8.3145*Equations!E360)</f>
        <v>0.47514637467446968</v>
      </c>
      <c r="G360" s="14">
        <f t="shared" si="50"/>
        <v>10.735461583842579</v>
      </c>
      <c r="H360">
        <f t="shared" si="53"/>
        <v>5.8834718299924234</v>
      </c>
      <c r="I360">
        <f t="shared" si="54"/>
        <v>7.538012974028069</v>
      </c>
      <c r="J360">
        <f>F360*G360*B360-m*B360-0.5*Equations!F360*0.3*I360</f>
        <v>23.289572972422015</v>
      </c>
      <c r="K360" s="14">
        <f t="shared" si="57"/>
        <v>3.3165238752090942</v>
      </c>
      <c r="L360" s="1">
        <f t="shared" si="59"/>
        <v>1286.0140226311319</v>
      </c>
      <c r="O360">
        <f>(2*Mp*Equations!B360/(Equations!F360*1.026*0.75))^(1/2)</f>
        <v>7.7936155779398426</v>
      </c>
      <c r="Q360">
        <f>$G$3*('Initial Conditions (LLDS)'!$I$3/Equations!D360)*(Ti/Equations!E360)</f>
        <v>16.896102826968676</v>
      </c>
      <c r="T360" s="1">
        <v>8925</v>
      </c>
      <c r="U360">
        <f t="shared" si="55"/>
        <v>1145.1681072469867</v>
      </c>
      <c r="AB360">
        <f t="shared" si="56"/>
        <v>1.3685110459502792</v>
      </c>
      <c r="AC360" s="1">
        <f t="shared" si="58"/>
        <v>1286.0140226311319</v>
      </c>
    </row>
    <row r="361" spans="1:29">
      <c r="A361">
        <f t="shared" si="51"/>
        <v>1.3698798981223408</v>
      </c>
      <c r="B361" s="1">
        <f>(6.67384*10^(-11)*5.97219*10^24)/((6371*10^3+Equations!C361)^2)</f>
        <v>9.7920778200186955</v>
      </c>
      <c r="C361" s="1">
        <v>8950</v>
      </c>
      <c r="D361" s="1">
        <f t="shared" si="52"/>
        <v>30971.77848609733</v>
      </c>
      <c r="E361" s="1">
        <f>IF(C361&lt;11165,'Initial Conditions (LLDS)'!$E$1-0.0065*C361,IF(C361&gt;25336.9,139.789+0.00296*C361,216.483))</f>
        <v>227.75277777777774</v>
      </c>
      <c r="F361">
        <f>(D361*0.028964)/(8.3145*Equations!E361)</f>
        <v>0.47372342778578014</v>
      </c>
      <c r="G361" s="14">
        <f t="shared" si="50"/>
        <v>10.767708229803866</v>
      </c>
      <c r="H361">
        <f t="shared" si="53"/>
        <v>5.8952475931810984</v>
      </c>
      <c r="I361">
        <f t="shared" si="54"/>
        <v>7.5417524250890056</v>
      </c>
      <c r="J361">
        <f>F361*G361*B361-m*B361-0.5*Equations!F361*0.3*I361</f>
        <v>23.29072944972534</v>
      </c>
      <c r="K361" s="14">
        <f t="shared" si="57"/>
        <v>3.3148794326412747</v>
      </c>
      <c r="L361" s="1">
        <f t="shared" si="59"/>
        <v>1289.3289020637731</v>
      </c>
      <c r="O361">
        <f>(2*Mp*Equations!B361/(Equations!F361*1.026*0.75))^(1/2)</f>
        <v>7.8052812536143872</v>
      </c>
      <c r="Q361">
        <f>$G$3*('Initial Conditions (LLDS)'!$I$3/Equations!D361)*(Ti/Equations!E361)</f>
        <v>16.971046050319661</v>
      </c>
      <c r="T361" s="1">
        <v>8950</v>
      </c>
      <c r="U361">
        <f t="shared" si="55"/>
        <v>1146.6595128593897</v>
      </c>
      <c r="AB361">
        <f t="shared" si="56"/>
        <v>1.3698798981223408</v>
      </c>
      <c r="AC361" s="1">
        <f t="shared" si="58"/>
        <v>1289.3289020637731</v>
      </c>
    </row>
    <row r="362" spans="1:29">
      <c r="A362">
        <f t="shared" si="51"/>
        <v>1.3712510862620937</v>
      </c>
      <c r="B362" s="1">
        <f>(6.67384*10^(-11)*5.97219*10^24)/((6371*10^3+Equations!C362)^2)</f>
        <v>9.7920010794465551</v>
      </c>
      <c r="C362" s="1">
        <v>8975</v>
      </c>
      <c r="D362" s="1">
        <f t="shared" si="52"/>
        <v>30856.928371405978</v>
      </c>
      <c r="E362" s="1">
        <f>IF(C362&lt;11165,'Initial Conditions (LLDS)'!$E$1-0.0065*C362,IF(C362&gt;25336.9,139.789+0.00296*C362,216.483))</f>
        <v>227.59027777777774</v>
      </c>
      <c r="F362">
        <f>(D362*0.028964)/(8.3145*Equations!E362)</f>
        <v>0.47230374330659675</v>
      </c>
      <c r="G362" s="14">
        <f t="shared" si="50"/>
        <v>10.800074579778578</v>
      </c>
      <c r="H362">
        <f t="shared" si="53"/>
        <v>5.9070552548577746</v>
      </c>
      <c r="I362">
        <f t="shared" si="54"/>
        <v>7.5454963912338053</v>
      </c>
      <c r="J362">
        <f>F362*G362*B362-m*B362-0.5*Equations!F362*0.3*I362</f>
        <v>23.291883513189539</v>
      </c>
      <c r="K362" s="14">
        <f t="shared" si="57"/>
        <v>3.3132346374248431</v>
      </c>
      <c r="L362" s="1">
        <f t="shared" si="59"/>
        <v>1292.6421367011978</v>
      </c>
      <c r="O362">
        <f>(2*Mp*Equations!B362/(Equations!F362*1.026*0.75))^(1/2)</f>
        <v>7.8169726576882841</v>
      </c>
      <c r="Q362">
        <f>$G$3*('Initial Conditions (LLDS)'!$I$3/Equations!D362)*(Ti/Equations!E362)</f>
        <v>17.046375097083182</v>
      </c>
      <c r="T362" s="1">
        <v>8975</v>
      </c>
      <c r="U362">
        <f t="shared" si="55"/>
        <v>1148.1426880996894</v>
      </c>
      <c r="AB362">
        <f t="shared" si="56"/>
        <v>1.3712510862620937</v>
      </c>
      <c r="AC362" s="1">
        <f t="shared" si="58"/>
        <v>1292.6421367011978</v>
      </c>
    </row>
    <row r="363" spans="1:29">
      <c r="A363">
        <f t="shared" si="51"/>
        <v>1.37262461600801</v>
      </c>
      <c r="B363" s="1">
        <f>(6.67384*10^(-11)*5.97219*10^24)/((6371*10^3+Equations!C363)^2)</f>
        <v>9.7919243397765356</v>
      </c>
      <c r="C363" s="1">
        <v>9000</v>
      </c>
      <c r="D363" s="1">
        <f t="shared" si="52"/>
        <v>30742.423358564087</v>
      </c>
      <c r="E363" s="1">
        <f>IF(C363&lt;11165,'Initial Conditions (LLDS)'!$E$1-0.0065*C363,IF(C363&gt;25336.9,139.789+0.00296*C363,216.483))</f>
        <v>227.42777777777775</v>
      </c>
      <c r="F363">
        <f>(D363*0.028964)/(8.3145*Equations!E363)</f>
        <v>0.47088731605076406</v>
      </c>
      <c r="G363" s="14">
        <f t="shared" si="50"/>
        <v>10.83256116304041</v>
      </c>
      <c r="H363">
        <f t="shared" si="53"/>
        <v>5.9188949240240776</v>
      </c>
      <c r="I363">
        <f t="shared" si="54"/>
        <v>7.549244881100261</v>
      </c>
      <c r="J363">
        <f>F363*G363*B363-m*B363-0.5*Equations!F363*0.3*I363</f>
        <v>23.293035165465245</v>
      </c>
      <c r="K363" s="14">
        <f t="shared" si="57"/>
        <v>3.3115894892465572</v>
      </c>
      <c r="L363" s="1">
        <f t="shared" si="59"/>
        <v>1295.9537261904443</v>
      </c>
      <c r="O363">
        <f>(2*Mp*Equations!B363/(Equations!F363*1.026*0.75))^(1/2)</f>
        <v>7.8286898651320147</v>
      </c>
      <c r="Q363">
        <f>$G$3*('Initial Conditions (LLDS)'!$I$3/Equations!D363)*(Ti/Equations!E363)</f>
        <v>17.122092228917548</v>
      </c>
      <c r="T363" s="1">
        <v>9000</v>
      </c>
      <c r="U363">
        <f t="shared" si="55"/>
        <v>1149.6176442095186</v>
      </c>
      <c r="AB363">
        <f t="shared" si="56"/>
        <v>1.37262461600801</v>
      </c>
      <c r="AC363" s="1">
        <f t="shared" si="58"/>
        <v>1295.9537261904443</v>
      </c>
    </row>
    <row r="364" spans="1:29">
      <c r="A364">
        <f t="shared" si="51"/>
        <v>1.3740004930161647</v>
      </c>
      <c r="B364" s="1">
        <f>(6.67384*10^(-11)*5.97219*10^24)/((6371*10^3+Equations!C364)^2)</f>
        <v>9.7918476010086231</v>
      </c>
      <c r="C364" s="1">
        <v>9025</v>
      </c>
      <c r="D364" s="1">
        <f t="shared" si="52"/>
        <v>30628.262653702379</v>
      </c>
      <c r="E364" s="1">
        <f>IF(C364&lt;11165,'Initial Conditions (LLDS)'!$E$1-0.0065*C364,IF(C364&gt;25336.9,139.789+0.00296*C364,216.483))</f>
        <v>227.26527777777775</v>
      </c>
      <c r="F364">
        <f>(D364*0.028964)/(8.3145*Equations!E364)</f>
        <v>0.46947414083671996</v>
      </c>
      <c r="G364" s="14">
        <f t="shared" si="50"/>
        <v>10.865168511579229</v>
      </c>
      <c r="H364">
        <f t="shared" si="53"/>
        <v>5.930766710131417</v>
      </c>
      <c r="I364">
        <f t="shared" si="54"/>
        <v>7.5529979033488042</v>
      </c>
      <c r="J364">
        <f>F364*G364*B364-m*B364-0.5*Equations!F364*0.3*I364</f>
        <v>23.29418440920205</v>
      </c>
      <c r="K364" s="14">
        <f t="shared" si="57"/>
        <v>3.3099439877926677</v>
      </c>
      <c r="L364" s="1">
        <f t="shared" si="59"/>
        <v>1299.2636701782369</v>
      </c>
      <c r="O364">
        <f>(2*Mp*Equations!B364/(Equations!F364*1.026*0.75))^(1/2)</f>
        <v>7.840432951187684</v>
      </c>
      <c r="Q364">
        <f>$G$3*('Initial Conditions (LLDS)'!$I$3/Equations!D364)*(Ti/Equations!E364)</f>
        <v>17.198199722355081</v>
      </c>
      <c r="T364" s="1">
        <v>9025</v>
      </c>
      <c r="U364">
        <f t="shared" si="55"/>
        <v>1151.0843924292312</v>
      </c>
      <c r="AB364">
        <f t="shared" si="56"/>
        <v>1.3740004930161647</v>
      </c>
      <c r="AC364" s="1">
        <f t="shared" si="58"/>
        <v>1299.2636701782369</v>
      </c>
    </row>
    <row r="365" spans="1:29">
      <c r="A365">
        <f t="shared" si="51"/>
        <v>1.3753787229603038</v>
      </c>
      <c r="B365" s="1">
        <f>(6.67384*10^(-11)*5.97219*10^24)/((6371*10^3+Equations!C365)^2)</f>
        <v>9.7917708631428031</v>
      </c>
      <c r="C365" s="1">
        <v>9050</v>
      </c>
      <c r="D365" s="1">
        <f t="shared" si="52"/>
        <v>30514.445464217766</v>
      </c>
      <c r="E365" s="1">
        <f>IF(C365&lt;11165,'Initial Conditions (LLDS)'!$E$1-0.0065*C365,IF(C365&gt;25336.9,139.789+0.00296*C365,216.483))</f>
        <v>227.10277777777776</v>
      </c>
      <c r="F365">
        <f>(D365*0.028964)/(8.3145*Equations!E365)</f>
        <v>0.46806421248749386</v>
      </c>
      <c r="G365" s="14">
        <f t="shared" si="50"/>
        <v>10.897897160116964</v>
      </c>
      <c r="H365">
        <f t="shared" si="53"/>
        <v>5.9426707230831752</v>
      </c>
      <c r="I365">
        <f t="shared" si="54"/>
        <v>7.5567554666625707</v>
      </c>
      <c r="J365">
        <f>F365*G365*B365-m*B365-0.5*Equations!F365*0.3*I365</f>
        <v>23.295331247048441</v>
      </c>
      <c r="K365" s="14">
        <f t="shared" si="57"/>
        <v>3.3082981327489231</v>
      </c>
      <c r="L365" s="1">
        <f t="shared" si="59"/>
        <v>1302.5719683109858</v>
      </c>
      <c r="O365">
        <f>(2*Mp*Equations!B365/(Equations!F365*1.026*0.75))^(1/2)</f>
        <v>7.852201991370193</v>
      </c>
      <c r="Q365">
        <f>$G$3*('Initial Conditions (LLDS)'!$I$3/Equations!D365)*(Ti/Equations!E365)</f>
        <v>17.274699868910652</v>
      </c>
      <c r="T365" s="1">
        <v>9050</v>
      </c>
      <c r="U365">
        <f t="shared" si="55"/>
        <v>1152.5429439979032</v>
      </c>
      <c r="AB365">
        <f t="shared" si="56"/>
        <v>1.3753787229603038</v>
      </c>
      <c r="AC365" s="1">
        <f t="shared" si="58"/>
        <v>1302.5719683109858</v>
      </c>
    </row>
    <row r="366" spans="1:29">
      <c r="A366">
        <f t="shared" si="51"/>
        <v>1.3767593115319119</v>
      </c>
      <c r="B366" s="1">
        <f>(6.67384*10^(-11)*5.97219*10^24)/((6371*10^3+Equations!C366)^2)</f>
        <v>9.7916941261790615</v>
      </c>
      <c r="C366" s="1">
        <v>9075</v>
      </c>
      <c r="D366" s="1">
        <f t="shared" si="52"/>
        <v>30400.97099877226</v>
      </c>
      <c r="E366" s="1">
        <f>IF(C366&lt;11165,'Initial Conditions (LLDS)'!$E$1-0.0065*C366,IF(C366&gt;25336.9,139.789+0.00296*C366,216.483))</f>
        <v>226.94027777777774</v>
      </c>
      <c r="F366">
        <f>(D366*0.028964)/(8.3145*Equations!E366)</f>
        <v>0.46665752583070708</v>
      </c>
      <c r="G366" s="14">
        <f t="shared" si="50"/>
        <v>10.930747646123551</v>
      </c>
      <c r="H366">
        <f t="shared" si="53"/>
        <v>5.9546070732368825</v>
      </c>
      <c r="I366">
        <f t="shared" si="54"/>
        <v>7.5605175797474837</v>
      </c>
      <c r="J366">
        <f>F366*G366*B366-m*B366-0.5*Equations!F366*0.3*I366</f>
        <v>23.296475681651902</v>
      </c>
      <c r="K366" s="14">
        <f t="shared" si="57"/>
        <v>3.3066519238005641</v>
      </c>
      <c r="L366" s="1">
        <f t="shared" si="59"/>
        <v>1305.8786202347862</v>
      </c>
      <c r="O366">
        <f>(2*Mp*Equations!B366/(Equations!F366*1.026*0.75))^(1/2)</f>
        <v>7.8639970614684236</v>
      </c>
      <c r="Q366">
        <f>$G$3*('Initial Conditions (LLDS)'!$I$3/Equations!D366)*(Ti/Equations!E366)</f>
        <v>17.351594975190928</v>
      </c>
      <c r="T366" s="1">
        <v>9075</v>
      </c>
      <c r="U366">
        <f t="shared" si="55"/>
        <v>1153.9933101533293</v>
      </c>
      <c r="AB366">
        <f t="shared" si="56"/>
        <v>1.3767593115319119</v>
      </c>
      <c r="AC366" s="1">
        <f t="shared" si="58"/>
        <v>1305.8786202347862</v>
      </c>
    </row>
    <row r="367" spans="1:29">
      <c r="A367">
        <f t="shared" si="51"/>
        <v>1.3781422644402808</v>
      </c>
      <c r="B367" s="1">
        <f>(6.67384*10^(-11)*5.97219*10^24)/((6371*10^3+Equations!C367)^2)</f>
        <v>9.7916173901173842</v>
      </c>
      <c r="C367" s="1">
        <v>9100</v>
      </c>
      <c r="D367" s="1">
        <f t="shared" si="52"/>
        <v>30287.838467291782</v>
      </c>
      <c r="E367" s="1">
        <f>IF(C367&lt;11165,'Initial Conditions (LLDS)'!$E$1-0.0065*C367,IF(C367&gt;25336.9,139.789+0.00296*C367,216.483))</f>
        <v>226.77777777777774</v>
      </c>
      <c r="F367">
        <f>(D367*0.028964)/(8.3145*Equations!E367)</f>
        <v>0.46525407569857041</v>
      </c>
      <c r="G367" s="14">
        <f t="shared" si="50"/>
        <v>10.963720509833067</v>
      </c>
      <c r="H367">
        <f t="shared" si="53"/>
        <v>5.9665758714064312</v>
      </c>
      <c r="I367">
        <f t="shared" si="54"/>
        <v>7.564284251332337</v>
      </c>
      <c r="J367">
        <f>F367*G367*B367-m*B367-0.5*Equations!F367*0.3*I367</f>
        <v>23.297617715658866</v>
      </c>
      <c r="K367" s="14">
        <f t="shared" si="57"/>
        <v>3.3050053606323186</v>
      </c>
      <c r="L367" s="1">
        <f t="shared" si="59"/>
        <v>1309.1836255954186</v>
      </c>
      <c r="O367">
        <f>(2*Mp*Equations!B367/(Equations!F367*1.026*0.75))^(1/2)</f>
        <v>7.8758182375464294</v>
      </c>
      <c r="Q367">
        <f>$G$3*('Initial Conditions (LLDS)'!$I$3/Equations!D367)*(Ti/Equations!E367)</f>
        <v>17.428887363004673</v>
      </c>
      <c r="T367" s="1">
        <v>9100</v>
      </c>
      <c r="U367">
        <f t="shared" si="55"/>
        <v>1155.4355021320225</v>
      </c>
      <c r="AB367">
        <f t="shared" si="56"/>
        <v>1.3781422644402808</v>
      </c>
      <c r="AC367" s="1">
        <f t="shared" si="58"/>
        <v>1309.1836255954186</v>
      </c>
    </row>
    <row r="368" spans="1:29">
      <c r="A368">
        <f t="shared" si="51"/>
        <v>1.3795275874125759</v>
      </c>
      <c r="B368" s="1">
        <f>(6.67384*10^(-11)*5.97219*10^24)/((6371*10^3+Equations!C368)^2)</f>
        <v>9.7915406549577568</v>
      </c>
      <c r="C368" s="1">
        <v>9125</v>
      </c>
      <c r="D368" s="1">
        <f t="shared" si="52"/>
        <v>30175.047080965131</v>
      </c>
      <c r="E368" s="1">
        <f>IF(C368&lt;11165,'Initial Conditions (LLDS)'!$E$1-0.0065*C368,IF(C368&gt;25336.9,139.789+0.00296*C368,216.483))</f>
        <v>226.61527777777775</v>
      </c>
      <c r="F368">
        <f>(D368*0.028964)/(8.3145*Equations!E368)</f>
        <v>0.46385385692788506</v>
      </c>
      <c r="G368" s="14">
        <f t="shared" si="50"/>
        <v>10.996816294259848</v>
      </c>
      <c r="H368">
        <f t="shared" si="53"/>
        <v>5.9785772288642658</v>
      </c>
      <c r="I368">
        <f t="shared" si="54"/>
        <v>7.5680554901688541</v>
      </c>
      <c r="J368">
        <f>F368*G368*B368-m*B368-0.5*Equations!F368*0.3*I368</f>
        <v>23.298757351714652</v>
      </c>
      <c r="K368" s="14">
        <f t="shared" si="57"/>
        <v>3.3033584429284111</v>
      </c>
      <c r="L368" s="1">
        <f t="shared" si="59"/>
        <v>1312.4869840383469</v>
      </c>
      <c r="O368">
        <f>(2*Mp*Equations!B368/(Equations!F368*1.026*0.75))^(1/2)</f>
        <v>7.887665595944628</v>
      </c>
      <c r="Q368">
        <f>$G$3*('Initial Conditions (LLDS)'!$I$3/Equations!D368)*(Ti/Equations!E368)</f>
        <v>17.506579369473773</v>
      </c>
      <c r="T368" s="1">
        <v>9125</v>
      </c>
      <c r="U368">
        <f t="shared" si="55"/>
        <v>1156.8695311692138</v>
      </c>
      <c r="AB368">
        <f t="shared" si="56"/>
        <v>1.3795275874125759</v>
      </c>
      <c r="AC368" s="1">
        <f t="shared" si="58"/>
        <v>1312.4869840383469</v>
      </c>
    </row>
    <row r="369" spans="1:29">
      <c r="A369">
        <f t="shared" si="51"/>
        <v>1.3809152861939067</v>
      </c>
      <c r="B369" s="1">
        <f>(6.67384*10^(-11)*5.97219*10^24)/((6371*10^3+Equations!C369)^2)</f>
        <v>9.7914639207001652</v>
      </c>
      <c r="C369" s="1">
        <v>9150</v>
      </c>
      <c r="D369" s="1">
        <f t="shared" si="52"/>
        <v>30062.596052242825</v>
      </c>
      <c r="E369" s="1">
        <f>IF(C369&lt;11165,'Initial Conditions (LLDS)'!$E$1-0.0065*C369,IF(C369&gt;25336.9,139.789+0.00296*C369,216.483))</f>
        <v>226.45277777777775</v>
      </c>
      <c r="F369">
        <f>(D369*0.028964)/(8.3145*Equations!E369)</f>
        <v>0.4624568643600413</v>
      </c>
      <c r="G369" s="14">
        <f t="shared" si="50"/>
        <v>11.030035545214814</v>
      </c>
      <c r="H369">
        <f t="shared" si="53"/>
        <v>5.9906112573436232</v>
      </c>
      <c r="I369">
        <f t="shared" si="54"/>
        <v>7.5718313050317763</v>
      </c>
      <c r="J369">
        <f>F369*G369*B369-m*B369-0.5*Equations!F369*0.3*I369</f>
        <v>23.299894592463581</v>
      </c>
      <c r="K369" s="14">
        <f t="shared" si="57"/>
        <v>3.301711170372553</v>
      </c>
      <c r="L369" s="1">
        <f t="shared" si="59"/>
        <v>1315.7886952087194</v>
      </c>
      <c r="O369">
        <f>(2*Mp*Equations!B369/(Equations!F369*1.026*0.75))^(1/2)</f>
        <v>7.8995392132809927</v>
      </c>
      <c r="Q369">
        <f>$G$3*('Initial Conditions (LLDS)'!$I$3/Equations!D369)*(Ti/Equations!E369)</f>
        <v>17.584673347145234</v>
      </c>
      <c r="T369" s="1">
        <v>9150</v>
      </c>
      <c r="U369">
        <f t="shared" si="55"/>
        <v>1158.295408498851</v>
      </c>
      <c r="AB369">
        <f t="shared" si="56"/>
        <v>1.3809152861939067</v>
      </c>
      <c r="AC369" s="1">
        <f t="shared" si="58"/>
        <v>1315.7886952087194</v>
      </c>
    </row>
    <row r="370" spans="1:29">
      <c r="A370">
        <f t="shared" si="51"/>
        <v>1.3823053665473959</v>
      </c>
      <c r="B370" s="1">
        <f>(6.67384*10^(-11)*5.97219*10^24)/((6371*10^3+Equations!C370)^2)</f>
        <v>9.791387187344597</v>
      </c>
      <c r="C370" s="1">
        <v>9175</v>
      </c>
      <c r="D370" s="1">
        <f t="shared" si="52"/>
        <v>29950.484594835929</v>
      </c>
      <c r="E370" s="1">
        <f>IF(C370&lt;11165,'Initial Conditions (LLDS)'!$E$1-0.0065*C370,IF(C370&gt;25336.9,139.789+0.00296*C370,216.483))</f>
        <v>226.29027777777776</v>
      </c>
      <c r="F370">
        <f>(D370*0.028964)/(8.3145*Equations!E370)</f>
        <v>0.46106309284101676</v>
      </c>
      <c r="G370" s="14">
        <f t="shared" si="50"/>
        <v>11.06337881132189</v>
      </c>
      <c r="H370">
        <f t="shared" si="53"/>
        <v>6.0026780690407726</v>
      </c>
      <c r="I370">
        <f t="shared" si="54"/>
        <v>7.5756117047189422</v>
      </c>
      <c r="J370">
        <f>F370*G370*B370-m*B370-0.5*Equations!F370*0.3*I370</f>
        <v>23.30102944054893</v>
      </c>
      <c r="K370" s="14">
        <f t="shared" si="57"/>
        <v>3.300063542647941</v>
      </c>
      <c r="L370" s="1">
        <f t="shared" si="59"/>
        <v>1319.0887587513673</v>
      </c>
      <c r="O370">
        <f>(2*Mp*Equations!B370/(Equations!F370*1.026*0.75))^(1/2)</f>
        <v>7.9114391664522792</v>
      </c>
      <c r="Q370">
        <f>$G$3*('Initial Conditions (LLDS)'!$I$3/Equations!D370)*(Ti/Equations!E370)</f>
        <v>17.663171664104112</v>
      </c>
      <c r="T370" s="1">
        <v>9175</v>
      </c>
      <c r="U370">
        <f t="shared" si="55"/>
        <v>1159.7131453535953</v>
      </c>
      <c r="AB370">
        <f t="shared" si="56"/>
        <v>1.3823053665473959</v>
      </c>
      <c r="AC370" s="1">
        <f t="shared" si="58"/>
        <v>1319.0887587513673</v>
      </c>
    </row>
    <row r="371" spans="1:29">
      <c r="A371">
        <f t="shared" si="51"/>
        <v>1.3836978342542459</v>
      </c>
      <c r="B371" s="1">
        <f>(6.67384*10^(-11)*5.97219*10^24)/((6371*10^3+Equations!C371)^2)</f>
        <v>9.7913104548910361</v>
      </c>
      <c r="C371" s="1">
        <v>9200</v>
      </c>
      <c r="D371" s="1">
        <f t="shared" si="52"/>
        <v>29838.711923715033</v>
      </c>
      <c r="E371" s="1">
        <f>IF(C371&lt;11165,'Initial Conditions (LLDS)'!$E$1-0.0065*C371,IF(C371&gt;25336.9,139.789+0.00296*C371,216.483))</f>
        <v>226.12777777777774</v>
      </c>
      <c r="F371">
        <f>(D371*0.028964)/(8.3145*Equations!E371)</f>
        <v>0.45967253722137719</v>
      </c>
      <c r="G371" s="14">
        <f t="shared" si="50"/>
        <v>11.096846644034454</v>
      </c>
      <c r="H371">
        <f t="shared" si="53"/>
        <v>6.0147777766172368</v>
      </c>
      <c r="I371">
        <f t="shared" si="54"/>
        <v>7.5793966980513563</v>
      </c>
      <c r="J371">
        <f>F371*G371*B371-m*B371-0.5*Equations!F371*0.3*I371</f>
        <v>23.302161898612859</v>
      </c>
      <c r="K371" s="14">
        <f t="shared" si="57"/>
        <v>3.2984155594372617</v>
      </c>
      <c r="L371" s="1">
        <f t="shared" si="59"/>
        <v>1322.3871743108045</v>
      </c>
      <c r="O371">
        <f>(2*Mp*Equations!B371/(Equations!F371*1.026*0.75))^(1/2)</f>
        <v>7.9233655326352164</v>
      </c>
      <c r="Q371">
        <f>$G$3*('Initial Conditions (LLDS)'!$I$3/Equations!D371)*(Ti/Equations!E371)</f>
        <v>17.742076704087246</v>
      </c>
      <c r="T371" s="1">
        <v>9200</v>
      </c>
      <c r="U371">
        <f t="shared" si="55"/>
        <v>1161.1227529648238</v>
      </c>
      <c r="AB371">
        <f t="shared" si="56"/>
        <v>1.3836978342542459</v>
      </c>
      <c r="AC371" s="1">
        <f t="shared" si="58"/>
        <v>1322.3871743108045</v>
      </c>
    </row>
    <row r="372" spans="1:29">
      <c r="A372">
        <f t="shared" si="51"/>
        <v>1.3850926951138138</v>
      </c>
      <c r="B372" s="1">
        <f>(6.67384*10^(-11)*5.97219*10^24)/((6371*10^3+Equations!C372)^2)</f>
        <v>9.7912337233394684</v>
      </c>
      <c r="C372" s="1">
        <v>9225</v>
      </c>
      <c r="D372" s="1">
        <f t="shared" si="52"/>
        <v>29727.277255108966</v>
      </c>
      <c r="E372" s="1">
        <f>IF(C372&lt;11165,'Initial Conditions (LLDS)'!$E$1-0.0065*C372,IF(C372&gt;25336.9,139.789+0.00296*C372,216.483))</f>
        <v>225.96527777777774</v>
      </c>
      <c r="F372">
        <f>(D372*0.028964)/(8.3145*Equations!E372)</f>
        <v>0.45828519235627307</v>
      </c>
      <c r="G372" s="14">
        <f t="shared" si="50"/>
        <v>11.130439597652035</v>
      </c>
      <c r="H372">
        <f t="shared" si="53"/>
        <v>6.0269104932021031</v>
      </c>
      <c r="I372">
        <f t="shared" si="54"/>
        <v>7.5831862938732684</v>
      </c>
      <c r="J372">
        <f>F372*G372*B372-m*B372-0.5*Equations!F372*0.3*I372</f>
        <v>23.303291969296524</v>
      </c>
      <c r="K372" s="14">
        <f t="shared" si="57"/>
        <v>3.2967672204226881</v>
      </c>
      <c r="L372" s="1">
        <f t="shared" si="59"/>
        <v>1325.6839415312272</v>
      </c>
      <c r="O372">
        <f>(2*Mp*Equations!B372/(Equations!F372*1.026*0.75))^(1/2)</f>
        <v>7.935318389287751</v>
      </c>
      <c r="Q372">
        <f>$G$3*('Initial Conditions (LLDS)'!$I$3/Equations!D372)*(Ti/Equations!E372)</f>
        <v>17.821390866598033</v>
      </c>
      <c r="T372" s="1">
        <v>9225</v>
      </c>
      <c r="U372">
        <f t="shared" si="55"/>
        <v>1162.5242425626234</v>
      </c>
      <c r="AB372">
        <f t="shared" si="56"/>
        <v>1.3850926951138138</v>
      </c>
      <c r="AC372" s="1">
        <f t="shared" si="58"/>
        <v>1325.6839415312272</v>
      </c>
    </row>
    <row r="373" spans="1:29">
      <c r="A373">
        <f t="shared" si="51"/>
        <v>1.3864899549436758</v>
      </c>
      <c r="B373" s="1">
        <f>(6.67384*10^(-11)*5.97219*10^24)/((6371*10^3+Equations!C373)^2)</f>
        <v>9.7911569926898814</v>
      </c>
      <c r="C373" s="1">
        <v>9250</v>
      </c>
      <c r="D373" s="1">
        <f t="shared" si="52"/>
        <v>29616.179806503857</v>
      </c>
      <c r="E373" s="1">
        <f>IF(C373&lt;11165,'Initial Conditions (LLDS)'!$E$1-0.0065*C373,IF(C373&gt;25336.9,139.789+0.00296*C373,216.483))</f>
        <v>225.80277777777775</v>
      </c>
      <c r="F373">
        <f>(D373*0.028964)/(8.3145*Equations!E373)</f>
        <v>0.45690105310544188</v>
      </c>
      <c r="G373" s="14">
        <f t="shared" si="50"/>
        <v>11.164158229336961</v>
      </c>
      <c r="H373">
        <f t="shared" si="53"/>
        <v>6.0390763323942487</v>
      </c>
      <c r="I373">
        <f t="shared" si="54"/>
        <v>7.5869805010522597</v>
      </c>
      <c r="J373">
        <f>F373*G373*B373-m*B373-0.5*Equations!F373*0.3*I373</f>
        <v>23.304419655240029</v>
      </c>
      <c r="K373" s="14">
        <f t="shared" si="57"/>
        <v>3.2951185252858735</v>
      </c>
      <c r="L373" s="1">
        <f t="shared" si="59"/>
        <v>1328.9790600565132</v>
      </c>
      <c r="O373">
        <f>(2*Mp*Equations!B373/(Equations!F373*1.026*0.75))^(1/2)</f>
        <v>7.9472978141502475</v>
      </c>
      <c r="Q373">
        <f>$G$3*('Initial Conditions (LLDS)'!$I$3/Equations!D373)*(Ti/Equations!E373)</f>
        <v>17.901116567022004</v>
      </c>
      <c r="T373" s="1">
        <v>9250</v>
      </c>
      <c r="U373">
        <f t="shared" si="55"/>
        <v>1163.9176253757946</v>
      </c>
      <c r="AB373">
        <f t="shared" si="56"/>
        <v>1.3864899549436758</v>
      </c>
      <c r="AC373" s="1">
        <f t="shared" si="58"/>
        <v>1328.9790600565132</v>
      </c>
    </row>
    <row r="374" spans="1:29">
      <c r="A374">
        <f t="shared" si="51"/>
        <v>1.3878896195796997</v>
      </c>
      <c r="B374" s="1">
        <f>(6.67384*10^(-11)*5.97219*10^24)/((6371*10^3+Equations!C374)^2)</f>
        <v>9.7910802629422591</v>
      </c>
      <c r="C374" s="1">
        <v>9275</v>
      </c>
      <c r="D374" s="1">
        <f t="shared" si="52"/>
        <v>29505.418796641905</v>
      </c>
      <c r="E374" s="1">
        <f>IF(C374&lt;11165,'Initial Conditions (LLDS)'!$E$1-0.0065*C374,IF(C374&gt;25336.9,139.789+0.00296*C374,216.483))</f>
        <v>225.64027777777775</v>
      </c>
      <c r="F374">
        <f>(D374*0.028964)/(8.3145*Equations!E374)</f>
        <v>0.45552011433320538</v>
      </c>
      <c r="G374" s="14">
        <f t="shared" si="50"/>
        <v>11.19800309913122</v>
      </c>
      <c r="H374">
        <f t="shared" si="53"/>
        <v>6.0512754082646483</v>
      </c>
      <c r="I374">
        <f t="shared" si="54"/>
        <v>7.5907793284793073</v>
      </c>
      <c r="J374">
        <f>F374*G374*B374-m*B374-0.5*Equations!F374*0.3*I374</f>
        <v>23.305544959082372</v>
      </c>
      <c r="K374" s="14">
        <f t="shared" si="57"/>
        <v>3.2934694737079591</v>
      </c>
      <c r="L374" s="1">
        <f t="shared" si="59"/>
        <v>1332.2725295302212</v>
      </c>
      <c r="O374">
        <f>(2*Mp*Equations!B374/(Equations!F374*1.026*0.75))^(1/2)</f>
        <v>7.9593038852467322</v>
      </c>
      <c r="Q374">
        <f>$G$3*('Initial Conditions (LLDS)'!$I$3/Equations!D374)*(Ti/Equations!E374)</f>
        <v>17.981256236743402</v>
      </c>
      <c r="T374" s="1">
        <v>9275</v>
      </c>
      <c r="U374">
        <f t="shared" si="55"/>
        <v>1165.3029126318479</v>
      </c>
      <c r="AB374">
        <f t="shared" si="56"/>
        <v>1.3878896195796997</v>
      </c>
      <c r="AC374" s="1">
        <f t="shared" si="58"/>
        <v>1332.2725295302212</v>
      </c>
    </row>
    <row r="375" spans="1:29">
      <c r="A375">
        <f t="shared" si="51"/>
        <v>1.3892916948761174</v>
      </c>
      <c r="B375" s="1">
        <f>(6.67384*10^(-11)*5.97219*10^24)/((6371*10^3+Equations!C375)^2)</f>
        <v>9.7910035340965873</v>
      </c>
      <c r="C375" s="1">
        <v>9300</v>
      </c>
      <c r="D375" s="1">
        <f t="shared" si="52"/>
        <v>29394.993445520227</v>
      </c>
      <c r="E375" s="1">
        <f>IF(C375&lt;11165,'Initial Conditions (LLDS)'!$E$1-0.0065*C375,IF(C375&gt;25336.9,139.789+0.00296*C375,216.483))</f>
        <v>225.47777777777776</v>
      </c>
      <c r="F375">
        <f>(D375*0.028964)/(8.3145*Equations!E375)</f>
        <v>0.45414237090846837</v>
      </c>
      <c r="G375" s="14">
        <f t="shared" si="50"/>
        <v>11.231974769973453</v>
      </c>
      <c r="H375">
        <f t="shared" si="53"/>
        <v>6.0635078353586884</v>
      </c>
      <c r="I375">
        <f t="shared" si="54"/>
        <v>7.5945827850688747</v>
      </c>
      <c r="J375">
        <f>F375*G375*B375-m*B375-0.5*Equations!F375*0.3*I375</f>
        <v>23.306667883461557</v>
      </c>
      <c r="K375" s="14">
        <f t="shared" si="57"/>
        <v>3.2918200653695653</v>
      </c>
      <c r="L375" s="1">
        <f t="shared" si="59"/>
        <v>1335.5643495955908</v>
      </c>
      <c r="O375">
        <f>(2*Mp*Equations!B375/(Equations!F375*1.026*0.75))^(1/2)</f>
        <v>7.9713366808861412</v>
      </c>
      <c r="Q375">
        <f>$G$3*('Initial Conditions (LLDS)'!$I$3/Equations!D375)*(Ti/Equations!E375)</f>
        <v>18.061812323262725</v>
      </c>
      <c r="T375" s="1">
        <v>9300</v>
      </c>
      <c r="U375">
        <f t="shared" si="55"/>
        <v>1166.6801155570006</v>
      </c>
      <c r="AB375">
        <f t="shared" si="56"/>
        <v>1.3892916948761174</v>
      </c>
      <c r="AC375" s="1">
        <f t="shared" si="58"/>
        <v>1335.5643495955908</v>
      </c>
    </row>
    <row r="376" spans="1:29">
      <c r="A376">
        <f t="shared" si="51"/>
        <v>1.3906961867055918</v>
      </c>
      <c r="B376" s="1">
        <f>(6.67384*10^(-11)*5.97219*10^24)/((6371*10^3+Equations!C376)^2)</f>
        <v>9.7909268061528536</v>
      </c>
      <c r="C376" s="1">
        <v>9325</v>
      </c>
      <c r="D376" s="1">
        <f t="shared" si="52"/>
        <v>29284.902974389854</v>
      </c>
      <c r="E376" s="1">
        <f>IF(C376&lt;11165,'Initial Conditions (LLDS)'!$E$1-0.0065*C376,IF(C376&gt;25336.9,139.789+0.00296*C376,216.483))</f>
        <v>225.31527777777774</v>
      </c>
      <c r="F376">
        <f>(D376*0.028964)/(8.3145*Equations!E376)</f>
        <v>0.4527678177047198</v>
      </c>
      <c r="G376" s="14">
        <f t="shared" si="50"/>
        <v>11.266073807715925</v>
      </c>
      <c r="H376">
        <f t="shared" si="53"/>
        <v>6.0757737286984455</v>
      </c>
      <c r="I376">
        <f t="shared" si="54"/>
        <v>7.5983908797589832</v>
      </c>
      <c r="J376">
        <f>F376*G376*B376-m*B376-0.5*Equations!F376*0.3*I376</f>
        <v>23.307788431014469</v>
      </c>
      <c r="K376" s="14">
        <f t="shared" si="57"/>
        <v>3.2901702999507951</v>
      </c>
      <c r="L376" s="1">
        <f t="shared" si="59"/>
        <v>1338.8545198955417</v>
      </c>
      <c r="O376">
        <f>(2*Mp*Equations!B376/(Equations!F376*1.026*0.75))^(1/2)</f>
        <v>7.9833962796635385</v>
      </c>
      <c r="Q376">
        <f>$G$3*('Initial Conditions (LLDS)'!$I$3/Equations!D376)*(Ti/Equations!E376)</f>
        <v>18.142787290315116</v>
      </c>
      <c r="T376" s="1">
        <v>9325</v>
      </c>
      <c r="U376">
        <f t="shared" si="55"/>
        <v>1168.0492453761801</v>
      </c>
      <c r="AB376">
        <f t="shared" si="56"/>
        <v>1.3906961867055918</v>
      </c>
      <c r="AC376" s="1">
        <f t="shared" si="58"/>
        <v>1338.8545198955417</v>
      </c>
    </row>
    <row r="377" spans="1:29">
      <c r="A377">
        <f t="shared" si="51"/>
        <v>1.3921031009592919</v>
      </c>
      <c r="B377" s="1">
        <f>(6.67384*10^(-11)*5.97219*10^24)/((6371*10^3+Equations!C377)^2)</f>
        <v>9.7908500791110438</v>
      </c>
      <c r="C377" s="1">
        <v>9350</v>
      </c>
      <c r="D377" s="1">
        <f t="shared" si="52"/>
        <v>29175.146605754482</v>
      </c>
      <c r="E377" s="1">
        <f>IF(C377&lt;11165,'Initial Conditions (LLDS)'!$E$1-0.0065*C377,IF(C377&gt;25336.9,139.789+0.00296*C377,216.483))</f>
        <v>225.15277777777774</v>
      </c>
      <c r="F377">
        <f>(D377*0.028964)/(8.3145*Equations!E377)</f>
        <v>0.45139644960002978</v>
      </c>
      <c r="G377" s="14">
        <f t="shared" si="50"/>
        <v>11.300300781141779</v>
      </c>
      <c r="H377">
        <f t="shared" si="53"/>
        <v>6.0880732037850471</v>
      </c>
      <c r="I377">
        <f t="shared" si="54"/>
        <v>7.602203621511296</v>
      </c>
      <c r="J377">
        <f>F377*G377*B377-m*B377-0.5*Equations!F377*0.3*I377</f>
        <v>23.308906604377004</v>
      </c>
      <c r="K377" s="14">
        <f t="shared" si="57"/>
        <v>3.2885201771312293</v>
      </c>
      <c r="L377" s="1">
        <f t="shared" si="59"/>
        <v>1342.1430400726729</v>
      </c>
      <c r="O377">
        <f>(2*Mp*Equations!B377/(Equations!F377*1.026*0.75))^(1/2)</f>
        <v>7.9954827604613925</v>
      </c>
      <c r="Q377">
        <f>$G$3*('Initial Conditions (LLDS)'!$I$3/Equations!D377)*(Ti/Equations!E377)</f>
        <v>18.224183617989823</v>
      </c>
      <c r="T377" s="1">
        <v>9350</v>
      </c>
      <c r="U377">
        <f t="shared" si="55"/>
        <v>1169.4103133130191</v>
      </c>
      <c r="AB377">
        <f t="shared" si="56"/>
        <v>1.3921031009592919</v>
      </c>
      <c r="AC377" s="1">
        <f t="shared" si="58"/>
        <v>1342.1430400726729</v>
      </c>
    </row>
    <row r="378" spans="1:29">
      <c r="A378">
        <f t="shared" si="51"/>
        <v>1.393512443546961</v>
      </c>
      <c r="B378" s="1">
        <f>(6.67384*10^(-11)*5.97219*10^24)/((6371*10^3+Equations!C378)^2)</f>
        <v>9.7907733529711418</v>
      </c>
      <c r="C378" s="1">
        <v>9375</v>
      </c>
      <c r="D378" s="1">
        <f t="shared" si="52"/>
        <v>29065.723563369451</v>
      </c>
      <c r="E378" s="1">
        <f>IF(C378&lt;11165,'Initial Conditions (LLDS)'!$E$1-0.0065*C378,IF(C378&gt;25336.9,139.789+0.00296*C378,216.483))</f>
        <v>224.99027777777775</v>
      </c>
      <c r="F378">
        <f>(D378*0.028964)/(8.3145*Equations!E378)</f>
        <v>0.45002826147705072</v>
      </c>
      <c r="G378" s="14">
        <f t="shared" si="50"/>
        <v>11.334656261982259</v>
      </c>
      <c r="H378">
        <f t="shared" si="53"/>
        <v>6.1004063766009784</v>
      </c>
      <c r="I378">
        <f t="shared" si="54"/>
        <v>7.6060210193111946</v>
      </c>
      <c r="J378">
        <f>F378*G378*B378-m*B378-0.5*Equations!F378*0.3*I378</f>
        <v>23.310022406183954</v>
      </c>
      <c r="K378" s="14">
        <f t="shared" si="57"/>
        <v>3.2868696965899278</v>
      </c>
      <c r="L378" s="1">
        <f t="shared" si="59"/>
        <v>1345.4299097692628</v>
      </c>
      <c r="O378">
        <f>(2*Mp*Equations!B378/(Equations!F378*1.026*0.75))^(1/2)</f>
        <v>8.0075962024508129</v>
      </c>
      <c r="Q378">
        <f>$G$3*('Initial Conditions (LLDS)'!$I$3/Equations!D378)*(Ti/Equations!E378)</f>
        <v>18.306003802850515</v>
      </c>
      <c r="T378" s="1">
        <v>9375</v>
      </c>
      <c r="U378">
        <f t="shared" si="55"/>
        <v>1170.7633305898564</v>
      </c>
      <c r="AB378">
        <f t="shared" si="56"/>
        <v>1.393512443546961</v>
      </c>
      <c r="AC378" s="1">
        <f t="shared" si="58"/>
        <v>1345.4299097692628</v>
      </c>
    </row>
    <row r="379" spans="1:29">
      <c r="A379">
        <f t="shared" si="51"/>
        <v>1.3949242203969914</v>
      </c>
      <c r="B379" s="1">
        <f>(6.67384*10^(-11)*5.97219*10^24)/((6371*10^3+Equations!C379)^2)</f>
        <v>9.7906966277331335</v>
      </c>
      <c r="C379" s="1">
        <v>9400</v>
      </c>
      <c r="D379" s="1">
        <f t="shared" si="52"/>
        <v>28956.633072240569</v>
      </c>
      <c r="E379" s="1">
        <f>IF(C379&lt;11165,'Initial Conditions (LLDS)'!$E$1-0.0065*C379,IF(C379&gt;25336.9,139.789+0.00296*C379,216.483))</f>
        <v>224.82777777777775</v>
      </c>
      <c r="F379">
        <f>(D379*0.028964)/(8.3145*Equations!E379)</f>
        <v>0.44866324822301518</v>
      </c>
      <c r="G379" s="14">
        <f t="shared" si="50"/>
        <v>11.36914082493414</v>
      </c>
      <c r="H379">
        <f t="shared" si="53"/>
        <v>6.1127733636124599</v>
      </c>
      <c r="I379">
        <f t="shared" si="54"/>
        <v>7.6098430821678518</v>
      </c>
      <c r="J379">
        <f>F379*G379*B379-m*B379-0.5*Equations!F379*0.3*I379</f>
        <v>23.31113583906906</v>
      </c>
      <c r="K379" s="14">
        <f t="shared" si="57"/>
        <v>3.2852188580054311</v>
      </c>
      <c r="L379" s="1">
        <f t="shared" si="59"/>
        <v>1348.7151286272683</v>
      </c>
      <c r="O379">
        <f>(2*Mp*Equations!B379/(Equations!F379*1.026*0.75))^(1/2)</f>
        <v>8.0197366850928251</v>
      </c>
      <c r="Q379">
        <f>$G$3*('Initial Conditions (LLDS)'!$I$3/Equations!D379)*(Ti/Equations!E379)</f>
        <v>18.388250358056681</v>
      </c>
      <c r="T379" s="1">
        <v>9400</v>
      </c>
      <c r="U379">
        <f t="shared" si="55"/>
        <v>1172.1083084277348</v>
      </c>
      <c r="AB379">
        <f t="shared" si="56"/>
        <v>1.3949242203969914</v>
      </c>
      <c r="AC379" s="1">
        <f t="shared" si="58"/>
        <v>1348.7151286272683</v>
      </c>
    </row>
    <row r="380" spans="1:29">
      <c r="A380">
        <f t="shared" si="51"/>
        <v>1.3963384374564953</v>
      </c>
      <c r="B380" s="1">
        <f>(6.67384*10^(-11)*5.97219*10^24)/((6371*10^3+Equations!C380)^2)</f>
        <v>9.7906199033970083</v>
      </c>
      <c r="C380" s="1">
        <v>9425</v>
      </c>
      <c r="D380" s="1">
        <f t="shared" si="52"/>
        <v>28847.874358622943</v>
      </c>
      <c r="E380" s="1">
        <f>IF(C380&lt;11165,'Initial Conditions (LLDS)'!$E$1-0.0065*C380,IF(C380&gt;25336.9,139.789+0.00296*C380,216.483))</f>
        <v>224.66527777777776</v>
      </c>
      <c r="F380">
        <f>(D380*0.028964)/(8.3145*Equations!E380)</f>
        <v>0.44730140472973456</v>
      </c>
      <c r="G380" s="14">
        <f t="shared" si="50"/>
        <v>11.403755047677265</v>
      </c>
      <c r="H380">
        <f t="shared" si="53"/>
        <v>6.1251742817718009</v>
      </c>
      <c r="I380">
        <f t="shared" si="54"/>
        <v>7.6136698191143388</v>
      </c>
      <c r="J380">
        <f>F380*G380*B380-m*B380-0.5*Equations!F380*0.3*I380</f>
        <v>23.312246905665042</v>
      </c>
      <c r="K380" s="14">
        <f t="shared" si="57"/>
        <v>3.2835676610557467</v>
      </c>
      <c r="L380" s="1">
        <f t="shared" si="59"/>
        <v>1351.998696288324</v>
      </c>
      <c r="O380">
        <f>(2*Mp*Equations!B380/(Equations!F380*1.026*0.75))^(1/2)</f>
        <v>8.0319042881396481</v>
      </c>
      <c r="Q380">
        <f>$G$3*('Initial Conditions (LLDS)'!$I$3/Equations!D380)*(Ti/Equations!E380)</f>
        <v>18.470925813485962</v>
      </c>
      <c r="T380" s="1">
        <v>9425</v>
      </c>
      <c r="U380">
        <f t="shared" si="55"/>
        <v>1173.4452580463981</v>
      </c>
      <c r="AB380">
        <f t="shared" si="56"/>
        <v>1.3963384374564953</v>
      </c>
      <c r="AC380" s="1">
        <f t="shared" si="58"/>
        <v>1351.998696288324</v>
      </c>
    </row>
    <row r="381" spans="1:29">
      <c r="A381">
        <f t="shared" si="51"/>
        <v>1.3977551006913771</v>
      </c>
      <c r="B381" s="1">
        <f>(6.67384*10^(-11)*5.97219*10^24)/((6371*10^3+Equations!C381)^2)</f>
        <v>9.7905431799627483</v>
      </c>
      <c r="C381" s="1">
        <v>9450</v>
      </c>
      <c r="D381" s="1">
        <f t="shared" si="52"/>
        <v>28739.446650019971</v>
      </c>
      <c r="E381" s="1">
        <f>IF(C381&lt;11165,'Initial Conditions (LLDS)'!$E$1-0.0065*C381,IF(C381&gt;25336.9,139.789+0.00296*C381,216.483))</f>
        <v>224.50277777777774</v>
      </c>
      <c r="F381">
        <f>(D381*0.028964)/(8.3145*Equations!E381)</f>
        <v>0.44594272589360018</v>
      </c>
      <c r="G381" s="14">
        <f t="shared" si="50"/>
        <v>11.438499510892115</v>
      </c>
      <c r="H381">
        <f t="shared" si="53"/>
        <v>6.1376092485197757</v>
      </c>
      <c r="I381">
        <f t="shared" si="54"/>
        <v>7.6175012392076624</v>
      </c>
      <c r="J381">
        <f>F381*G381*B381-m*B381-0.5*Equations!F381*0.3*I381</f>
        <v>23.313355608603501</v>
      </c>
      <c r="K381" s="14">
        <f t="shared" si="57"/>
        <v>3.2819161054183676</v>
      </c>
      <c r="L381" s="1">
        <f t="shared" si="59"/>
        <v>1355.2806123937423</v>
      </c>
      <c r="O381">
        <f>(2*Mp*Equations!B381/(Equations!F381*1.026*0.75))^(1/2)</f>
        <v>8.0440990916359443</v>
      </c>
      <c r="Q381">
        <f>$G$3*('Initial Conditions (LLDS)'!$I$3/Equations!D381)*(Ti/Equations!E381)</f>
        <v>18.554032715857407</v>
      </c>
      <c r="T381" s="1">
        <v>9450</v>
      </c>
      <c r="U381">
        <f t="shared" si="55"/>
        <v>1174.7741906642941</v>
      </c>
      <c r="AB381">
        <f t="shared" si="56"/>
        <v>1.3977551006913771</v>
      </c>
      <c r="AC381" s="1">
        <f t="shared" si="58"/>
        <v>1355.2806123937423</v>
      </c>
    </row>
    <row r="382" spans="1:29">
      <c r="A382">
        <f t="shared" si="51"/>
        <v>1.3991742160864065</v>
      </c>
      <c r="B382" s="1">
        <f>(6.67384*10^(-11)*5.97219*10^24)/((6371*10^3+Equations!C382)^2)</f>
        <v>9.7904664574303393</v>
      </c>
      <c r="C382" s="1">
        <v>9475</v>
      </c>
      <c r="D382" s="1">
        <f t="shared" si="52"/>
        <v>28631.349175182142</v>
      </c>
      <c r="E382" s="1">
        <f>IF(C382&lt;11165,'Initial Conditions (LLDS)'!$E$1-0.0065*C382,IF(C382&gt;25336.9,139.789+0.00296*C382,216.483))</f>
        <v>224.34027777777774</v>
      </c>
      <c r="F382">
        <f>(D382*0.028964)/(8.3145*Equations!E382)</f>
        <v>0.44458720661558082</v>
      </c>
      <c r="G382" s="14">
        <f t="shared" si="50"/>
        <v>11.473374798277602</v>
      </c>
      <c r="H382">
        <f t="shared" si="53"/>
        <v>6.1500783817880134</v>
      </c>
      <c r="I382">
        <f t="shared" si="54"/>
        <v>7.6213373515288847</v>
      </c>
      <c r="J382">
        <f>F382*G382*B382-m*B382-0.5*Equations!F382*0.3*I382</f>
        <v>23.314461950515017</v>
      </c>
      <c r="K382" s="14">
        <f t="shared" si="57"/>
        <v>3.2802641907702528</v>
      </c>
      <c r="L382" s="1">
        <f t="shared" si="59"/>
        <v>1358.5608765845125</v>
      </c>
      <c r="O382">
        <f>(2*Mp*Equations!B382/(Equations!F382*1.026*0.75))^(1/2)</f>
        <v>8.0563211759201252</v>
      </c>
      <c r="Q382">
        <f>$G$3*('Initial Conditions (LLDS)'!$I$3/Equations!D382)*(Ti/Equations!E382)</f>
        <v>18.637573628855822</v>
      </c>
      <c r="T382" s="1">
        <v>9475</v>
      </c>
      <c r="U382">
        <f t="shared" si="55"/>
        <v>1176.0951174985703</v>
      </c>
      <c r="AB382">
        <f t="shared" si="56"/>
        <v>1.3991742160864065</v>
      </c>
      <c r="AC382" s="1">
        <f t="shared" si="58"/>
        <v>1358.5608765845125</v>
      </c>
    </row>
    <row r="383" spans="1:29">
      <c r="A383">
        <f t="shared" si="51"/>
        <v>1.4005957896452925</v>
      </c>
      <c r="B383" s="1">
        <f>(6.67384*10^(-11)*5.97219*10^24)/((6371*10^3+Equations!C383)^2)</f>
        <v>9.7903897357997707</v>
      </c>
      <c r="C383" s="1">
        <v>9500</v>
      </c>
      <c r="D383" s="1">
        <f t="shared" si="52"/>
        <v>28523.58116410593</v>
      </c>
      <c r="E383" s="1">
        <f>IF(C383&lt;11165,'Initial Conditions (LLDS)'!$E$1-0.0065*C383,IF(C383&gt;25336.9,139.789+0.00296*C383,216.483))</f>
        <v>224.17777777777775</v>
      </c>
      <c r="F383">
        <f>(D383*0.028964)/(8.3145*Equations!E383)</f>
        <v>0.44323484180122247</v>
      </c>
      <c r="G383" s="14">
        <f t="shared" si="50"/>
        <v>11.508381496568925</v>
      </c>
      <c r="H383">
        <f t="shared" si="53"/>
        <v>6.1625818000014165</v>
      </c>
      <c r="I383">
        <f t="shared" si="54"/>
        <v>7.6251781651831845</v>
      </c>
      <c r="J383">
        <f>F383*G383*B383-m*B383-0.5*Equations!F383*0.3*I383</f>
        <v>23.315565934029124</v>
      </c>
      <c r="K383" s="14">
        <f t="shared" si="57"/>
        <v>3.2786119167878365</v>
      </c>
      <c r="L383" s="1">
        <f t="shared" si="59"/>
        <v>1361.8394885013004</v>
      </c>
      <c r="O383">
        <f>(2*Mp*Equations!B383/(Equations!F383*1.026*0.75))^(1/2)</f>
        <v>8.0685706216256357</v>
      </c>
      <c r="Q383">
        <f>$G$3*('Initial Conditions (LLDS)'!$I$3/Equations!D383)*(Ti/Equations!E383)</f>
        <v>18.72155113325713</v>
      </c>
      <c r="T383" s="1">
        <v>9500</v>
      </c>
      <c r="U383">
        <f t="shared" si="55"/>
        <v>1177.4080497650727</v>
      </c>
      <c r="AB383">
        <f t="shared" si="56"/>
        <v>1.4005957896452925</v>
      </c>
      <c r="AC383" s="1">
        <f t="shared" si="58"/>
        <v>1361.8394885013004</v>
      </c>
    </row>
    <row r="384" spans="1:29">
      <c r="A384">
        <f t="shared" si="51"/>
        <v>1.4020198273907549</v>
      </c>
      <c r="B384" s="1">
        <f>(6.67384*10^(-11)*5.97219*10^24)/((6371*10^3+Equations!C384)^2)</f>
        <v>9.7903130150710247</v>
      </c>
      <c r="C384" s="1">
        <v>9525</v>
      </c>
      <c r="D384" s="1">
        <f t="shared" si="52"/>
        <v>28416.141848032708</v>
      </c>
      <c r="E384" s="1">
        <f>IF(C384&lt;11165,'Initial Conditions (LLDS)'!$E$1-0.0065*C384,IF(C384&gt;25336.9,139.789+0.00296*C384,216.483))</f>
        <v>224.01527777777775</v>
      </c>
      <c r="F384">
        <f>(D384*0.028964)/(8.3145*Equations!E384)</f>
        <v>0.44188562636064788</v>
      </c>
      <c r="G384" s="14">
        <f t="shared" si="50"/>
        <v>11.543520195555526</v>
      </c>
      <c r="H384">
        <f t="shared" si="53"/>
        <v>6.1751196220805546</v>
      </c>
      <c r="I384">
        <f t="shared" si="54"/>
        <v>7.6290236892999381</v>
      </c>
      <c r="J384">
        <f>F384*G384*B384-m*B384-0.5*Equations!F384*0.3*I384</f>
        <v>23.31666756177426</v>
      </c>
      <c r="K384" s="14">
        <f t="shared" si="57"/>
        <v>3.2769592831470256</v>
      </c>
      <c r="L384" s="1">
        <f t="shared" si="59"/>
        <v>1365.1164477844475</v>
      </c>
      <c r="O384">
        <f>(2*Mp*Equations!B384/(Equations!F384*1.026*0.75))^(1/2)</f>
        <v>8.0808475096822381</v>
      </c>
      <c r="Q384">
        <f>$G$3*('Initial Conditions (LLDS)'!$I$3/Equations!D384)*(Ti/Equations!E384)</f>
        <v>18.805967827054623</v>
      </c>
      <c r="T384" s="1">
        <v>9525</v>
      </c>
      <c r="U384">
        <f t="shared" si="55"/>
        <v>1178.7129986783466</v>
      </c>
      <c r="AB384">
        <f t="shared" si="56"/>
        <v>1.4020198273907549</v>
      </c>
      <c r="AC384" s="1">
        <f t="shared" si="58"/>
        <v>1365.1164477844475</v>
      </c>
    </row>
    <row r="385" spans="1:29">
      <c r="A385">
        <f t="shared" si="51"/>
        <v>1.4034463353646018</v>
      </c>
      <c r="B385" s="1">
        <f>(6.67384*10^(-11)*5.97219*10^24)/((6371*10^3+Equations!C385)^2)</f>
        <v>9.7902362952440889</v>
      </c>
      <c r="C385" s="1">
        <v>9550</v>
      </c>
      <c r="D385" s="1">
        <f t="shared" si="52"/>
        <v>28309.030459447516</v>
      </c>
      <c r="E385" s="1">
        <f>IF(C385&lt;11165,'Initial Conditions (LLDS)'!$E$1-0.0065*C385,IF(C385&gt;25336.9,139.789+0.00296*C385,216.483))</f>
        <v>223.85277777777776</v>
      </c>
      <c r="F385">
        <f>(D385*0.028964)/(8.3145*Equations!E385)</f>
        <v>0.44053955520855415</v>
      </c>
      <c r="G385" s="14">
        <f t="shared" si="50"/>
        <v>11.578791488099263</v>
      </c>
      <c r="H385">
        <f t="shared" si="53"/>
        <v>6.1876919674441302</v>
      </c>
      <c r="I385">
        <f t="shared" si="54"/>
        <v>7.6328739330328164</v>
      </c>
      <c r="J385">
        <f>F385*G385*B385-m*B385-0.5*Equations!F385*0.3*I385</f>
        <v>23.317766836377839</v>
      </c>
      <c r="K385" s="14">
        <f t="shared" si="57"/>
        <v>3.2753062895231912</v>
      </c>
      <c r="L385" s="1">
        <f t="shared" si="59"/>
        <v>1368.3917540739706</v>
      </c>
      <c r="O385">
        <f>(2*Mp*Equations!B385/(Equations!F385*1.026*0.75))^(1/2)</f>
        <v>8.0931519213173395</v>
      </c>
      <c r="Q385">
        <f>$G$3*('Initial Conditions (LLDS)'!$I$3/Equations!D385)*(Ti/Equations!E385)</f>
        <v>18.89082632558646</v>
      </c>
      <c r="T385" s="1">
        <v>9550</v>
      </c>
      <c r="U385">
        <f t="shared" si="55"/>
        <v>1180.0099754516318</v>
      </c>
      <c r="AB385">
        <f t="shared" si="56"/>
        <v>1.4034463353646018</v>
      </c>
      <c r="AC385" s="1">
        <f t="shared" si="58"/>
        <v>1368.3917540739706</v>
      </c>
    </row>
    <row r="386" spans="1:29">
      <c r="A386">
        <f t="shared" si="51"/>
        <v>1.4048753196277992</v>
      </c>
      <c r="B386" s="1">
        <f>(6.67384*10^(-11)*5.97219*10^24)/((6371*10^3+Equations!C386)^2)</f>
        <v>9.7901595763189491</v>
      </c>
      <c r="C386" s="1">
        <v>9575</v>
      </c>
      <c r="D386" s="1">
        <f t="shared" si="52"/>
        <v>28202.246232078094</v>
      </c>
      <c r="E386" s="1">
        <f>IF(C386&lt;11165,'Initial Conditions (LLDS)'!$E$1-0.0065*C386,IF(C386&gt;25336.9,139.789+0.00296*C386,216.483))</f>
        <v>223.69027777777774</v>
      </c>
      <c r="F386">
        <f>(D386*0.028964)/(8.3145*Equations!E386)</f>
        <v>0.43919662326421421</v>
      </c>
      <c r="G386" s="14">
        <f t="shared" si="50"/>
        <v>11.614195970152544</v>
      </c>
      <c r="H386">
        <f t="shared" si="53"/>
        <v>6.2002989560113857</v>
      </c>
      <c r="I386">
        <f t="shared" si="54"/>
        <v>7.6367289055598482</v>
      </c>
      <c r="J386">
        <f>F386*G386*B386-m*B386-0.5*Equations!F386*0.3*I386</f>
        <v>23.318863760466193</v>
      </c>
      <c r="K386" s="14">
        <f t="shared" si="57"/>
        <v>3.2736529355911781</v>
      </c>
      <c r="L386" s="1">
        <f t="shared" si="59"/>
        <v>1371.6654070095617</v>
      </c>
      <c r="O386">
        <f>(2*Mp*Equations!B386/(Equations!F386*1.026*0.75))^(1/2)</f>
        <v>8.1054839380572705</v>
      </c>
      <c r="Q386">
        <f>$G$3*('Initial Conditions (LLDS)'!$I$3/Equations!D386)*(Ti/Equations!E386)</f>
        <v>18.976129261663932</v>
      </c>
      <c r="T386" s="1">
        <v>9575</v>
      </c>
      <c r="U386">
        <f t="shared" si="55"/>
        <v>1181.2989912968656</v>
      </c>
      <c r="AB386">
        <f t="shared" si="56"/>
        <v>1.4048753196277992</v>
      </c>
      <c r="AC386" s="1">
        <f t="shared" si="58"/>
        <v>1371.6654070095617</v>
      </c>
    </row>
    <row r="387" spans="1:29">
      <c r="A387">
        <f t="shared" si="51"/>
        <v>1.4063067862605496</v>
      </c>
      <c r="B387" s="1">
        <f>(6.67384*10^(-11)*5.97219*10^24)/((6371*10^3+Equations!C387)^2)</f>
        <v>9.790082858295591</v>
      </c>
      <c r="C387" s="1">
        <v>9600</v>
      </c>
      <c r="D387" s="1">
        <f t="shared" si="52"/>
        <v>28095.788400893667</v>
      </c>
      <c r="E387" s="1">
        <f>IF(C387&lt;11165,'Initial Conditions (LLDS)'!$E$1-0.0065*C387,IF(C387&gt;25336.9,139.789+0.00296*C387,216.483))</f>
        <v>223.52777777777774</v>
      </c>
      <c r="F387">
        <f>(D387*0.028964)/(8.3145*Equations!E387)</f>
        <v>0.43785682545147436</v>
      </c>
      <c r="G387" s="14">
        <f t="shared" ref="G387:G450" si="60">(n*8.3145*E387/D387)</f>
        <v>11.649734240776734</v>
      </c>
      <c r="H387">
        <f t="shared" si="53"/>
        <v>6.212940708204596</v>
      </c>
      <c r="I387">
        <f t="shared" si="54"/>
        <v>7.6405886160835141</v>
      </c>
      <c r="J387">
        <f>F387*G387*B387-m*B387-0.5*Equations!F387*0.3*I387</f>
        <v>23.31995833666463</v>
      </c>
      <c r="K387" s="14">
        <f t="shared" si="57"/>
        <v>3.2719992210252955</v>
      </c>
      <c r="L387" s="1">
        <f t="shared" si="59"/>
        <v>1374.9374062305869</v>
      </c>
      <c r="O387">
        <f>(2*Mp*Equations!B387/(Equations!F387*1.026*0.75))^(1/2)</f>
        <v>8.1178436417286193</v>
      </c>
      <c r="Q387">
        <f>$G$3*('Initial Conditions (LLDS)'!$I$3/Equations!D387)*(Ti/Equations!E387)</f>
        <v>19.061879285700972</v>
      </c>
      <c r="T387" s="1">
        <v>9600</v>
      </c>
      <c r="U387">
        <f t="shared" si="55"/>
        <v>1182.5800574246796</v>
      </c>
      <c r="AB387">
        <f t="shared" si="56"/>
        <v>1.4063067862605496</v>
      </c>
      <c r="AC387" s="1">
        <f t="shared" si="58"/>
        <v>1374.9374062305869</v>
      </c>
    </row>
    <row r="388" spans="1:29">
      <c r="A388">
        <f t="shared" ref="A388:A451" si="61">((G388*3)/(4*3.1415))^(1/3)</f>
        <v>1.4077407413623653</v>
      </c>
      <c r="B388" s="1">
        <f>(6.67384*10^(-11)*5.97219*10^24)/((6371*10^3+Equations!C388)^2)</f>
        <v>9.7900061411740005</v>
      </c>
      <c r="C388" s="1">
        <v>9625</v>
      </c>
      <c r="D388" s="1">
        <f t="shared" ref="D388:D451" si="62">101325*(1-2.25577*(10^-5)*C388)^5.25588</f>
        <v>27989.656202103786</v>
      </c>
      <c r="E388" s="1">
        <f>IF(C388&lt;11165,'Initial Conditions (LLDS)'!$E$1-0.0065*C388,IF(C388&gt;25336.9,139.789+0.00296*C388,216.483))</f>
        <v>223.36527777777775</v>
      </c>
      <c r="F388">
        <f>(D388*0.028964)/(8.3145*Equations!E388)</f>
        <v>0.43652015669875299</v>
      </c>
      <c r="G388" s="14">
        <f t="shared" si="60"/>
        <v>11.685406902160617</v>
      </c>
      <c r="H388">
        <f t="shared" ref="H388:H451" si="63">3.1415*(A388)^2</f>
        <v>6.2256173449515275</v>
      </c>
      <c r="I388">
        <f t="shared" ref="I388:I451" si="64">(2*B388*(F388*G388-m)/(F388*0.3*H388))^(1/2)</f>
        <v>7.6444530738308218</v>
      </c>
      <c r="J388">
        <f>F388*G388*B388-m*B388-0.5*Equations!F388*0.3*I388</f>
        <v>23.321050567597329</v>
      </c>
      <c r="K388" s="14">
        <f t="shared" si="57"/>
        <v>3.2703451454993222</v>
      </c>
      <c r="L388" s="1">
        <f t="shared" si="59"/>
        <v>1378.2077513760862</v>
      </c>
      <c r="O388">
        <f>(2*Mp*Equations!B388/(Equations!F388*1.026*0.75))^(1/2)</f>
        <v>8.130231114459562</v>
      </c>
      <c r="Q388">
        <f>$G$3*('Initial Conditions (LLDS)'!$I$3/Equations!D388)*(Ti/Equations!E388)</f>
        <v>19.148079065844701</v>
      </c>
      <c r="T388" s="1">
        <v>9625</v>
      </c>
      <c r="U388">
        <f t="shared" ref="U388:U451" si="65">T388/O388</f>
        <v>1183.8531850443958</v>
      </c>
      <c r="AB388">
        <f t="shared" ref="AB388:AB451" si="66">((G388*3)/(4*3.1415))^(1/3)</f>
        <v>1.4077407413623653</v>
      </c>
      <c r="AC388" s="1">
        <f t="shared" si="58"/>
        <v>1378.2077513760862</v>
      </c>
    </row>
    <row r="389" spans="1:29">
      <c r="A389">
        <f t="shared" si="61"/>
        <v>1.4091771910521413</v>
      </c>
      <c r="B389" s="1">
        <f>(6.67384*10^(-11)*5.97219*10^24)/((6371*10^3+Equations!C389)^2)</f>
        <v>9.7899294249541633</v>
      </c>
      <c r="C389" s="1">
        <v>9650</v>
      </c>
      <c r="D389" s="1">
        <f t="shared" si="62"/>
        <v>27883.848873157393</v>
      </c>
      <c r="E389" s="1">
        <f>IF(C389&lt;11165,'Initial Conditions (LLDS)'!$E$1-0.0065*C389,IF(C389&gt;25336.9,139.789+0.00296*C389,216.483))</f>
        <v>223.20277777777775</v>
      </c>
      <c r="F389">
        <f>(D389*0.028964)/(8.3145*Equations!E389)</f>
        <v>0.43518661193904273</v>
      </c>
      <c r="G389" s="14">
        <f t="shared" si="60"/>
        <v>11.721214559638923</v>
      </c>
      <c r="H389">
        <f t="shared" si="63"/>
        <v>6.2383289876879067</v>
      </c>
      <c r="I389">
        <f t="shared" si="64"/>
        <v>7.648322288053401</v>
      </c>
      <c r="J389">
        <f>F389*G389*B389-m*B389-0.5*Equations!F389*0.3*I389</f>
        <v>23.322140455887478</v>
      </c>
      <c r="K389" s="14">
        <f t="shared" ref="K389:K452" si="67">25/I389</f>
        <v>3.2686907086864969</v>
      </c>
      <c r="L389" s="1">
        <f t="shared" si="59"/>
        <v>1381.4764420847728</v>
      </c>
      <c r="O389">
        <f>(2*Mp*Equations!B389/(Equations!F389*1.026*0.75))^(1/2)</f>
        <v>8.1426464386811563</v>
      </c>
      <c r="Q389">
        <f>$G$3*('Initial Conditions (LLDS)'!$I$3/Equations!D389)*(Ti/Equations!E389)</f>
        <v>19.23473128810684</v>
      </c>
      <c r="T389" s="1">
        <v>9650</v>
      </c>
      <c r="U389">
        <f t="shared" si="65"/>
        <v>1185.1183853640323</v>
      </c>
      <c r="AB389">
        <f t="shared" si="66"/>
        <v>1.4091771910521413</v>
      </c>
      <c r="AC389" s="1">
        <f t="shared" ref="AC389:AC452" si="68">L388+K389</f>
        <v>1381.4764420847728</v>
      </c>
    </row>
    <row r="390" spans="1:29">
      <c r="A390">
        <f t="shared" si="61"/>
        <v>1.4106161414682366</v>
      </c>
      <c r="B390" s="1">
        <f>(6.67384*10^(-11)*5.97219*10^24)/((6371*10^3+Equations!C390)^2)</f>
        <v>9.7898527096360652</v>
      </c>
      <c r="C390" s="1">
        <v>9675</v>
      </c>
      <c r="D390" s="1">
        <f t="shared" si="62"/>
        <v>27778.365652741424</v>
      </c>
      <c r="E390" s="1">
        <f>IF(C390&lt;11165,'Initial Conditions (LLDS)'!$E$1-0.0065*C390,IF(C390&gt;25336.9,139.789+0.00296*C390,216.483))</f>
        <v>223.04027777777776</v>
      </c>
      <c r="F390">
        <f>(D390*0.028964)/(8.3145*Equations!E390)</f>
        <v>0.43385618610990506</v>
      </c>
      <c r="G390" s="14">
        <f t="shared" si="60"/>
        <v>11.757157821711157</v>
      </c>
      <c r="H390">
        <f t="shared" si="63"/>
        <v>6.251075758359967</v>
      </c>
      <c r="I390">
        <f t="shared" si="64"/>
        <v>7.6521962680275735</v>
      </c>
      <c r="J390">
        <f>F390*G390*B390-m*B390-0.5*Equations!F390*0.3*I390</f>
        <v>23.323228004157162</v>
      </c>
      <c r="K390" s="14">
        <f t="shared" si="67"/>
        <v>3.2670359102595246</v>
      </c>
      <c r="L390" s="1">
        <f t="shared" ref="L390:L453" si="69">L389+K390</f>
        <v>1384.7434779950322</v>
      </c>
      <c r="O390">
        <f>(2*Mp*Equations!B390/(Equations!F390*1.026*0.75))^(1/2)</f>
        <v>8.1550896971287283</v>
      </c>
      <c r="Q390">
        <f>$G$3*('Initial Conditions (LLDS)'!$I$3/Equations!D390)*(Ti/Equations!E390)</f>
        <v>19.321838656496549</v>
      </c>
      <c r="T390" s="1">
        <v>9675</v>
      </c>
      <c r="U390">
        <f t="shared" si="65"/>
        <v>1186.3756695902937</v>
      </c>
      <c r="AB390">
        <f t="shared" si="66"/>
        <v>1.4106161414682366</v>
      </c>
      <c r="AC390" s="1">
        <f t="shared" si="68"/>
        <v>1384.7434779950322</v>
      </c>
    </row>
    <row r="391" spans="1:29">
      <c r="A391">
        <f t="shared" si="61"/>
        <v>1.4120575987685444</v>
      </c>
      <c r="B391" s="1">
        <f>(6.67384*10^(-11)*5.97219*10^24)/((6371*10^3+Equations!C391)^2)</f>
        <v>9.7897759952196921</v>
      </c>
      <c r="C391" s="1">
        <v>9700</v>
      </c>
      <c r="D391" s="1">
        <f t="shared" si="62"/>
        <v>27673.205780779928</v>
      </c>
      <c r="E391" s="1">
        <f>IF(C391&lt;11165,'Initial Conditions (LLDS)'!$E$1-0.0065*C391,IF(C391&gt;25336.9,139.789+0.00296*C391,216.483))</f>
        <v>222.87777777777774</v>
      </c>
      <c r="F391">
        <f>(D391*0.028964)/(8.3145*Equations!E391)</f>
        <v>0.43252887415347346</v>
      </c>
      <c r="G391" s="14">
        <f t="shared" si="60"/>
        <v>11.793237300060326</v>
      </c>
      <c r="H391">
        <f t="shared" si="63"/>
        <v>6.263857779426921</v>
      </c>
      <c r="I391">
        <f t="shared" si="64"/>
        <v>7.6560750230544432</v>
      </c>
      <c r="J391">
        <f>F391*G391*B391-m*B391-0.5*Equations!F391*0.3*I391</f>
        <v>23.324313215027431</v>
      </c>
      <c r="K391" s="14">
        <f t="shared" si="67"/>
        <v>3.2653807498905727</v>
      </c>
      <c r="L391" s="1">
        <f t="shared" si="69"/>
        <v>1388.0088587449227</v>
      </c>
      <c r="O391">
        <f>(2*Mp*Equations!B391/(Equations!F391*1.026*0.75))^(1/2)</f>
        <v>8.1675609728431731</v>
      </c>
      <c r="Q391">
        <f>$G$3*('Initial Conditions (LLDS)'!$I$3/Equations!D391)*(Ti/Equations!E391)</f>
        <v>19.409403893153964</v>
      </c>
      <c r="T391" s="1">
        <v>9700</v>
      </c>
      <c r="U391">
        <f t="shared" si="65"/>
        <v>1187.6250489285758</v>
      </c>
      <c r="AB391">
        <f t="shared" si="66"/>
        <v>1.4120575987685444</v>
      </c>
      <c r="AC391" s="1">
        <f t="shared" si="68"/>
        <v>1388.0088587449227</v>
      </c>
    </row>
    <row r="392" spans="1:29">
      <c r="A392">
        <f t="shared" si="61"/>
        <v>1.4135015691305715</v>
      </c>
      <c r="B392" s="1">
        <f>(6.67384*10^(-11)*5.97219*10^24)/((6371*10^3+Equations!C392)^2)</f>
        <v>9.7896992817050315</v>
      </c>
      <c r="C392" s="1">
        <v>9725</v>
      </c>
      <c r="D392" s="1">
        <f t="shared" si="62"/>
        <v>27568.368498432854</v>
      </c>
      <c r="E392" s="1">
        <f>IF(C392&lt;11165,'Initial Conditions (LLDS)'!$E$1-0.0065*C392,IF(C392&gt;25336.9,139.789+0.00296*C392,216.483))</f>
        <v>222.71527777777774</v>
      </c>
      <c r="F392">
        <f>(D392*0.028964)/(8.3145*Equations!E392)</f>
        <v>0.43120467101645066</v>
      </c>
      <c r="G392" s="14">
        <f t="shared" si="60"/>
        <v>11.829453609571962</v>
      </c>
      <c r="H392">
        <f t="shared" si="63"/>
        <v>6.2766751738635076</v>
      </c>
      <c r="I392">
        <f t="shared" si="64"/>
        <v>7.6599585624599804</v>
      </c>
      <c r="J392">
        <f>F392*G392*B392-m*B392-0.5*Equations!F392*0.3*I392</f>
        <v>23.325396091118261</v>
      </c>
      <c r="K392" s="14">
        <f t="shared" si="67"/>
        <v>3.2637252272512685</v>
      </c>
      <c r="L392" s="1">
        <f t="shared" si="69"/>
        <v>1391.2725839721741</v>
      </c>
      <c r="O392">
        <f>(2*Mp*Equations!B392/(Equations!F392*1.026*0.75))^(1/2)</f>
        <v>8.1800603491723205</v>
      </c>
      <c r="Q392">
        <f>$G$3*('Initial Conditions (LLDS)'!$I$3/Equations!D392)*(Ti/Equations!E392)</f>
        <v>19.497429738485074</v>
      </c>
      <c r="T392" s="1">
        <v>9725</v>
      </c>
      <c r="U392">
        <f t="shared" si="65"/>
        <v>1188.8665345829631</v>
      </c>
      <c r="AB392">
        <f t="shared" si="66"/>
        <v>1.4135015691305715</v>
      </c>
      <c r="AC392" s="1">
        <f t="shared" si="68"/>
        <v>1391.2725839721741</v>
      </c>
    </row>
    <row r="393" spans="1:29">
      <c r="A393">
        <f t="shared" si="61"/>
        <v>1.4149480587515146</v>
      </c>
      <c r="B393" s="1">
        <f>(6.67384*10^(-11)*5.97219*10^24)/((6371*10^3+Equations!C393)^2)</f>
        <v>9.7896225690920655</v>
      </c>
      <c r="C393" s="1">
        <v>9750</v>
      </c>
      <c r="D393" s="1">
        <f t="shared" si="62"/>
        <v>27463.853048094876</v>
      </c>
      <c r="E393" s="1">
        <f>IF(C393&lt;11165,'Initial Conditions (LLDS)'!$E$1-0.0065*C393,IF(C393&gt;25336.9,139.789+0.00296*C393,216.483))</f>
        <v>222.55277777777775</v>
      </c>
      <c r="F393">
        <f>(D393*0.028964)/(8.3145*Equations!E393)</f>
        <v>0.42988357165010754</v>
      </c>
      <c r="G393" s="14">
        <f t="shared" si="60"/>
        <v>11.865807368353213</v>
      </c>
      <c r="H393">
        <f t="shared" si="63"/>
        <v>6.2895280651625418</v>
      </c>
      <c r="I393">
        <f t="shared" si="64"/>
        <v>7.6638468955951087</v>
      </c>
      <c r="J393">
        <f>F393*G393*B393-m*B393-0.5*Equations!F393*0.3*I393</f>
        <v>23.326476635048568</v>
      </c>
      <c r="K393" s="14">
        <f t="shared" si="67"/>
        <v>3.2620693420126989</v>
      </c>
      <c r="L393" s="1">
        <f t="shared" si="69"/>
        <v>1394.5346533141867</v>
      </c>
      <c r="O393">
        <f>(2*Mp*Equations!B393/(Equations!F393*1.026*0.75))^(1/2)</f>
        <v>8.1925879097723033</v>
      </c>
      <c r="Q393">
        <f>$G$3*('Initial Conditions (LLDS)'!$I$3/Equations!D393)*(Ti/Equations!E393)</f>
        <v>19.585918951297664</v>
      </c>
      <c r="T393" s="1">
        <v>9750</v>
      </c>
      <c r="U393">
        <f t="shared" si="65"/>
        <v>1190.1001377562247</v>
      </c>
      <c r="AB393">
        <f t="shared" si="66"/>
        <v>1.4149480587515146</v>
      </c>
      <c r="AC393" s="1">
        <f t="shared" si="68"/>
        <v>1394.5346533141867</v>
      </c>
    </row>
    <row r="394" spans="1:29">
      <c r="A394">
        <f t="shared" si="61"/>
        <v>1.4163970738483367</v>
      </c>
      <c r="B394" s="1">
        <f>(6.67384*10^(-11)*5.97219*10^24)/((6371*10^3+Equations!C394)^2)</f>
        <v>9.7895458573807836</v>
      </c>
      <c r="C394" s="1">
        <v>9775</v>
      </c>
      <c r="D394" s="1">
        <f t="shared" si="62"/>
        <v>27359.658673394391</v>
      </c>
      <c r="E394" s="1">
        <f>IF(C394&lt;11165,'Initial Conditions (LLDS)'!$E$1-0.0065*C394,IF(C394&gt;25336.9,139.789+0.00296*C394,216.483))</f>
        <v>222.39027777777775</v>
      </c>
      <c r="F394">
        <f>(D394*0.028964)/(8.3145*Equations!E394)</f>
        <v>0.42856557101028364</v>
      </c>
      <c r="G394" s="14">
        <f t="shared" si="60"/>
        <v>11.902299197752034</v>
      </c>
      <c r="H394">
        <f t="shared" si="63"/>
        <v>6.3024165773374596</v>
      </c>
      <c r="I394">
        <f t="shared" si="64"/>
        <v>7.6677400318357787</v>
      </c>
      <c r="J394">
        <f>F394*G394*B394-m*B394-0.5*Equations!F394*0.3*I394</f>
        <v>23.327554849436197</v>
      </c>
      <c r="K394" s="14">
        <f t="shared" si="67"/>
        <v>3.2604130938454108</v>
      </c>
      <c r="L394" s="1">
        <f t="shared" si="69"/>
        <v>1397.7950664080322</v>
      </c>
      <c r="O394">
        <f>(2*Mp*Equations!B394/(Equations!F394*1.026*0.75))^(1/2)</f>
        <v>8.2051437386088981</v>
      </c>
      <c r="Q394">
        <f>$G$3*('Initial Conditions (LLDS)'!$I$3/Equations!D394)*(Ti/Equations!E394)</f>
        <v>19.674874308938254</v>
      </c>
      <c r="T394" s="1">
        <v>9775</v>
      </c>
      <c r="U394">
        <f t="shared" si="65"/>
        <v>1191.3258696498174</v>
      </c>
      <c r="AB394">
        <f t="shared" si="66"/>
        <v>1.4163970738483367</v>
      </c>
      <c r="AC394" s="1">
        <f t="shared" si="68"/>
        <v>1397.7950664080322</v>
      </c>
    </row>
    <row r="395" spans="1:29">
      <c r="A395">
        <f t="shared" si="61"/>
        <v>1.4178486206578442</v>
      </c>
      <c r="B395" s="1">
        <f>(6.67384*10^(-11)*5.97219*10^24)/((6371*10^3+Equations!C395)^2)</f>
        <v>9.7894691465711698</v>
      </c>
      <c r="C395" s="1">
        <v>9800</v>
      </c>
      <c r="D395" s="1">
        <f t="shared" si="62"/>
        <v>27255.784619192309</v>
      </c>
      <c r="E395" s="1">
        <f>IF(C395&lt;11165,'Initial Conditions (LLDS)'!$E$1-0.0065*C395,IF(C395&gt;25336.9,139.789+0.00296*C395,216.483))</f>
        <v>222.22777777777776</v>
      </c>
      <c r="F395">
        <f>(D395*0.028964)/(8.3145*Equations!E395)</f>
        <v>0.42725066405738527</v>
      </c>
      <c r="G395" s="14">
        <f t="shared" si="60"/>
        <v>11.938929722376567</v>
      </c>
      <c r="H395">
        <f t="shared" si="63"/>
        <v>6.3153408349248963</v>
      </c>
      <c r="I395">
        <f t="shared" si="64"/>
        <v>7.6716379805830739</v>
      </c>
      <c r="J395">
        <f>F395*G395*B395-m*B395-0.5*Equations!F395*0.3*I395</f>
        <v>23.328630736897981</v>
      </c>
      <c r="K395" s="14">
        <f t="shared" si="67"/>
        <v>3.2587564824194044</v>
      </c>
      <c r="L395" s="1">
        <f t="shared" si="69"/>
        <v>1401.0538228904516</v>
      </c>
      <c r="O395">
        <f>(2*Mp*Equations!B395/(Equations!F395*1.026*0.75))^(1/2)</f>
        <v>8.2177279199589144</v>
      </c>
      <c r="Q395">
        <f>$G$3*('Initial Conditions (LLDS)'!$I$3/Equations!D395)*(Ti/Equations!E395)</f>
        <v>19.764298607430295</v>
      </c>
      <c r="T395" s="1">
        <v>9800</v>
      </c>
      <c r="U395">
        <f t="shared" si="65"/>
        <v>1192.5437414638809</v>
      </c>
      <c r="AB395">
        <f t="shared" si="66"/>
        <v>1.4178486206578442</v>
      </c>
      <c r="AC395" s="1">
        <f t="shared" si="68"/>
        <v>1401.0538228904516</v>
      </c>
    </row>
    <row r="396" spans="1:29">
      <c r="A396">
        <f t="shared" si="61"/>
        <v>1.4193027054367662</v>
      </c>
      <c r="B396" s="1">
        <f>(6.67384*10^(-11)*5.97219*10^24)/((6371*10^3+Equations!C396)^2)</f>
        <v>9.7893924366632117</v>
      </c>
      <c r="C396" s="1">
        <v>9825</v>
      </c>
      <c r="D396" s="1">
        <f t="shared" si="62"/>
        <v>27152.230131580982</v>
      </c>
      <c r="E396" s="1">
        <f>IF(C396&lt;11165,'Initial Conditions (LLDS)'!$E$1-0.0065*C396,IF(C396&gt;25336.9,139.789+0.00296*C396,216.483))</f>
        <v>222.06527777777774</v>
      </c>
      <c r="F396">
        <f>(D396*0.028964)/(8.3145*Equations!E396)</f>
        <v>0.42593884575638497</v>
      </c>
      <c r="G396" s="14">
        <f t="shared" si="60"/>
        <v>11.975699570114585</v>
      </c>
      <c r="H396">
        <f t="shared" si="63"/>
        <v>6.3283009629872797</v>
      </c>
      <c r="I396">
        <f t="shared" si="64"/>
        <v>7.6755407512632656</v>
      </c>
      <c r="J396">
        <f>F396*G396*B396-m*B396-0.5*Equations!F396*0.3*I396</f>
        <v>23.329704300049602</v>
      </c>
      <c r="K396" s="14">
        <f t="shared" si="67"/>
        <v>3.257099507404142</v>
      </c>
      <c r="L396" s="1">
        <f t="shared" si="69"/>
        <v>1404.3109223978556</v>
      </c>
      <c r="O396">
        <f>(2*Mp*Equations!B396/(Equations!F396*1.026*0.75))^(1/2)</f>
        <v>8.2303405384115607</v>
      </c>
      <c r="Q396">
        <f>$G$3*('Initial Conditions (LLDS)'!$I$3/Equations!D396)*(Ti/Equations!E396)</f>
        <v>19.854194661613406</v>
      </c>
      <c r="T396" s="1">
        <v>9825</v>
      </c>
      <c r="U396">
        <f t="shared" si="65"/>
        <v>1193.7537643972391</v>
      </c>
      <c r="AB396">
        <f t="shared" si="66"/>
        <v>1.4193027054367662</v>
      </c>
      <c r="AC396" s="1">
        <f t="shared" si="68"/>
        <v>1404.3109223978556</v>
      </c>
    </row>
    <row r="397" spans="1:29">
      <c r="A397">
        <f t="shared" si="61"/>
        <v>1.4207593344618299</v>
      </c>
      <c r="B397" s="1">
        <f>(6.67384*10^(-11)*5.97219*10^24)/((6371*10^3+Equations!C397)^2)</f>
        <v>9.7893157276568932</v>
      </c>
      <c r="C397" s="1">
        <v>9850</v>
      </c>
      <c r="D397" s="1">
        <f t="shared" si="62"/>
        <v>27048.994457883091</v>
      </c>
      <c r="E397" s="1">
        <f>IF(C397&lt;11165,'Initial Conditions (LLDS)'!$E$1-0.0065*C397,IF(C397&gt;25336.9,139.789+0.00296*C397,216.483))</f>
        <v>221.90277777777777</v>
      </c>
      <c r="F397">
        <f>(D397*0.028964)/(8.3145*Equations!E397)</f>
        <v>0.42463011107682114</v>
      </c>
      <c r="G397" s="14">
        <f t="shared" si="60"/>
        <v>12.012609372153122</v>
      </c>
      <c r="H397">
        <f t="shared" si="63"/>
        <v>6.3412970871154153</v>
      </c>
      <c r="I397">
        <f t="shared" si="64"/>
        <v>7.6794483533279339</v>
      </c>
      <c r="J397">
        <f>F397*G397*B397-m*B397-0.5*Equations!F397*0.3*I397</f>
        <v>23.330775541505758</v>
      </c>
      <c r="K397" s="14">
        <f t="shared" si="67"/>
        <v>3.2554421684685337</v>
      </c>
      <c r="L397" s="1">
        <f t="shared" si="69"/>
        <v>1407.5663645663242</v>
      </c>
      <c r="O397">
        <f>(2*Mp*Equations!B397/(Equations!F397*1.026*0.75))^(1/2)</f>
        <v>8.2429816788698318</v>
      </c>
      <c r="Q397">
        <f>$G$3*('Initial Conditions (LLDS)'!$I$3/Equations!D397)*(Ti/Equations!E397)</f>
        <v>19.944565305283771</v>
      </c>
      <c r="T397" s="1">
        <v>9850</v>
      </c>
      <c r="U397">
        <f t="shared" si="65"/>
        <v>1194.9559496473976</v>
      </c>
      <c r="AB397">
        <f t="shared" si="66"/>
        <v>1.4207593344618299</v>
      </c>
      <c r="AC397" s="1">
        <f t="shared" si="68"/>
        <v>1407.5663645663242</v>
      </c>
    </row>
    <row r="398" spans="1:29">
      <c r="A398">
        <f t="shared" si="61"/>
        <v>1.4222185140298433</v>
      </c>
      <c r="B398" s="1">
        <f>(6.67384*10^(-11)*5.97219*10^24)/((6371*10^3+Equations!C398)^2)</f>
        <v>9.7892390195522001</v>
      </c>
      <c r="C398" s="1">
        <v>9875</v>
      </c>
      <c r="D398" s="1">
        <f t="shared" si="62"/>
        <v>26946.076846650412</v>
      </c>
      <c r="E398" s="1">
        <f>IF(C398&lt;11165,'Initial Conditions (LLDS)'!$E$1-0.0065*C398,IF(C398&gt;25336.9,139.789+0.00296*C398,216.483))</f>
        <v>221.74027777777775</v>
      </c>
      <c r="F398">
        <f>(D398*0.028964)/(8.3145*Equations!E398)</f>
        <v>0.42332445499279536</v>
      </c>
      <c r="G398" s="14">
        <f t="shared" si="60"/>
        <v>12.049659762998234</v>
      </c>
      <c r="H398">
        <f t="shared" si="63"/>
        <v>6.3543293334311368</v>
      </c>
      <c r="I398">
        <f t="shared" si="64"/>
        <v>7.6833607962540231</v>
      </c>
      <c r="J398">
        <f>F398*G398*B398-m*B398-0.5*Equations!F398*0.3*I398</f>
        <v>23.331844463880035</v>
      </c>
      <c r="K398" s="14">
        <f t="shared" si="67"/>
        <v>3.2537844652809484</v>
      </c>
      <c r="L398" s="1">
        <f t="shared" si="69"/>
        <v>1410.8201490316051</v>
      </c>
      <c r="O398">
        <f>(2*Mp*Equations!B398/(Equations!F398*1.026*0.75))^(1/2)</f>
        <v>8.2556514265519212</v>
      </c>
      <c r="Q398">
        <f>$G$3*('Initial Conditions (LLDS)'!$I$3/Equations!D398)*(Ti/Equations!E398)</f>
        <v>20.035413391335808</v>
      </c>
      <c r="T398" s="1">
        <v>9875</v>
      </c>
      <c r="U398">
        <f t="shared" si="65"/>
        <v>1196.1503084105407</v>
      </c>
      <c r="AB398">
        <f t="shared" si="66"/>
        <v>1.4222185140298433</v>
      </c>
      <c r="AC398" s="1">
        <f t="shared" si="68"/>
        <v>1410.8201490316051</v>
      </c>
    </row>
    <row r="399" spans="1:29">
      <c r="A399">
        <f t="shared" si="61"/>
        <v>1.4236802504577686</v>
      </c>
      <c r="B399" s="1">
        <f>(6.67384*10^(-11)*5.97219*10^24)/((6371*10^3+Equations!C399)^2)</f>
        <v>9.78916231234912</v>
      </c>
      <c r="C399" s="1">
        <v>9900</v>
      </c>
      <c r="D399" s="1">
        <f t="shared" si="62"/>
        <v>26843.476547662889</v>
      </c>
      <c r="E399" s="1">
        <f>IF(C399&lt;11165,'Initial Conditions (LLDS)'!$E$1-0.0065*C399,IF(C399&gt;25336.9,139.789+0.00296*C399,216.483))</f>
        <v>221.57777777777775</v>
      </c>
      <c r="F399">
        <f>(D399*0.028964)/(8.3145*Equations!E399)</f>
        <v>0.42202187248297418</v>
      </c>
      <c r="G399" s="14">
        <f t="shared" si="60"/>
        <v>12.086851380494812</v>
      </c>
      <c r="H399">
        <f t="shared" si="63"/>
        <v>6.3673978285898896</v>
      </c>
      <c r="I399">
        <f t="shared" si="64"/>
        <v>7.6872780895439519</v>
      </c>
      <c r="J399">
        <f>F399*G399*B399-m*B399-0.5*Equations!F399*0.3*I399</f>
        <v>23.332911069784974</v>
      </c>
      <c r="K399" s="14">
        <f t="shared" si="67"/>
        <v>3.252126397509203</v>
      </c>
      <c r="L399" s="1">
        <f t="shared" si="69"/>
        <v>1414.0722754291144</v>
      </c>
      <c r="O399">
        <f>(2*Mp*Equations!B399/(Equations!F399*1.026*0.75))^(1/2)</f>
        <v>8.268349866992585</v>
      </c>
      <c r="Q399">
        <f>$G$3*('Initial Conditions (LLDS)'!$I$3/Equations!D399)*(Ti/Equations!E399)</f>
        <v>20.126741791904717</v>
      </c>
      <c r="T399" s="1">
        <v>9900</v>
      </c>
      <c r="U399">
        <f t="shared" si="65"/>
        <v>1197.3368518815337</v>
      </c>
      <c r="AB399">
        <f t="shared" si="66"/>
        <v>1.4236802504577686</v>
      </c>
      <c r="AC399" s="1">
        <f t="shared" si="68"/>
        <v>1414.0722754291144</v>
      </c>
    </row>
    <row r="400" spans="1:29">
      <c r="A400">
        <f t="shared" si="61"/>
        <v>1.4251445500828064</v>
      </c>
      <c r="B400" s="1">
        <f>(6.67384*10^(-11)*5.97219*10^24)/((6371*10^3+Equations!C400)^2)</f>
        <v>9.789085606047637</v>
      </c>
      <c r="C400" s="1">
        <v>9925</v>
      </c>
      <c r="D400" s="1">
        <f t="shared" si="62"/>
        <v>26741.192811927391</v>
      </c>
      <c r="E400" s="1">
        <f>IF(C400&lt;11165,'Initial Conditions (LLDS)'!$E$1-0.0065*C400,IF(C400&gt;25336.9,139.789+0.00296*C400,216.483))</f>
        <v>221.41527777777776</v>
      </c>
      <c r="F400">
        <f>(D400*0.028964)/(8.3145*Equations!E400)</f>
        <v>0.42072235853058682</v>
      </c>
      <c r="G400" s="14">
        <f t="shared" si="60"/>
        <v>12.124184865846633</v>
      </c>
      <c r="H400">
        <f t="shared" si="63"/>
        <v>6.3805026997834222</v>
      </c>
      <c r="I400">
        <f t="shared" si="64"/>
        <v>7.6912002427256834</v>
      </c>
      <c r="J400">
        <f>F400*G400*B400-m*B400-0.5*Equations!F400*0.3*I400</f>
        <v>23.333975361832074</v>
      </c>
      <c r="K400" s="14">
        <f t="shared" si="67"/>
        <v>3.2504679648205665</v>
      </c>
      <c r="L400" s="1">
        <f t="shared" si="69"/>
        <v>1417.3227433939348</v>
      </c>
      <c r="O400">
        <f>(2*Mp*Equations!B400/(Equations!F400*1.026*0.75))^(1/2)</f>
        <v>8.2810770860445704</v>
      </c>
      <c r="Q400">
        <f>$G$3*('Initial Conditions (LLDS)'!$I$3/Equations!D400)*(Ti/Equations!E400)</f>
        <v>20.218553398510473</v>
      </c>
      <c r="T400" s="1">
        <v>9925</v>
      </c>
      <c r="U400">
        <f t="shared" si="65"/>
        <v>1198.5155912539203</v>
      </c>
      <c r="AB400">
        <f t="shared" si="66"/>
        <v>1.4251445500828064</v>
      </c>
      <c r="AC400" s="1">
        <f t="shared" si="68"/>
        <v>1417.3227433939348</v>
      </c>
    </row>
    <row r="401" spans="1:29">
      <c r="A401">
        <f t="shared" si="61"/>
        <v>1.4266114192624713</v>
      </c>
      <c r="B401" s="1">
        <f>(6.67384*10^(-11)*5.97219*10^24)/((6371*10^3+Equations!C401)^2)</f>
        <v>9.7890089006477385</v>
      </c>
      <c r="C401" s="1">
        <v>9950</v>
      </c>
      <c r="D401" s="1">
        <f t="shared" si="62"/>
        <v>26639.2248916766</v>
      </c>
      <c r="E401" s="1">
        <f>IF(C401&lt;11165,'Initial Conditions (LLDS)'!$E$1-0.0065*C401,IF(C401&gt;25336.9,139.789+0.00296*C401,216.483))</f>
        <v>221.25277777777774</v>
      </c>
      <c r="F401">
        <f>(D401*0.028964)/(8.3145*Equations!E401)</f>
        <v>0.41942590812342417</v>
      </c>
      <c r="G401" s="14">
        <f t="shared" si="60"/>
        <v>12.161660863636492</v>
      </c>
      <c r="H401">
        <f t="shared" si="63"/>
        <v>6.393644074742415</v>
      </c>
      <c r="I401">
        <f t="shared" si="64"/>
        <v>7.6951272653528235</v>
      </c>
      <c r="J401">
        <f>F401*G401*B401-m*B401-0.5*Equations!F401*0.3*I401</f>
        <v>23.33503734263174</v>
      </c>
      <c r="K401" s="14">
        <f t="shared" si="67"/>
        <v>3.2488091668817569</v>
      </c>
      <c r="L401" s="1">
        <f t="shared" si="69"/>
        <v>1420.5715525608166</v>
      </c>
      <c r="O401">
        <f>(2*Mp*Equations!B401/(Equations!F401*1.026*0.75))^(1/2)</f>
        <v>8.2938331698800258</v>
      </c>
      <c r="Q401">
        <f>$G$3*('Initial Conditions (LLDS)'!$I$3/Equations!D401)*(Ti/Equations!E401)</f>
        <v>20.310851122202902</v>
      </c>
      <c r="T401" s="1">
        <v>9950</v>
      </c>
      <c r="U401">
        <f t="shared" si="65"/>
        <v>1199.6865377199204</v>
      </c>
      <c r="AB401">
        <f t="shared" si="66"/>
        <v>1.4266114192624713</v>
      </c>
      <c r="AC401" s="1">
        <f t="shared" si="68"/>
        <v>1420.5715525608166</v>
      </c>
    </row>
    <row r="402" spans="1:29">
      <c r="A402">
        <f t="shared" si="61"/>
        <v>1.4280808643746752</v>
      </c>
      <c r="B402" s="1">
        <f>(6.67384*10^(-11)*5.97219*10^24)/((6371*10^3+Equations!C402)^2)</f>
        <v>9.7889321961494105</v>
      </c>
      <c r="C402" s="1">
        <v>9975</v>
      </c>
      <c r="D402" s="1">
        <f t="shared" si="62"/>
        <v>26537.572040367937</v>
      </c>
      <c r="E402" s="1">
        <f>IF(C402&lt;11165,'Initial Conditions (LLDS)'!$E$1-0.0065*C402,IF(C402&gt;25336.9,139.789+0.00296*C402,216.483))</f>
        <v>221.09027777777777</v>
      </c>
      <c r="F402">
        <f>(D402*0.028964)/(8.3145*Equations!E402)</f>
        <v>0.41813251625383824</v>
      </c>
      <c r="G402" s="14">
        <f t="shared" si="60"/>
        <v>12.199280021846468</v>
      </c>
      <c r="H402">
        <f t="shared" si="63"/>
        <v>6.4068220817391852</v>
      </c>
      <c r="I402">
        <f t="shared" si="64"/>
        <v>7.6990591670047008</v>
      </c>
      <c r="J402">
        <f>F402*G402*B402-m*B402-0.5*Equations!F402*0.3*I402</f>
        <v>23.336097014793317</v>
      </c>
      <c r="K402" s="14">
        <f t="shared" si="67"/>
        <v>3.2471500033589411</v>
      </c>
      <c r="L402" s="1">
        <f t="shared" si="69"/>
        <v>1423.8187025641755</v>
      </c>
      <c r="O402">
        <f>(2*Mp*Equations!B402/(Equations!F402*1.026*0.75))^(1/2)</f>
        <v>8.3066182049919295</v>
      </c>
      <c r="Q402">
        <f>$G$3*('Initial Conditions (LLDS)'!$I$3/Equations!D402)*(Ti/Equations!E402)</f>
        <v>20.40363789370792</v>
      </c>
      <c r="T402" s="1">
        <v>9975</v>
      </c>
      <c r="U402">
        <f t="shared" si="65"/>
        <v>1200.8497024704282</v>
      </c>
      <c r="AB402">
        <f t="shared" si="66"/>
        <v>1.4280808643746752</v>
      </c>
      <c r="AC402" s="1">
        <f t="shared" si="68"/>
        <v>1423.8187025641755</v>
      </c>
    </row>
    <row r="403" spans="1:29">
      <c r="A403">
        <f t="shared" si="61"/>
        <v>1.4295528918178051</v>
      </c>
      <c r="B403" s="1">
        <f>(6.67384*10^(-11)*5.97219*10^24)/((6371*10^3+Equations!C403)^2)</f>
        <v>9.7888554925526368</v>
      </c>
      <c r="C403" s="1">
        <v>10000</v>
      </c>
      <c r="D403" s="1">
        <f t="shared" si="62"/>
        <v>26436.233512682385</v>
      </c>
      <c r="E403" s="1">
        <f>IF(C403&lt;11165,'Initial Conditions (LLDS)'!$E$1-0.0065*C403,IF(C403&gt;25336.9,139.789+0.00296*C403,216.483))</f>
        <v>220.92777777777775</v>
      </c>
      <c r="F403">
        <f>(D403*0.028964)/(8.3145*Equations!E403)</f>
        <v>0.41684217791874145</v>
      </c>
      <c r="G403" s="14">
        <f t="shared" si="60"/>
        <v>12.237042991878349</v>
      </c>
      <c r="H403">
        <f t="shared" si="63"/>
        <v>6.4200368495903568</v>
      </c>
      <c r="I403">
        <f t="shared" si="64"/>
        <v>7.7029959572864604</v>
      </c>
      <c r="J403">
        <f>F403*G403*B403-m*B403-0.5*Equations!F403*0.3*I403</f>
        <v>23.33715438092511</v>
      </c>
      <c r="K403" s="14">
        <f t="shared" si="67"/>
        <v>3.245490473917731</v>
      </c>
      <c r="L403" s="1">
        <f t="shared" si="69"/>
        <v>1427.0641930380932</v>
      </c>
      <c r="O403">
        <f>(2*Mp*Equations!B403/(Equations!F403*1.026*0.75))^(1/2)</f>
        <v>8.3194322781955012</v>
      </c>
      <c r="Q403">
        <f>$G$3*('Initial Conditions (LLDS)'!$I$3/Equations!D403)*(Ti/Equations!E403)</f>
        <v>20.496916663575043</v>
      </c>
      <c r="T403" s="1">
        <v>10000</v>
      </c>
      <c r="U403">
        <f t="shared" si="65"/>
        <v>1202.0050966950134</v>
      </c>
      <c r="AB403">
        <f t="shared" si="66"/>
        <v>1.4295528918178051</v>
      </c>
      <c r="AC403" s="1">
        <f t="shared" si="68"/>
        <v>1427.0641930380932</v>
      </c>
    </row>
    <row r="404" spans="1:29">
      <c r="A404">
        <f t="shared" si="61"/>
        <v>1.4310275080108041</v>
      </c>
      <c r="B404" s="1">
        <f>(6.67384*10^(-11)*5.97219*10^24)/((6371*10^3+Equations!C404)^2)</f>
        <v>9.788778789857405</v>
      </c>
      <c r="C404" s="1">
        <v>10025</v>
      </c>
      <c r="D404" s="1">
        <f t="shared" si="62"/>
        <v>26335.208564523455</v>
      </c>
      <c r="E404" s="1">
        <f>IF(C404&lt;11165,'Initial Conditions (LLDS)'!$E$1-0.0065*C404,IF(C404&gt;25336.9,139.789+0.00296*C404,216.483))</f>
        <v>220.76527777777775</v>
      </c>
      <c r="F404">
        <f>(D404*0.028964)/(8.3145*Equations!E404)</f>
        <v>0.41555488811960584</v>
      </c>
      <c r="G404" s="14">
        <f t="shared" si="60"/>
        <v>12.274950428574158</v>
      </c>
      <c r="H404">
        <f t="shared" si="63"/>
        <v>6.4332885076595687</v>
      </c>
      <c r="I404">
        <f t="shared" si="64"/>
        <v>7.7069376458291483</v>
      </c>
      <c r="J404">
        <f>F404*G404*B404-m*B404-0.5*Equations!F404*0.3*I404</f>
        <v>23.338209443634302</v>
      </c>
      <c r="K404" s="14">
        <f t="shared" si="67"/>
        <v>3.2438305782231853</v>
      </c>
      <c r="L404" s="1">
        <f t="shared" si="69"/>
        <v>1430.3080236163164</v>
      </c>
      <c r="O404">
        <f>(2*Mp*Equations!B404/(Equations!F404*1.026*0.75))^(1/2)</f>
        <v>8.3322754766296487</v>
      </c>
      <c r="Q404">
        <f>$G$3*('Initial Conditions (LLDS)'!$I$3/Equations!D404)*(Ti/Equations!E404)</f>
        <v>20.590690402325979</v>
      </c>
      <c r="T404" s="1">
        <v>10025</v>
      </c>
      <c r="U404">
        <f t="shared" si="65"/>
        <v>1203.1527315819192</v>
      </c>
      <c r="AB404">
        <f t="shared" si="66"/>
        <v>1.4310275080108041</v>
      </c>
      <c r="AC404" s="1">
        <f t="shared" si="68"/>
        <v>1430.3080236163164</v>
      </c>
    </row>
    <row r="405" spans="1:29">
      <c r="A405">
        <f t="shared" si="61"/>
        <v>1.4325047193932543</v>
      </c>
      <c r="B405" s="1">
        <f>(6.67384*10^(-11)*5.97219*10^24)/((6371*10^3+Equations!C405)^2)</f>
        <v>9.7887020880636992</v>
      </c>
      <c r="C405" s="1">
        <v>10050</v>
      </c>
      <c r="D405" s="1">
        <f t="shared" si="62"/>
        <v>26234.496453016014</v>
      </c>
      <c r="E405" s="1">
        <f>IF(C405&lt;11165,'Initial Conditions (LLDS)'!$E$1-0.0065*C405,IF(C405&gt;25336.9,139.789+0.00296*C405,216.483))</f>
        <v>220.60277777777776</v>
      </c>
      <c r="F405">
        <f>(D405*0.028964)/(8.3145*Equations!E405)</f>
        <v>0.41427064186246215</v>
      </c>
      <c r="G405" s="14">
        <f t="shared" si="60"/>
        <v>12.313002990236864</v>
      </c>
      <c r="H405">
        <f t="shared" si="63"/>
        <v>6.4465771858602183</v>
      </c>
      <c r="I405">
        <f t="shared" si="64"/>
        <v>7.710884242289799</v>
      </c>
      <c r="J405">
        <f>F405*G405*B405-m*B405-0.5*Equations!F405*0.3*I405</f>
        <v>23.339262205527071</v>
      </c>
      <c r="K405" s="14">
        <f t="shared" si="67"/>
        <v>3.2421703159398074</v>
      </c>
      <c r="L405" s="1">
        <f t="shared" si="69"/>
        <v>1433.5501939322562</v>
      </c>
      <c r="O405">
        <f>(2*Mp*Equations!B405/(Equations!F405*1.026*0.75))^(1/2)</f>
        <v>8.3451478877584098</v>
      </c>
      <c r="Q405">
        <f>$G$3*('Initial Conditions (LLDS)'!$I$3/Equations!D405)*(Ti/Equations!E405)</f>
        <v>20.684962100604636</v>
      </c>
      <c r="T405" s="1">
        <v>10050</v>
      </c>
      <c r="U405">
        <f t="shared" si="65"/>
        <v>1204.2926183180596</v>
      </c>
      <c r="AB405">
        <f t="shared" si="66"/>
        <v>1.4325047193932543</v>
      </c>
      <c r="AC405" s="1">
        <f t="shared" si="68"/>
        <v>1433.5501939322562</v>
      </c>
    </row>
    <row r="406" spans="1:29">
      <c r="A406">
        <f t="shared" si="61"/>
        <v>1.4339845324254568</v>
      </c>
      <c r="B406" s="1">
        <f>(6.67384*10^(-11)*5.97219*10^24)/((6371*10^3+Equations!C406)^2)</f>
        <v>9.7886253871715088</v>
      </c>
      <c r="C406" s="1">
        <v>10075</v>
      </c>
      <c r="D406" s="1">
        <f t="shared" si="62"/>
        <v>26134.096436505126</v>
      </c>
      <c r="E406" s="1">
        <f>IF(C406&lt;11165,'Initial Conditions (LLDS)'!$E$1-0.0065*C406,IF(C406&gt;25336.9,139.789+0.00296*C406,216.483))</f>
        <v>220.44027777777774</v>
      </c>
      <c r="F406">
        <f>(D406*0.028964)/(8.3145*Equations!E406)</f>
        <v>0.41298943415789829</v>
      </c>
      <c r="G406" s="14">
        <f t="shared" si="60"/>
        <v>12.351201338651217</v>
      </c>
      <c r="H406">
        <f t="shared" si="63"/>
        <v>6.4599030146581846</v>
      </c>
      <c r="I406">
        <f t="shared" si="64"/>
        <v>7.714835756351536</v>
      </c>
      <c r="J406">
        <f>F406*G406*B406-m*B406-0.5*Equations!F406*0.3*I406</f>
        <v>23.340312669208526</v>
      </c>
      <c r="K406" s="14">
        <f t="shared" si="67"/>
        <v>3.2405096867315399</v>
      </c>
      <c r="L406" s="1">
        <f t="shared" si="69"/>
        <v>1436.7907036189877</v>
      </c>
      <c r="O406">
        <f>(2*Mp*Equations!B406/(Equations!F406*1.026*0.75))^(1/2)</f>
        <v>8.3580495993724124</v>
      </c>
      <c r="Q406">
        <f>$G$3*('Initial Conditions (LLDS)'!$I$3/Equations!D406)*(Ti/Equations!E406)</f>
        <v>20.779734769328236</v>
      </c>
      <c r="T406" s="1">
        <v>10075</v>
      </c>
      <c r="U406">
        <f t="shared" si="65"/>
        <v>1205.424768089018</v>
      </c>
      <c r="AB406">
        <f t="shared" si="66"/>
        <v>1.4339845324254568</v>
      </c>
      <c r="AC406" s="1">
        <f t="shared" si="68"/>
        <v>1436.7907036189877</v>
      </c>
    </row>
    <row r="407" spans="1:29">
      <c r="A407">
        <f t="shared" si="61"/>
        <v>1.4354669535885121</v>
      </c>
      <c r="B407" s="1">
        <f>(6.67384*10^(-11)*5.97219*10^24)/((6371*10^3+Equations!C407)^2)</f>
        <v>9.7885486871808158</v>
      </c>
      <c r="C407" s="1">
        <v>10100</v>
      </c>
      <c r="D407" s="1">
        <f t="shared" si="62"/>
        <v>26034.007774555041</v>
      </c>
      <c r="E407" s="1">
        <f>IF(C407&lt;11165,'Initial Conditions (LLDS)'!$E$1-0.0065*C407,IF(C407&gt;25336.9,139.789+0.00296*C407,216.483))</f>
        <v>220.27777777777777</v>
      </c>
      <c r="F407">
        <f>(D407*0.028964)/(8.3145*Equations!E407)</f>
        <v>0.41171126002105951</v>
      </c>
      <c r="G407" s="14">
        <f t="shared" si="60"/>
        <v>12.389546139104683</v>
      </c>
      <c r="H407">
        <f t="shared" si="63"/>
        <v>6.4732661250745727</v>
      </c>
      <c r="I407">
        <f t="shared" si="64"/>
        <v>7.7187921977236451</v>
      </c>
      <c r="J407">
        <f>F407*G407*B407-m*B407-0.5*Equations!F407*0.3*I407</f>
        <v>23.341360837282661</v>
      </c>
      <c r="K407" s="14">
        <f t="shared" si="67"/>
        <v>3.2388486902617704</v>
      </c>
      <c r="L407" s="1">
        <f t="shared" si="69"/>
        <v>1440.0295523092495</v>
      </c>
      <c r="O407">
        <f>(2*Mp*Equations!B407/(Equations!F407*1.026*0.75))^(1/2)</f>
        <v>8.3709806995903069</v>
      </c>
      <c r="Q407">
        <f>$G$3*('Initial Conditions (LLDS)'!$I$3/Equations!D407)*(Ti/Equations!E407)</f>
        <v>20.875011439839657</v>
      </c>
      <c r="T407" s="1">
        <v>10100</v>
      </c>
      <c r="U407">
        <f t="shared" si="65"/>
        <v>1206.5491920790494</v>
      </c>
      <c r="AB407">
        <f t="shared" si="66"/>
        <v>1.4354669535885121</v>
      </c>
      <c r="AC407" s="1">
        <f t="shared" si="68"/>
        <v>1440.0295523092495</v>
      </c>
    </row>
    <row r="408" spans="1:29">
      <c r="A408">
        <f t="shared" si="61"/>
        <v>1.4369519893844056</v>
      </c>
      <c r="B408" s="1">
        <f>(6.67384*10^(-11)*5.97219*10^24)/((6371*10^3+Equations!C408)^2)</f>
        <v>9.788471988091608</v>
      </c>
      <c r="C408" s="1">
        <v>10125</v>
      </c>
      <c r="D408" s="1">
        <f t="shared" si="62"/>
        <v>25934.229727948008</v>
      </c>
      <c r="E408" s="1">
        <f>IF(C408&lt;11165,'Initial Conditions (LLDS)'!$E$1-0.0065*C408,IF(C408&gt;25336.9,139.789+0.00296*C408,216.483))</f>
        <v>220.11527777777775</v>
      </c>
      <c r="F408">
        <f>(D408*0.028964)/(8.3145*Equations!E408)</f>
        <v>0.41043611447164741</v>
      </c>
      <c r="G408" s="14">
        <f t="shared" si="60"/>
        <v>12.42803806040857</v>
      </c>
      <c r="H408">
        <f t="shared" si="63"/>
        <v>6.4866666486885087</v>
      </c>
      <c r="I408">
        <f t="shared" si="64"/>
        <v>7.7227535761416686</v>
      </c>
      <c r="J408">
        <f>F408*G408*B408-m*B408-0.5*Equations!F408*0.3*I408</f>
        <v>23.342406712352442</v>
      </c>
      <c r="K408" s="14">
        <f t="shared" si="67"/>
        <v>3.2371873261933266</v>
      </c>
      <c r="L408" s="1">
        <f t="shared" si="69"/>
        <v>1443.2667396354429</v>
      </c>
      <c r="O408">
        <f>(2*Mp*Equations!B408/(Equations!F408*1.026*0.75))^(1/2)</f>
        <v>8.383941276860261</v>
      </c>
      <c r="Q408">
        <f>$G$3*('Initial Conditions (LLDS)'!$I$3/Equations!D408)*(Ti/Equations!E408)</f>
        <v>20.970795164061155</v>
      </c>
      <c r="T408" s="1">
        <v>10125</v>
      </c>
      <c r="U408">
        <f t="shared" si="65"/>
        <v>1207.6659014710747</v>
      </c>
      <c r="AB408">
        <f t="shared" si="66"/>
        <v>1.4369519893844056</v>
      </c>
      <c r="AC408" s="1">
        <f t="shared" si="68"/>
        <v>1443.2667396354429</v>
      </c>
    </row>
    <row r="409" spans="1:29">
      <c r="A409">
        <f t="shared" si="61"/>
        <v>1.4384396463360873</v>
      </c>
      <c r="B409" s="1">
        <f>(6.67384*10^(-11)*5.97219*10^24)/((6371*10^3+Equations!C409)^2)</f>
        <v>9.7883952899038729</v>
      </c>
      <c r="C409" s="1">
        <v>10150</v>
      </c>
      <c r="D409" s="1">
        <f t="shared" si="62"/>
        <v>25834.761558683163</v>
      </c>
      <c r="E409" s="1">
        <f>IF(C409&lt;11165,'Initial Conditions (LLDS)'!$E$1-0.0065*C409,IF(C409&gt;25336.9,139.789+0.00296*C409,216.483))</f>
        <v>219.95277777777775</v>
      </c>
      <c r="F409">
        <f>(D409*0.028964)/(8.3145*Equations!E409)</f>
        <v>0.40916399253391811</v>
      </c>
      <c r="G409" s="14">
        <f t="shared" si="60"/>
        <v>12.466677774919296</v>
      </c>
      <c r="H409">
        <f t="shared" si="63"/>
        <v>6.5001047176398998</v>
      </c>
      <c r="I409">
        <f t="shared" si="64"/>
        <v>7.7267199013675105</v>
      </c>
      <c r="J409">
        <f>F409*G409*B409-m*B409-0.5*Equations!F409*0.3*I409</f>
        <v>23.343450297019768</v>
      </c>
      <c r="K409" s="14">
        <f t="shared" si="67"/>
        <v>3.2355255941884713</v>
      </c>
      <c r="L409" s="1">
        <f t="shared" si="69"/>
        <v>1446.5022652296313</v>
      </c>
      <c r="O409">
        <f>(2*Mp*Equations!B409/(Equations!F409*1.026*0.75))^(1/2)</f>
        <v>8.3969314199614207</v>
      </c>
      <c r="Q409">
        <f>$G$3*('Initial Conditions (LLDS)'!$I$3/Equations!D409)*(Ti/Equations!E409)</f>
        <v>21.067089014649227</v>
      </c>
      <c r="T409" s="1">
        <v>10150</v>
      </c>
      <c r="U409">
        <f t="shared" si="65"/>
        <v>1208.7749074466817</v>
      </c>
      <c r="AB409">
        <f t="shared" si="66"/>
        <v>1.4384396463360873</v>
      </c>
      <c r="AC409" s="1">
        <f t="shared" si="68"/>
        <v>1446.5022652296313</v>
      </c>
    </row>
    <row r="410" spans="1:29">
      <c r="A410">
        <f t="shared" si="61"/>
        <v>1.4399299309875562</v>
      </c>
      <c r="B410" s="1">
        <f>(6.67384*10^(-11)*5.97219*10^24)/((6371*10^3+Equations!C410)^2)</f>
        <v>9.7883185926175926</v>
      </c>
      <c r="C410" s="1">
        <v>10175</v>
      </c>
      <c r="D410" s="1">
        <f t="shared" si="62"/>
        <v>25735.602529975455</v>
      </c>
      <c r="E410" s="1">
        <f>IF(C410&lt;11165,'Initial Conditions (LLDS)'!$E$1-0.0065*C410,IF(C410&gt;25336.9,139.789+0.00296*C410,216.483))</f>
        <v>219.79027777777776</v>
      </c>
      <c r="F410">
        <f>(D410*0.028964)/(8.3145*Equations!E410)</f>
        <v>0.4078948892366831</v>
      </c>
      <c r="G410" s="14">
        <f t="shared" si="60"/>
        <v>12.505465958559753</v>
      </c>
      <c r="H410">
        <f t="shared" si="63"/>
        <v>6.5135804646322519</v>
      </c>
      <c r="I410">
        <f t="shared" si="64"/>
        <v>7.7306911831895029</v>
      </c>
      <c r="J410">
        <f>F410*G410*B410-m*B410-0.5*Equations!F410*0.3*I410</f>
        <v>23.344491593885458</v>
      </c>
      <c r="K410" s="14">
        <f t="shared" si="67"/>
        <v>3.2338634939089084</v>
      </c>
      <c r="L410" s="1">
        <f t="shared" si="69"/>
        <v>1449.7361287235403</v>
      </c>
      <c r="O410">
        <f>(2*Mp*Equations!B410/(Equations!F410*1.026*0.75))^(1/2)</f>
        <v>8.4099512180053804</v>
      </c>
      <c r="Q410">
        <f>$G$3*('Initial Conditions (LLDS)'!$I$3/Equations!D410)*(Ti/Equations!E410)</f>
        <v>21.163896085150824</v>
      </c>
      <c r="T410" s="1">
        <v>10175</v>
      </c>
      <c r="U410">
        <f t="shared" si="65"/>
        <v>1209.8762211861251</v>
      </c>
      <c r="AB410">
        <f t="shared" si="66"/>
        <v>1.4399299309875562</v>
      </c>
      <c r="AC410" s="1">
        <f t="shared" si="68"/>
        <v>1449.7361287235403</v>
      </c>
    </row>
    <row r="411" spans="1:29">
      <c r="A411">
        <f t="shared" si="61"/>
        <v>1.4414228499039439</v>
      </c>
      <c r="B411" s="1">
        <f>(6.67384*10^(-11)*5.97219*10^24)/((6371*10^3+Equations!C411)^2)</f>
        <v>9.7882418962327549</v>
      </c>
      <c r="C411" s="1">
        <v>10200</v>
      </c>
      <c r="D411" s="1">
        <f t="shared" si="62"/>
        <v>25636.751906254438</v>
      </c>
      <c r="E411" s="1">
        <f>IF(C411&lt;11165,'Initial Conditions (LLDS)'!$E$1-0.0065*C411,IF(C411&gt;25336.9,139.789+0.00296*C411,216.483))</f>
        <v>219.62777777777774</v>
      </c>
      <c r="F411">
        <f>(D411*0.028964)/(8.3145*Equations!E411)</f>
        <v>0.40662879961330617</v>
      </c>
      <c r="G411" s="14">
        <f t="shared" si="60"/>
        <v>12.544403290840897</v>
      </c>
      <c r="H411">
        <f t="shared" si="63"/>
        <v>6.527094022935489</v>
      </c>
      <c r="I411">
        <f t="shared" si="64"/>
        <v>7.7346674314225172</v>
      </c>
      <c r="J411">
        <f>F411*G411*B411-m*B411-0.5*Equations!F411*0.3*I411</f>
        <v>23.345530605549275</v>
      </c>
      <c r="K411" s="14">
        <f t="shared" si="67"/>
        <v>3.232201025015776</v>
      </c>
      <c r="L411" s="1">
        <f t="shared" si="69"/>
        <v>1452.968329748556</v>
      </c>
      <c r="O411">
        <f>(2*Mp*Equations!B411/(Equations!F411*1.026*0.75))^(1/2)</f>
        <v>8.4230007604376986</v>
      </c>
      <c r="Q411">
        <f>$G$3*('Initial Conditions (LLDS)'!$I$3/Equations!D411)*(Ti/Equations!E411)</f>
        <v>21.261219490160887</v>
      </c>
      <c r="T411" s="1">
        <v>10200</v>
      </c>
      <c r="U411">
        <f t="shared" si="65"/>
        <v>1210.9698538683215</v>
      </c>
      <c r="AB411">
        <f t="shared" si="66"/>
        <v>1.4414228499039439</v>
      </c>
      <c r="AC411" s="1">
        <f t="shared" si="68"/>
        <v>1452.968329748556</v>
      </c>
    </row>
    <row r="412" spans="1:29">
      <c r="A412">
        <f t="shared" si="61"/>
        <v>1.442918409671597</v>
      </c>
      <c r="B412" s="1">
        <f>(6.67384*10^(-11)*5.97219*10^24)/((6371*10^3+Equations!C412)^2)</f>
        <v>9.7881652007493454</v>
      </c>
      <c r="C412" s="1">
        <v>10225</v>
      </c>
      <c r="D412" s="1">
        <f t="shared" si="62"/>
        <v>25538.20895316327</v>
      </c>
      <c r="E412" s="1">
        <f>IF(C412&lt;11165,'Initial Conditions (LLDS)'!$E$1-0.0065*C412,IF(C412&gt;25336.9,139.789+0.00296*C412,216.483))</f>
        <v>219.46527777777777</v>
      </c>
      <c r="F412">
        <f>(D412*0.028964)/(8.3145*Equations!E412)</f>
        <v>0.40536571870170451</v>
      </c>
      <c r="G412" s="14">
        <f t="shared" si="60"/>
        <v>12.583490454883385</v>
      </c>
      <c r="H412">
        <f t="shared" si="63"/>
        <v>6.5406455263887757</v>
      </c>
      <c r="I412">
        <f t="shared" si="64"/>
        <v>7.7386486559080456</v>
      </c>
      <c r="J412">
        <f>F412*G412*B412-m*B412-0.5*Equations!F412*0.3*I412</f>
        <v>23.346567334609908</v>
      </c>
      <c r="K412" s="14">
        <f t="shared" si="67"/>
        <v>3.2305381871696466</v>
      </c>
      <c r="L412" s="1">
        <f t="shared" si="69"/>
        <v>1456.1988679357257</v>
      </c>
      <c r="O412">
        <f>(2*Mp*Equations!B412/(Equations!F412*1.026*0.75))^(1/2)</f>
        <v>8.4360801370393723</v>
      </c>
      <c r="Q412">
        <f>$G$3*('Initial Conditions (LLDS)'!$I$3/Equations!D412)*(Ti/Equations!E412)</f>
        <v>21.359062365481066</v>
      </c>
      <c r="T412" s="1">
        <v>10225</v>
      </c>
      <c r="U412">
        <f t="shared" si="65"/>
        <v>1212.0558166708508</v>
      </c>
      <c r="AB412">
        <f t="shared" si="66"/>
        <v>1.442918409671597</v>
      </c>
      <c r="AC412" s="1">
        <f t="shared" si="68"/>
        <v>1456.1988679357257</v>
      </c>
    </row>
    <row r="413" spans="1:29">
      <c r="A413">
        <f t="shared" si="61"/>
        <v>1.4444166168981623</v>
      </c>
      <c r="B413" s="1">
        <f>(6.67384*10^(-11)*5.97219*10^24)/((6371*10^3+Equations!C413)^2)</f>
        <v>9.7880885061673517</v>
      </c>
      <c r="C413" s="1">
        <v>10250</v>
      </c>
      <c r="D413" s="1">
        <f t="shared" si="62"/>
        <v>25439.972937557523</v>
      </c>
      <c r="E413" s="1">
        <f>IF(C413&lt;11165,'Initial Conditions (LLDS)'!$E$1-0.0065*C413,IF(C413&gt;25336.9,139.789+0.00296*C413,216.483))</f>
        <v>219.30277777777775</v>
      </c>
      <c r="F413">
        <f>(D413*0.028964)/(8.3145*Equations!E413)</f>
        <v>0.40410564154434714</v>
      </c>
      <c r="G413" s="14">
        <f t="shared" si="60"/>
        <v>12.622728137439427</v>
      </c>
      <c r="H413">
        <f t="shared" si="63"/>
        <v>6.5542351094033702</v>
      </c>
      <c r="I413">
        <f t="shared" si="64"/>
        <v>7.7426348665142921</v>
      </c>
      <c r="J413">
        <f>F413*G413*B413-m*B413-0.5*Equations!F413*0.3*I413</f>
        <v>23.347601783664977</v>
      </c>
      <c r="K413" s="14">
        <f t="shared" si="67"/>
        <v>3.2288749800305272</v>
      </c>
      <c r="L413" s="1">
        <f t="shared" si="69"/>
        <v>1459.4277429157562</v>
      </c>
      <c r="O413">
        <f>(2*Mp*Equations!B413/(Equations!F413*1.026*0.75))^(1/2)</f>
        <v>8.4491894379283501</v>
      </c>
      <c r="Q413">
        <f>$G$3*('Initial Conditions (LLDS)'!$I$3/Equations!D413)*(Ti/Equations!E413)</f>
        <v>21.457427868279886</v>
      </c>
      <c r="T413" s="1">
        <v>10250</v>
      </c>
      <c r="U413">
        <f t="shared" si="65"/>
        <v>1213.1341207699552</v>
      </c>
      <c r="AB413">
        <f t="shared" si="66"/>
        <v>1.4444166168981623</v>
      </c>
      <c r="AC413" s="1">
        <f t="shared" si="68"/>
        <v>1459.4277429157562</v>
      </c>
    </row>
    <row r="414" spans="1:29">
      <c r="A414">
        <f t="shared" si="61"/>
        <v>1.4459174782126707</v>
      </c>
      <c r="B414" s="1">
        <f>(6.67384*10^(-11)*5.97219*10^24)/((6371*10^3+Equations!C414)^2)</f>
        <v>9.7880118124867561</v>
      </c>
      <c r="C414" s="1">
        <v>10275</v>
      </c>
      <c r="D414" s="1">
        <f t="shared" si="62"/>
        <v>25342.043127504101</v>
      </c>
      <c r="E414" s="1">
        <f>IF(C414&lt;11165,'Initial Conditions (LLDS)'!$E$1-0.0065*C414,IF(C414&gt;25336.9,139.789+0.00296*C414,216.483))</f>
        <v>219.14027777777775</v>
      </c>
      <c r="F414">
        <f>(D414*0.028964)/(8.3145*Equations!E414)</f>
        <v>0.40284856318825391</v>
      </c>
      <c r="G414" s="14">
        <f t="shared" si="60"/>
        <v>12.662117028914782</v>
      </c>
      <c r="H414">
        <f t="shared" si="63"/>
        <v>6.5678629069654928</v>
      </c>
      <c r="I414">
        <f t="shared" si="64"/>
        <v>7.7466260731362713</v>
      </c>
      <c r="J414">
        <f>F414*G414*B414-m*B414-0.5*Equations!F414*0.3*I414</f>
        <v>23.348633955311026</v>
      </c>
      <c r="K414" s="14">
        <f t="shared" si="67"/>
        <v>3.227211403257856</v>
      </c>
      <c r="L414" s="1">
        <f t="shared" si="69"/>
        <v>1462.654954319014</v>
      </c>
      <c r="O414">
        <f>(2*Mp*Equations!B414/(Equations!F414*1.026*0.75))^(1/2)</f>
        <v>8.4623287535610405</v>
      </c>
      <c r="Q414">
        <f>$G$3*('Initial Conditions (LLDS)'!$I$3/Equations!D414)*(Ti/Equations!E414)</f>
        <v>21.556319177254164</v>
      </c>
      <c r="T414" s="1">
        <v>10275</v>
      </c>
      <c r="U414">
        <f t="shared" si="65"/>
        <v>1214.2047773405361</v>
      </c>
      <c r="AB414">
        <f t="shared" si="66"/>
        <v>1.4459174782126707</v>
      </c>
      <c r="AC414" s="1">
        <f t="shared" si="68"/>
        <v>1462.654954319014</v>
      </c>
    </row>
    <row r="415" spans="1:29">
      <c r="A415">
        <f t="shared" si="61"/>
        <v>1.4474210002656225</v>
      </c>
      <c r="B415" s="1">
        <f>(6.67384*10^(-11)*5.97219*10^24)/((6371*10^3+Equations!C415)^2)</f>
        <v>9.7879351197075479</v>
      </c>
      <c r="C415" s="1">
        <v>10300</v>
      </c>
      <c r="D415" s="1">
        <f t="shared" si="62"/>
        <v>25244.418792280117</v>
      </c>
      <c r="E415" s="1">
        <f>IF(C415&lt;11165,'Initial Conditions (LLDS)'!$E$1-0.0065*C415,IF(C415&gt;25336.9,139.789+0.00296*C415,216.483))</f>
        <v>218.97777777777776</v>
      </c>
      <c r="F415">
        <f>(D415*0.028964)/(8.3145*Equations!E415)</f>
        <v>0.40159447868499504</v>
      </c>
      <c r="G415" s="14">
        <f t="shared" si="60"/>
        <v>12.701657823390862</v>
      </c>
      <c r="H415">
        <f t="shared" si="63"/>
        <v>6.5815290546392111</v>
      </c>
      <c r="I415">
        <f t="shared" si="64"/>
        <v>7.7506222856958935</v>
      </c>
      <c r="J415">
        <f>F415*G415*B415-m*B415-0.5*Equations!F415*0.3*I415</f>
        <v>23.349663852143561</v>
      </c>
      <c r="K415" s="14">
        <f t="shared" si="67"/>
        <v>3.2255474565105016</v>
      </c>
      <c r="L415" s="1">
        <f t="shared" si="69"/>
        <v>1465.8805017755244</v>
      </c>
      <c r="O415">
        <f>(2*Mp*Equations!B415/(Equations!F415*1.026*0.75))^(1/2)</f>
        <v>8.4754981747338363</v>
      </c>
      <c r="Q415">
        <f>$G$3*('Initial Conditions (LLDS)'!$I$3/Equations!D415)*(Ti/Equations!E415)</f>
        <v>21.655739492791792</v>
      </c>
      <c r="T415" s="1">
        <v>10300</v>
      </c>
      <c r="U415">
        <f t="shared" si="65"/>
        <v>1215.2677975561548</v>
      </c>
      <c r="AB415">
        <f t="shared" si="66"/>
        <v>1.4474210002656225</v>
      </c>
      <c r="AC415" s="1">
        <f t="shared" si="68"/>
        <v>1465.8805017755244</v>
      </c>
    </row>
    <row r="416" spans="1:29">
      <c r="A416">
        <f t="shared" si="61"/>
        <v>1.4489271897290741</v>
      </c>
      <c r="B416" s="1">
        <f>(6.67384*10^(-11)*5.97219*10^24)/((6371*10^3+Equations!C416)^2)</f>
        <v>9.7878584278297112</v>
      </c>
      <c r="C416" s="1">
        <v>10325</v>
      </c>
      <c r="D416" s="1">
        <f t="shared" si="62"/>
        <v>25147.099202371712</v>
      </c>
      <c r="E416" s="1">
        <f>IF(C416&lt;11165,'Initial Conditions (LLDS)'!$E$1-0.0065*C416,IF(C416&gt;25336.9,139.789+0.00296*C416,216.483))</f>
        <v>218.81527777777774</v>
      </c>
      <c r="F416">
        <f>(D416*0.028964)/(8.3145*Equations!E416)</f>
        <v>0.40034338309068906</v>
      </c>
      <c r="G416" s="14">
        <f t="shared" si="60"/>
        <v>12.74135121864707</v>
      </c>
      <c r="H416">
        <f t="shared" si="63"/>
        <v>6.5952336885693477</v>
      </c>
      <c r="I416">
        <f t="shared" si="64"/>
        <v>7.7546235141420654</v>
      </c>
      <c r="J416">
        <f>F416*G416*B416-m*B416-0.5*Equations!F416*0.3*I416</f>
        <v>23.350691476756989</v>
      </c>
      <c r="K416" s="14">
        <f t="shared" si="67"/>
        <v>3.2238831394467615</v>
      </c>
      <c r="L416" s="1">
        <f t="shared" si="69"/>
        <v>1469.1043849149712</v>
      </c>
      <c r="O416">
        <f>(2*Mp*Equations!B416/(Equations!F416*1.026*0.75))^(1/2)</f>
        <v>8.4886977925846487</v>
      </c>
      <c r="Q416">
        <f>$G$3*('Initial Conditions (LLDS)'!$I$3/Equations!D416)*(Ti/Equations!E416)</f>
        <v>21.755692037135905</v>
      </c>
      <c r="T416" s="1">
        <v>10325</v>
      </c>
      <c r="U416">
        <f t="shared" si="65"/>
        <v>1216.3231925890286</v>
      </c>
      <c r="AB416">
        <f t="shared" si="66"/>
        <v>1.4489271897290741</v>
      </c>
      <c r="AC416" s="1">
        <f t="shared" si="68"/>
        <v>1469.1043849149712</v>
      </c>
    </row>
    <row r="417" spans="1:29">
      <c r="A417">
        <f t="shared" si="61"/>
        <v>1.4504360532967204</v>
      </c>
      <c r="B417" s="1">
        <f>(6.67384*10^(-11)*5.97219*10^24)/((6371*10^3+Equations!C417)^2)</f>
        <v>9.7877817368532334</v>
      </c>
      <c r="C417" s="1">
        <v>10350</v>
      </c>
      <c r="D417" s="1">
        <f t="shared" si="62"/>
        <v>25050.083629473083</v>
      </c>
      <c r="E417" s="1">
        <f>IF(C417&lt;11165,'Initial Conditions (LLDS)'!$E$1-0.0065*C417,IF(C417&gt;25336.9,139.789+0.00296*C417,216.483))</f>
        <v>218.65277777777777</v>
      </c>
      <c r="F417">
        <f>(D417*0.028964)/(8.3145*Equations!E417)</f>
        <v>0.3990952714660041</v>
      </c>
      <c r="G417" s="14">
        <f t="shared" si="60"/>
        <v>12.781197916183155</v>
      </c>
      <c r="H417">
        <f t="shared" si="63"/>
        <v>6.608976945484371</v>
      </c>
      <c r="I417">
        <f t="shared" si="64"/>
        <v>7.7586297684507732</v>
      </c>
      <c r="J417">
        <f>F417*G417*B417-m*B417-0.5*Equations!F417*0.3*I417</f>
        <v>23.35171683174466</v>
      </c>
      <c r="K417" s="14">
        <f t="shared" si="67"/>
        <v>3.2222184517243626</v>
      </c>
      <c r="L417" s="1">
        <f t="shared" si="69"/>
        <v>1472.3266033666955</v>
      </c>
      <c r="O417">
        <f>(2*Mp*Equations!B417/(Equations!F417*1.026*0.75))^(1/2)</f>
        <v>8.5019276985944288</v>
      </c>
      <c r="Q417">
        <f>$G$3*('Initial Conditions (LLDS)'!$I$3/Equations!D417)*(Ti/Equations!E417)</f>
        <v>21.856180054550276</v>
      </c>
      <c r="T417" s="1">
        <v>10350</v>
      </c>
      <c r="U417">
        <f t="shared" si="65"/>
        <v>1217.3709736100323</v>
      </c>
      <c r="AB417">
        <f t="shared" si="66"/>
        <v>1.4504360532967204</v>
      </c>
      <c r="AC417" s="1">
        <f t="shared" si="68"/>
        <v>1472.3266033666955</v>
      </c>
    </row>
    <row r="418" spans="1:29">
      <c r="A418">
        <f t="shared" si="61"/>
        <v>1.4519475976839833</v>
      </c>
      <c r="B418" s="1">
        <f>(6.67384*10^(-11)*5.97219*10^24)/((6371*10^3+Equations!C418)^2)</f>
        <v>9.7877050467780986</v>
      </c>
      <c r="C418" s="1">
        <v>10375</v>
      </c>
      <c r="D418" s="1">
        <f t="shared" si="62"/>
        <v>24953.371346485274</v>
      </c>
      <c r="E418" s="1">
        <f>IF(C418&lt;11165,'Initial Conditions (LLDS)'!$E$1-0.0065*C418,IF(C418&gt;25336.9,139.789+0.00296*C418,216.483))</f>
        <v>218.49027777777775</v>
      </c>
      <c r="F418">
        <f>(D418*0.028964)/(8.3145*Equations!E418)</f>
        <v>0.39785013887615561</v>
      </c>
      <c r="G418" s="14">
        <f t="shared" si="60"/>
        <v>12.821198621241841</v>
      </c>
      <c r="H418">
        <f t="shared" si="63"/>
        <v>6.6227589626993426</v>
      </c>
      <c r="I418">
        <f t="shared" si="64"/>
        <v>7.7626410586251868</v>
      </c>
      <c r="J418">
        <f>F418*G418*B418-m*B418-0.5*Equations!F418*0.3*I418</f>
        <v>23.352739919698848</v>
      </c>
      <c r="K418" s="14">
        <f t="shared" si="67"/>
        <v>3.2205533930004564</v>
      </c>
      <c r="L418" s="1">
        <f t="shared" si="69"/>
        <v>1475.547156759696</v>
      </c>
      <c r="O418">
        <f>(2*Mp*Equations!B418/(Equations!F418*1.026*0.75))^(1/2)</f>
        <v>8.5151879845887173</v>
      </c>
      <c r="Q418">
        <f>$G$3*('Initial Conditions (LLDS)'!$I$3/Equations!D418)*(Ti/Equations!E418)</f>
        <v>21.957206811486291</v>
      </c>
      <c r="T418" s="1">
        <v>10375</v>
      </c>
      <c r="U418">
        <f t="shared" si="65"/>
        <v>1218.4111517886956</v>
      </c>
      <c r="AB418">
        <f t="shared" si="66"/>
        <v>1.4519475976839833</v>
      </c>
      <c r="AC418" s="1">
        <f t="shared" si="68"/>
        <v>1475.547156759696</v>
      </c>
    </row>
    <row r="419" spans="1:29">
      <c r="A419">
        <f t="shared" si="61"/>
        <v>1.4534618296280992</v>
      </c>
      <c r="B419" s="1">
        <f>(6.67384*10^(-11)*5.97219*10^24)/((6371*10^3+Equations!C419)^2)</f>
        <v>9.7876283576042926</v>
      </c>
      <c r="C419" s="1">
        <v>10400</v>
      </c>
      <c r="D419" s="1">
        <f t="shared" si="62"/>
        <v>24856.961627515015</v>
      </c>
      <c r="E419" s="1">
        <f>IF(C419&lt;11165,'Initial Conditions (LLDS)'!$E$1-0.0065*C419,IF(C419&gt;25336.9,139.789+0.00296*C419,216.483))</f>
        <v>218.32777777777775</v>
      </c>
      <c r="F419">
        <f>(D419*0.028964)/(8.3145*Equations!E419)</f>
        <v>0.39660798039090495</v>
      </c>
      <c r="G419" s="14">
        <f t="shared" si="60"/>
        <v>12.861354042831602</v>
      </c>
      <c r="H419">
        <f t="shared" si="63"/>
        <v>6.6365798781188854</v>
      </c>
      <c r="I419">
        <f t="shared" si="64"/>
        <v>7.7666573946957467</v>
      </c>
      <c r="J419">
        <f>F419*G419*B419-m*B419-0.5*Equations!F419*0.3*I419</f>
        <v>23.353760743210774</v>
      </c>
      <c r="K419" s="14">
        <f t="shared" si="67"/>
        <v>3.2188879629316207</v>
      </c>
      <c r="L419" s="1">
        <f t="shared" si="69"/>
        <v>1478.7660447226276</v>
      </c>
      <c r="O419">
        <f>(2*Mp*Equations!B419/(Equations!F419*1.026*0.75))^(1/2)</f>
        <v>8.5284787427392068</v>
      </c>
      <c r="Q419">
        <f>$G$3*('Initial Conditions (LLDS)'!$I$3/Equations!D419)*(Ti/Equations!E419)</f>
        <v>22.058775596751172</v>
      </c>
      <c r="T419" s="1">
        <v>10400</v>
      </c>
      <c r="U419">
        <f t="shared" si="65"/>
        <v>1219.4437382932012</v>
      </c>
      <c r="AB419">
        <f t="shared" si="66"/>
        <v>1.4534618296280992</v>
      </c>
      <c r="AC419" s="1">
        <f t="shared" si="68"/>
        <v>1478.7660447226276</v>
      </c>
    </row>
    <row r="420" spans="1:29">
      <c r="A420">
        <f t="shared" si="61"/>
        <v>1.4549787558882028</v>
      </c>
      <c r="B420" s="1">
        <f>(6.67384*10^(-11)*5.97219*10^24)/((6371*10^3+Equations!C420)^2)</f>
        <v>9.787551669331803</v>
      </c>
      <c r="C420" s="1">
        <v>10425</v>
      </c>
      <c r="D420" s="1">
        <f t="shared" si="62"/>
        <v>24760.853747873723</v>
      </c>
      <c r="E420" s="1">
        <f>IF(C420&lt;11165,'Initial Conditions (LLDS)'!$E$1-0.0065*C420,IF(C420&gt;25336.9,139.789+0.00296*C420,216.483))</f>
        <v>218.16527777777776</v>
      </c>
      <c r="F420">
        <f>(D420*0.028964)/(8.3145*Equations!E420)</f>
        <v>0.39536879108456002</v>
      </c>
      <c r="G420" s="14">
        <f t="shared" si="60"/>
        <v>12.901664893749485</v>
      </c>
      <c r="H420">
        <f t="shared" si="63"/>
        <v>6.6504398302401135</v>
      </c>
      <c r="I420">
        <f t="shared" si="64"/>
        <v>7.770678786720266</v>
      </c>
      <c r="J420">
        <f>F420*G420*B420-m*B420-0.5*Equations!F420*0.3*I420</f>
        <v>23.354779304870572</v>
      </c>
      <c r="K420" s="14">
        <f t="shared" si="67"/>
        <v>3.2172221611738547</v>
      </c>
      <c r="L420" s="1">
        <f t="shared" si="69"/>
        <v>1481.9832668838014</v>
      </c>
      <c r="O420">
        <f>(2*Mp*Equations!B420/(Equations!F420*1.026*0.75))^(1/2)</f>
        <v>8.5418000655652939</v>
      </c>
      <c r="Q420">
        <f>$G$3*('Initial Conditions (LLDS)'!$I$3/Equations!D420)*(Ti/Equations!E420)</f>
        <v>22.160889721677634</v>
      </c>
      <c r="T420" s="1">
        <v>10425</v>
      </c>
      <c r="U420">
        <f t="shared" si="65"/>
        <v>1220.4687442903846</v>
      </c>
      <c r="AB420">
        <f t="shared" si="66"/>
        <v>1.4549787558882028</v>
      </c>
      <c r="AC420" s="1">
        <f t="shared" si="68"/>
        <v>1481.9832668838014</v>
      </c>
    </row>
    <row r="421" spans="1:29">
      <c r="A421">
        <f t="shared" si="61"/>
        <v>1.456498383245417</v>
      </c>
      <c r="B421" s="1">
        <f>(6.67384*10^(-11)*5.97219*10^24)/((6371*10^3+Equations!C421)^2)</f>
        <v>9.7874749819606137</v>
      </c>
      <c r="C421" s="1">
        <v>10450</v>
      </c>
      <c r="D421" s="1">
        <f t="shared" si="62"/>
        <v>24665.046984076333</v>
      </c>
      <c r="E421" s="1">
        <f>IF(C421&lt;11165,'Initial Conditions (LLDS)'!$E$1-0.0065*C421,IF(C421&gt;25336.9,139.789+0.00296*C421,216.483))</f>
        <v>218.00277777777774</v>
      </c>
      <c r="F421">
        <f>(D421*0.028964)/(8.3145*Equations!E421)</f>
        <v>0.39413256603597369</v>
      </c>
      <c r="G421" s="14">
        <f t="shared" si="60"/>
        <v>12.942131890604202</v>
      </c>
      <c r="H421">
        <f t="shared" si="63"/>
        <v>6.664338958155648</v>
      </c>
      <c r="I421">
        <f t="shared" si="64"/>
        <v>7.7747052447840099</v>
      </c>
      <c r="J421">
        <f>F421*G421*B421-m*B421-0.5*Equations!F421*0.3*I421</f>
        <v>23.3557956072673</v>
      </c>
      <c r="K421" s="14">
        <f t="shared" si="67"/>
        <v>3.2155559873825839</v>
      </c>
      <c r="L421" s="1">
        <f t="shared" si="69"/>
        <v>1485.1988228711841</v>
      </c>
      <c r="O421">
        <f>(2*Mp*Equations!B421/(Equations!F421*1.026*0.75))^(1/2)</f>
        <v>8.5551520459356425</v>
      </c>
      <c r="Q421">
        <f>$G$3*('Initial Conditions (LLDS)'!$I$3/Equations!D421)*(Ti/Equations!E421)</f>
        <v>22.263552520294933</v>
      </c>
      <c r="T421" s="1">
        <v>10450</v>
      </c>
      <c r="U421">
        <f t="shared" si="65"/>
        <v>1221.4861809457327</v>
      </c>
      <c r="AB421">
        <f t="shared" si="66"/>
        <v>1.456498383245417</v>
      </c>
      <c r="AC421" s="1">
        <f t="shared" si="68"/>
        <v>1485.1988228711841</v>
      </c>
    </row>
    <row r="422" spans="1:29">
      <c r="A422">
        <f t="shared" si="61"/>
        <v>1.4580207185029401</v>
      </c>
      <c r="B422" s="1">
        <f>(6.67384*10^(-11)*5.97219*10^24)/((6371*10^3+Equations!C422)^2)</f>
        <v>9.7873982954907124</v>
      </c>
      <c r="C422" s="1">
        <v>10475</v>
      </c>
      <c r="D422" s="1">
        <f t="shared" si="62"/>
        <v>24569.540613840174</v>
      </c>
      <c r="E422" s="1">
        <f>IF(C422&lt;11165,'Initial Conditions (LLDS)'!$E$1-0.0065*C422,IF(C422&gt;25336.9,139.789+0.00296*C422,216.483))</f>
        <v>217.84027777777777</v>
      </c>
      <c r="F422">
        <f>(D422*0.028964)/(8.3145*Equations!E422)</f>
        <v>0.39289930032854298</v>
      </c>
      <c r="G422" s="14">
        <f t="shared" si="60"/>
        <v>12.98275575383934</v>
      </c>
      <c r="H422">
        <f t="shared" si="63"/>
        <v>6.6782774015566018</v>
      </c>
      <c r="I422">
        <f t="shared" si="64"/>
        <v>7.7787367789998116</v>
      </c>
      <c r="J422">
        <f>F422*G422*B422-m*B422-0.5*Equations!F422*0.3*I422</f>
        <v>23.356809652988982</v>
      </c>
      <c r="K422" s="14">
        <f t="shared" si="67"/>
        <v>3.2138894412126509</v>
      </c>
      <c r="L422" s="1">
        <f t="shared" si="69"/>
        <v>1488.4127123123967</v>
      </c>
      <c r="O422">
        <f>(2*Mp*Equations!B422/(Equations!F422*1.026*0.75))^(1/2)</f>
        <v>8.5685347770697717</v>
      </c>
      <c r="Q422">
        <f>$G$3*('Initial Conditions (LLDS)'!$I$3/Equations!D422)*(Ti/Equations!E422)</f>
        <v>22.366767349501416</v>
      </c>
      <c r="T422" s="1">
        <v>10475</v>
      </c>
      <c r="U422">
        <f t="shared" si="65"/>
        <v>1222.4960594233817</v>
      </c>
      <c r="AB422">
        <f t="shared" si="66"/>
        <v>1.4580207185029401</v>
      </c>
      <c r="AC422" s="1">
        <f t="shared" si="68"/>
        <v>1488.4127123123967</v>
      </c>
    </row>
    <row r="423" spans="1:29">
      <c r="A423">
        <f t="shared" si="61"/>
        <v>1.459545768486133</v>
      </c>
      <c r="B423" s="1">
        <f>(6.67384*10^(-11)*5.97219*10^24)/((6371*10^3+Equations!C423)^2)</f>
        <v>9.787321609922083</v>
      </c>
      <c r="C423" s="1">
        <v>10500</v>
      </c>
      <c r="D423" s="1">
        <f t="shared" si="62"/>
        <v>24474.33391608387</v>
      </c>
      <c r="E423" s="1">
        <f>IF(C423&lt;11165,'Initial Conditions (LLDS)'!$E$1-0.0065*C423,IF(C423&gt;25336.9,139.789+0.00296*C423,216.483))</f>
        <v>217.67777777777775</v>
      </c>
      <c r="F423">
        <f>(D423*0.028964)/(8.3145*Equations!E423)</f>
        <v>0.39166898905020803</v>
      </c>
      <c r="G423" s="14">
        <f t="shared" si="60"/>
        <v>13.023537207756714</v>
      </c>
      <c r="H423">
        <f t="shared" si="63"/>
        <v>6.6922553007355985</v>
      </c>
      <c r="I423">
        <f t="shared" si="64"/>
        <v>7.7827733995081489</v>
      </c>
      <c r="J423">
        <f>F423*G423*B423-m*B423-0.5*Equations!F423*0.3*I423</f>
        <v>23.357821444622513</v>
      </c>
      <c r="K423" s="14">
        <f t="shared" si="67"/>
        <v>3.2122225223183212</v>
      </c>
      <c r="L423" s="1">
        <f t="shared" si="69"/>
        <v>1491.6249348347151</v>
      </c>
      <c r="O423">
        <f>(2*Mp*Equations!B423/(Equations!F423*1.026*0.75))^(1/2)</f>
        <v>8.5819483525396336</v>
      </c>
      <c r="Q423">
        <f>$G$3*('Initial Conditions (LLDS)'!$I$3/Equations!D423)*(Ti/Equations!E423)</f>
        <v>22.470537589238447</v>
      </c>
      <c r="T423" s="1">
        <v>10500</v>
      </c>
      <c r="U423">
        <f t="shared" si="65"/>
        <v>1223.4983908861166</v>
      </c>
      <c r="AB423">
        <f t="shared" si="66"/>
        <v>1.459545768486133</v>
      </c>
      <c r="AC423" s="1">
        <f t="shared" si="68"/>
        <v>1491.6249348347151</v>
      </c>
    </row>
    <row r="424" spans="1:29">
      <c r="A424">
        <f t="shared" si="61"/>
        <v>1.46107354004261</v>
      </c>
      <c r="B424" s="1">
        <f>(6.67384*10^(-11)*5.97219*10^24)/((6371*10^3+Equations!C424)^2)</f>
        <v>9.7872449252547149</v>
      </c>
      <c r="C424" s="1">
        <v>10525</v>
      </c>
      <c r="D424" s="1">
        <f t="shared" si="62"/>
        <v>24379.426170926192</v>
      </c>
      <c r="E424" s="1">
        <f>IF(C424&lt;11165,'Initial Conditions (LLDS)'!$E$1-0.0065*C424,IF(C424&gt;25336.9,139.789+0.00296*C424,216.483))</f>
        <v>217.51527777777775</v>
      </c>
      <c r="F424">
        <f>(D424*0.028964)/(8.3145*Equations!E424)</f>
        <v>0.39044162729345105</v>
      </c>
      <c r="G424" s="14">
        <f t="shared" si="60"/>
        <v>13.064476980539929</v>
      </c>
      <c r="H424">
        <f t="shared" si="63"/>
        <v>6.7062727965898228</v>
      </c>
      <c r="I424">
        <f t="shared" si="64"/>
        <v>7.7868151164772632</v>
      </c>
      <c r="J424">
        <f>F424*G424*B424-m*B424-0.5*Equations!F424*0.3*I424</f>
        <v>23.358830984753784</v>
      </c>
      <c r="K424" s="14">
        <f t="shared" si="67"/>
        <v>3.2105552303532718</v>
      </c>
      <c r="L424" s="1">
        <f t="shared" si="69"/>
        <v>1494.8354900650684</v>
      </c>
      <c r="O424">
        <f>(2*Mp*Equations!B424/(Equations!F424*1.026*0.75))^(1/2)</f>
        <v>8.5953928662712205</v>
      </c>
      <c r="Q424">
        <f>$G$3*('Initial Conditions (LLDS)'!$I$3/Equations!D424)*(Ti/Equations!E424)</f>
        <v>22.57486664266581</v>
      </c>
      <c r="T424" s="1">
        <v>10525</v>
      </c>
      <c r="U424">
        <f t="shared" si="65"/>
        <v>1224.4931864953678</v>
      </c>
      <c r="AB424">
        <f t="shared" si="66"/>
        <v>1.46107354004261</v>
      </c>
      <c r="AC424" s="1">
        <f t="shared" si="68"/>
        <v>1494.8354900650684</v>
      </c>
    </row>
    <row r="425" spans="1:29">
      <c r="A425">
        <f t="shared" si="61"/>
        <v>1.4626040400423252</v>
      </c>
      <c r="B425" s="1">
        <f>(6.67384*10^(-11)*5.97219*10^24)/((6371*10^3+Equations!C425)^2)</f>
        <v>9.7871682414885885</v>
      </c>
      <c r="C425" s="1">
        <v>10550</v>
      </c>
      <c r="D425" s="1">
        <f t="shared" si="62"/>
        <v>24284.816659685024</v>
      </c>
      <c r="E425" s="1">
        <f>IF(C425&lt;11165,'Initial Conditions (LLDS)'!$E$1-0.0065*C425,IF(C425&gt;25336.9,139.789+0.00296*C425,216.483))</f>
        <v>217.35277777777776</v>
      </c>
      <c r="F425">
        <f>(D425*0.028964)/(8.3145*Equations!E425)</f>
        <v>0.38921721015529648</v>
      </c>
      <c r="G425" s="14">
        <f t="shared" si="60"/>
        <v>13.105575804278008</v>
      </c>
      <c r="H425">
        <f t="shared" si="63"/>
        <v>6.7203300306240568</v>
      </c>
      <c r="I425">
        <f t="shared" si="64"/>
        <v>7.7908619401032215</v>
      </c>
      <c r="J425">
        <f>F425*G425*B425-m*B425-0.5*Equations!F425*0.3*I425</f>
        <v>23.359838275967551</v>
      </c>
      <c r="K425" s="14">
        <f t="shared" si="67"/>
        <v>3.2088875649706061</v>
      </c>
      <c r="L425" s="1">
        <f t="shared" si="69"/>
        <v>1498.044377630039</v>
      </c>
      <c r="O425">
        <f>(2*Mp*Equations!B425/(Equations!F425*1.026*0.75))^(1/2)</f>
        <v>8.6088684125461405</v>
      </c>
      <c r="Q425">
        <f>$G$3*('Initial Conditions (LLDS)'!$I$3/Equations!D425)*(Ti/Equations!E425)</f>
        <v>22.679757936338543</v>
      </c>
      <c r="T425" s="1">
        <v>10550</v>
      </c>
      <c r="U425">
        <f t="shared" si="65"/>
        <v>1225.4804574112145</v>
      </c>
      <c r="AB425">
        <f t="shared" si="66"/>
        <v>1.4626040400423252</v>
      </c>
      <c r="AC425" s="1">
        <f t="shared" si="68"/>
        <v>1498.044377630039</v>
      </c>
    </row>
    <row r="426" spans="1:29">
      <c r="A426">
        <f t="shared" si="61"/>
        <v>1.4641372753776629</v>
      </c>
      <c r="B426" s="1">
        <f>(6.67384*10^(-11)*5.97219*10^24)/((6371*10^3+Equations!C426)^2)</f>
        <v>9.7870915586236951</v>
      </c>
      <c r="C426" s="1">
        <v>10575</v>
      </c>
      <c r="D426" s="1">
        <f t="shared" si="62"/>
        <v>24190.504664876196</v>
      </c>
      <c r="E426" s="1">
        <f>IF(C426&lt;11165,'Initial Conditions (LLDS)'!$E$1-0.0065*C426,IF(C426&gt;25336.9,139.789+0.00296*C426,216.483))</f>
        <v>217.19027777777774</v>
      </c>
      <c r="F426">
        <f>(D426*0.028964)/(8.3145*Equations!E426)</f>
        <v>0.38799573273730947</v>
      </c>
      <c r="G426" s="14">
        <f t="shared" si="60"/>
        <v>13.146834414989277</v>
      </c>
      <c r="H426">
        <f t="shared" si="63"/>
        <v>6.7344271449537505</v>
      </c>
      <c r="I426">
        <f t="shared" si="64"/>
        <v>7.7949138806100517</v>
      </c>
      <c r="J426">
        <f>F426*G426*B426-m*B426-0.5*Equations!F426*0.3*I426</f>
        <v>23.36084332084754</v>
      </c>
      <c r="K426" s="14">
        <f t="shared" si="67"/>
        <v>3.2072195258228344</v>
      </c>
      <c r="L426" s="1">
        <f t="shared" si="69"/>
        <v>1501.2515971558619</v>
      </c>
      <c r="O426">
        <f>(2*Mp*Equations!B426/(Equations!F426*1.026*0.75))^(1/2)</f>
        <v>8.6223750860032542</v>
      </c>
      <c r="Q426">
        <f>$G$3*('Initial Conditions (LLDS)'!$I$3/Equations!D426)*(Ti/Equations!E426)</f>
        <v>22.785214920385286</v>
      </c>
      <c r="T426" s="1">
        <v>10575</v>
      </c>
      <c r="U426">
        <f t="shared" si="65"/>
        <v>1226.4602147923781</v>
      </c>
      <c r="AB426">
        <f t="shared" si="66"/>
        <v>1.4641372753776629</v>
      </c>
      <c r="AC426" s="1">
        <f t="shared" si="68"/>
        <v>1501.2515971558619</v>
      </c>
    </row>
    <row r="427" spans="1:29">
      <c r="A427">
        <f t="shared" si="61"/>
        <v>1.465673252963529</v>
      </c>
      <c r="B427" s="1">
        <f>(6.67384*10^(-11)*5.97219*10^24)/((6371*10^3+Equations!C427)^2)</f>
        <v>9.7870148766600185</v>
      </c>
      <c r="C427" s="1">
        <v>10600</v>
      </c>
      <c r="D427" s="1">
        <f t="shared" si="62"/>
        <v>24096.489470212357</v>
      </c>
      <c r="E427" s="1">
        <f>IF(C427&lt;11165,'Initial Conditions (LLDS)'!$E$1-0.0065*C427,IF(C427&gt;25336.9,139.789+0.00296*C427,216.483))</f>
        <v>217.02777777777777</v>
      </c>
      <c r="F427">
        <f>(D427*0.028964)/(8.3145*Equations!E427)</f>
        <v>0.38677719014559442</v>
      </c>
      <c r="G427" s="14">
        <f t="shared" si="60"/>
        <v>13.188253552645401</v>
      </c>
      <c r="H427">
        <f t="shared" si="63"/>
        <v>6.748564282308136</v>
      </c>
      <c r="I427">
        <f t="shared" si="64"/>
        <v>7.79897094824981</v>
      </c>
      <c r="J427">
        <f>F427*G427*B427-m*B427-0.5*Equations!F427*0.3*I427</f>
        <v>23.361846121976392</v>
      </c>
      <c r="K427" s="14">
        <f t="shared" si="67"/>
        <v>3.2055511125618854</v>
      </c>
      <c r="L427" s="1">
        <f t="shared" si="69"/>
        <v>1504.4571482684237</v>
      </c>
      <c r="O427">
        <f>(2*Mp*Equations!B427/(Equations!F427*1.026*0.75))^(1/2)</f>
        <v>8.635912981640276</v>
      </c>
      <c r="Q427">
        <f>$G$3*('Initial Conditions (LLDS)'!$I$3/Equations!D427)*(Ti/Equations!E427)</f>
        <v>22.891241068688146</v>
      </c>
      <c r="T427" s="1">
        <v>10600</v>
      </c>
      <c r="U427">
        <f t="shared" si="65"/>
        <v>1227.4324697962243</v>
      </c>
      <c r="AB427">
        <f t="shared" si="66"/>
        <v>1.465673252963529</v>
      </c>
      <c r="AC427" s="1">
        <f t="shared" si="68"/>
        <v>1504.4571482684237</v>
      </c>
    </row>
    <row r="428" spans="1:29">
      <c r="A428">
        <f t="shared" si="61"/>
        <v>1.4672119797374394</v>
      </c>
      <c r="B428" s="1">
        <f>(6.67384*10^(-11)*5.97219*10^24)/((6371*10^3+Equations!C428)^2)</f>
        <v>9.7869381955975427</v>
      </c>
      <c r="C428" s="1">
        <v>10625</v>
      </c>
      <c r="D428" s="1">
        <f t="shared" si="62"/>
        <v>24002.770360601902</v>
      </c>
      <c r="E428" s="1">
        <f>IF(C428&lt;11165,'Initial Conditions (LLDS)'!$E$1-0.0065*C428,IF(C428&gt;25336.9,139.789+0.00296*C428,216.483))</f>
        <v>216.86527777777775</v>
      </c>
      <c r="F428">
        <f>(D428*0.028964)/(8.3145*Equations!E428)</f>
        <v>0.38556157749079556</v>
      </c>
      <c r="G428" s="14">
        <f t="shared" si="60"/>
        <v>13.229833961195514</v>
      </c>
      <c r="H428">
        <f t="shared" si="63"/>
        <v>6.7627415860333047</v>
      </c>
      <c r="I428">
        <f t="shared" si="64"/>
        <v>7.8030331533026969</v>
      </c>
      <c r="J428">
        <f>F428*G428*B428-m*B428-0.5*Equations!F428*0.3*I428</f>
        <v>23.362846681935686</v>
      </c>
      <c r="K428" s="14">
        <f t="shared" si="67"/>
        <v>3.2038823248390975</v>
      </c>
      <c r="L428" s="1">
        <f t="shared" si="69"/>
        <v>1507.6610305932627</v>
      </c>
      <c r="O428">
        <f>(2*Mp*Equations!B428/(Equations!F428*1.026*0.75))^(1/2)</f>
        <v>8.6494821948154126</v>
      </c>
      <c r="Q428">
        <f>$G$3*('Initial Conditions (LLDS)'!$I$3/Equations!D428)*(Ti/Equations!E428)</f>
        <v>22.997839879064028</v>
      </c>
      <c r="T428" s="1">
        <v>10625</v>
      </c>
      <c r="U428">
        <f t="shared" si="65"/>
        <v>1228.3972335787607</v>
      </c>
      <c r="AB428">
        <f t="shared" si="66"/>
        <v>1.4672119797374394</v>
      </c>
      <c r="AC428" s="1">
        <f t="shared" si="68"/>
        <v>1507.6610305932627</v>
      </c>
    </row>
    <row r="429" spans="1:29">
      <c r="A429">
        <f t="shared" si="61"/>
        <v>1.4687534626596115</v>
      </c>
      <c r="B429" s="1">
        <f>(6.67384*10^(-11)*5.97219*10^24)/((6371*10^3+Equations!C429)^2)</f>
        <v>9.7868615154362555</v>
      </c>
      <c r="C429" s="1">
        <v>10650</v>
      </c>
      <c r="D429" s="1">
        <f t="shared" si="62"/>
        <v>23909.346622147816</v>
      </c>
      <c r="E429" s="1">
        <f>IF(C429&lt;11165,'Initial Conditions (LLDS)'!$E$1-0.0065*C429,IF(C429&gt;25336.9,139.789+0.00296*C429,216.483))</f>
        <v>216.70277777777775</v>
      </c>
      <c r="F429">
        <f>(D429*0.028964)/(8.3145*Equations!E429)</f>
        <v>0.38434888988809401</v>
      </c>
      <c r="G429" s="14">
        <f t="shared" si="60"/>
        <v>13.271576388590614</v>
      </c>
      <c r="H429">
        <f t="shared" si="63"/>
        <v>6.7769592000953516</v>
      </c>
      <c r="I429">
        <f t="shared" si="64"/>
        <v>7.8071005060771448</v>
      </c>
      <c r="J429">
        <f>F429*G429*B429-m*B429-0.5*Equations!F429*0.3*I429</f>
        <v>23.363845003305883</v>
      </c>
      <c r="K429" s="14">
        <f t="shared" si="67"/>
        <v>3.202213162305223</v>
      </c>
      <c r="L429" s="1">
        <f t="shared" si="69"/>
        <v>1510.863243755568</v>
      </c>
      <c r="O429">
        <f>(2*Mp*Equations!B429/(Equations!F429*1.026*0.75))^(1/2)</f>
        <v>8.6630828212490023</v>
      </c>
      <c r="Q429">
        <f>$G$3*('Initial Conditions (LLDS)'!$I$3/Equations!D429)*(Ti/Equations!E429)</f>
        <v>23.105014873447477</v>
      </c>
      <c r="T429" s="1">
        <v>10650</v>
      </c>
      <c r="U429">
        <f t="shared" si="65"/>
        <v>1229.3545172946335</v>
      </c>
      <c r="AB429">
        <f t="shared" si="66"/>
        <v>1.4687534626596115</v>
      </c>
      <c r="AC429" s="1">
        <f t="shared" si="68"/>
        <v>1510.863243755568</v>
      </c>
    </row>
    <row r="430" spans="1:29">
      <c r="A430">
        <f t="shared" si="61"/>
        <v>1.4702977087130549</v>
      </c>
      <c r="B430" s="1">
        <f>(6.67384*10^(-11)*5.97219*10^24)/((6371*10^3+Equations!C430)^2)</f>
        <v>9.7867848361761425</v>
      </c>
      <c r="C430" s="1">
        <v>10675</v>
      </c>
      <c r="D430" s="1">
        <f t="shared" si="62"/>
        <v>23816.217542146624</v>
      </c>
      <c r="E430" s="1">
        <f>IF(C430&lt;11165,'Initial Conditions (LLDS)'!$E$1-0.0065*C430,IF(C430&gt;25336.9,139.789+0.00296*C430,216.483))</f>
        <v>216.54027777777776</v>
      </c>
      <c r="F430">
        <f>(D430*0.028964)/(8.3145*Equations!E430)</f>
        <v>0.38313912245720955</v>
      </c>
      <c r="G430" s="14">
        <f t="shared" si="60"/>
        <v>13.31348158680802</v>
      </c>
      <c r="H430">
        <f t="shared" si="63"/>
        <v>6.7912172690835089</v>
      </c>
      <c r="I430">
        <f t="shared" si="64"/>
        <v>7.8111730169099225</v>
      </c>
      <c r="J430">
        <f>F430*G430*B430-m*B430-0.5*Equations!F430*0.3*I430</f>
        <v>23.364841088666434</v>
      </c>
      <c r="K430" s="14">
        <f t="shared" si="67"/>
        <v>3.2005436246104209</v>
      </c>
      <c r="L430" s="1">
        <f t="shared" si="69"/>
        <v>1514.0637873801784</v>
      </c>
      <c r="O430">
        <f>(2*Mp*Equations!B430/(Equations!F430*1.026*0.75))^(1/2)</f>
        <v>8.6767149570251387</v>
      </c>
      <c r="Q430">
        <f>$G$3*('Initial Conditions (LLDS)'!$I$3/Equations!D430)*(Ti/Equations!E430)</f>
        <v>23.21276959807507</v>
      </c>
      <c r="T430" s="1">
        <v>10675</v>
      </c>
      <c r="U430">
        <f t="shared" si="65"/>
        <v>1230.304332097131</v>
      </c>
      <c r="AB430">
        <f t="shared" si="66"/>
        <v>1.4702977087130549</v>
      </c>
      <c r="AC430" s="1">
        <f t="shared" si="68"/>
        <v>1514.0637873801784</v>
      </c>
    </row>
    <row r="431" spans="1:29">
      <c r="A431">
        <f t="shared" si="61"/>
        <v>1.4718447249036637</v>
      </c>
      <c r="B431" s="1">
        <f>(6.67384*10^(-11)*5.97219*10^24)/((6371*10^3+Equations!C431)^2)</f>
        <v>9.7867081578171913</v>
      </c>
      <c r="C431" s="1">
        <v>10700</v>
      </c>
      <c r="D431" s="1">
        <f t="shared" si="62"/>
        <v>23723.38240908724</v>
      </c>
      <c r="E431" s="1">
        <f>IF(C431&lt;11165,'Initial Conditions (LLDS)'!$E$1-0.0065*C431,IF(C431&gt;25336.9,139.789+0.00296*C431,216.483))</f>
        <v>216.37777777777774</v>
      </c>
      <c r="F431">
        <f>(D431*0.028964)/(8.3145*Equations!E431)</f>
        <v>0.38193227032239785</v>
      </c>
      <c r="G431" s="14">
        <f t="shared" si="60"/>
        <v>13.355550311876087</v>
      </c>
      <c r="H431">
        <f t="shared" si="63"/>
        <v>6.8055159382133086</v>
      </c>
      <c r="I431">
        <f t="shared" si="64"/>
        <v>7.815250696166232</v>
      </c>
      <c r="J431">
        <f>F431*G431*B431-m*B431-0.5*Equations!F431*0.3*I431</f>
        <v>23.365834940595683</v>
      </c>
      <c r="K431" s="14">
        <f t="shared" si="67"/>
        <v>3.1988737114042598</v>
      </c>
      <c r="L431" s="1">
        <f t="shared" si="69"/>
        <v>1517.2626610915827</v>
      </c>
      <c r="O431">
        <f>(2*Mp*Equations!B431/(Equations!F431*1.026*0.75))^(1/2)</f>
        <v>8.6903786985933422</v>
      </c>
      <c r="Q431">
        <f>$G$3*('Initial Conditions (LLDS)'!$I$3/Equations!D431)*(Ti/Equations!E431)</f>
        <v>23.321107623671391</v>
      </c>
      <c r="T431" s="1">
        <v>10700</v>
      </c>
      <c r="U431">
        <f t="shared" si="65"/>
        <v>1231.246689138178</v>
      </c>
      <c r="AB431">
        <f t="shared" si="66"/>
        <v>1.4718447249036637</v>
      </c>
      <c r="AC431" s="1">
        <f t="shared" si="68"/>
        <v>1517.2626610915827</v>
      </c>
    </row>
    <row r="432" spans="1:29">
      <c r="A432">
        <f t="shared" si="61"/>
        <v>1.473394518260309</v>
      </c>
      <c r="B432" s="1">
        <f>(6.67384*10^(-11)*5.97219*10^24)/((6371*10^3+Equations!C432)^2)</f>
        <v>9.7866314803593841</v>
      </c>
      <c r="C432" s="1">
        <v>10725</v>
      </c>
      <c r="D432" s="1">
        <f t="shared" si="62"/>
        <v>23630.840512649789</v>
      </c>
      <c r="E432" s="1">
        <f>IF(C432&lt;11165,'Initial Conditions (LLDS)'!$E$1-0.0065*C432,IF(C432&gt;25336.9,139.789+0.00296*C432,216.483))</f>
        <v>216.21527777777777</v>
      </c>
      <c r="F432">
        <f>(D432*0.028964)/(8.3145*Equations!E432)</f>
        <v>0.38072832861244904</v>
      </c>
      <c r="G432" s="14">
        <f t="shared" si="60"/>
        <v>13.397783323899089</v>
      </c>
      <c r="H432">
        <f t="shared" si="63"/>
        <v>6.8198553533297774</v>
      </c>
      <c r="I432">
        <f t="shared" si="64"/>
        <v>7.8193335542398117</v>
      </c>
      <c r="J432">
        <f>F432*G432*B432-m*B432-0.5*Equations!F432*0.3*I432</f>
        <v>23.366826561670898</v>
      </c>
      <c r="K432" s="14">
        <f t="shared" si="67"/>
        <v>3.1972034223357131</v>
      </c>
      <c r="L432" s="1">
        <f t="shared" si="69"/>
        <v>1520.4598645139183</v>
      </c>
      <c r="O432">
        <f>(2*Mp*Equations!B432/(Equations!F432*1.026*0.75))^(1/2)</f>
        <v>8.7040741427702315</v>
      </c>
      <c r="Q432">
        <f>$G$3*('Initial Conditions (LLDS)'!$I$3/Equations!D432)*(Ti/Equations!E432)</f>
        <v>23.430032545636561</v>
      </c>
      <c r="T432" s="1">
        <v>10725</v>
      </c>
      <c r="U432">
        <f t="shared" si="65"/>
        <v>1232.1815995683341</v>
      </c>
      <c r="AB432">
        <f t="shared" si="66"/>
        <v>1.473394518260309</v>
      </c>
      <c r="AC432" s="1">
        <f t="shared" si="68"/>
        <v>1520.4598645139183</v>
      </c>
    </row>
    <row r="433" spans="1:29">
      <c r="A433">
        <f t="shared" si="61"/>
        <v>1.4749470958349278</v>
      </c>
      <c r="B433" s="1">
        <f>(6.67384*10^(-11)*5.97219*10^24)/((6371*10^3+Equations!C433)^2)</f>
        <v>9.7865548038027086</v>
      </c>
      <c r="C433" s="1">
        <v>10750</v>
      </c>
      <c r="D433" s="1">
        <f t="shared" si="62"/>
        <v>23538.591143704711</v>
      </c>
      <c r="E433" s="1">
        <f>IF(C433&lt;11165,'Initial Conditions (LLDS)'!$E$1-0.0065*C433,IF(C433&gt;25336.9,139.789+0.00296*C433,216.483))</f>
        <v>216.05277777777775</v>
      </c>
      <c r="F433">
        <f>(D433*0.028964)/(8.3145*Equations!E433)</f>
        <v>0.37952729246069056</v>
      </c>
      <c r="G433" s="14">
        <f t="shared" si="60"/>
        <v>13.440181387082109</v>
      </c>
      <c r="H433">
        <f t="shared" si="63"/>
        <v>6.8342356609105952</v>
      </c>
      <c r="I433">
        <f t="shared" si="64"/>
        <v>7.8234216015530205</v>
      </c>
      <c r="J433">
        <f>F433*G433*B433-m*B433-0.5*Equations!F433*0.3*I433</f>
        <v>23.367815954468274</v>
      </c>
      <c r="K433" s="14">
        <f t="shared" si="67"/>
        <v>3.1955327570531638</v>
      </c>
      <c r="L433" s="1">
        <f t="shared" si="69"/>
        <v>1523.6553972709714</v>
      </c>
      <c r="O433">
        <f>(2*Mp*Equations!B433/(Equations!F433*1.026*0.75))^(1/2)</f>
        <v>8.7178013867411543</v>
      </c>
      <c r="Q433">
        <f>$G$3*('Initial Conditions (LLDS)'!$I$3/Equations!D433)*(Ti/Equations!E433)</f>
        <v>23.539547984235192</v>
      </c>
      <c r="T433" s="1">
        <v>10750</v>
      </c>
      <c r="U433">
        <f t="shared" si="65"/>
        <v>1233.1090745367981</v>
      </c>
      <c r="AB433">
        <f t="shared" si="66"/>
        <v>1.4749470958349278</v>
      </c>
      <c r="AC433" s="1">
        <f t="shared" si="68"/>
        <v>1523.6553972709714</v>
      </c>
    </row>
    <row r="434" spans="1:29">
      <c r="A434">
        <f t="shared" si="61"/>
        <v>1.4765024647026221</v>
      </c>
      <c r="B434" s="1">
        <f>(6.67384*10^(-11)*5.97219*10^24)/((6371*10^3+Equations!C434)^2)</f>
        <v>9.7864781281471522</v>
      </c>
      <c r="C434" s="1">
        <v>10775</v>
      </c>
      <c r="D434" s="1">
        <f t="shared" si="62"/>
        <v>23446.633594311355</v>
      </c>
      <c r="E434" s="1">
        <f>IF(C434&lt;11165,'Initial Conditions (LLDS)'!$E$1-0.0065*C434,IF(C434&gt;25336.9,139.789+0.00296*C434,216.483))</f>
        <v>215.89027777777775</v>
      </c>
      <c r="F434">
        <f>(D434*0.028964)/(8.3145*Equations!E434)</f>
        <v>0.37832915700498099</v>
      </c>
      <c r="G434" s="14">
        <f t="shared" si="60"/>
        <v>13.482745269756421</v>
      </c>
      <c r="H434">
        <f t="shared" si="63"/>
        <v>6.8486570080693721</v>
      </c>
      <c r="I434">
        <f t="shared" si="64"/>
        <v>7.8275148485569668</v>
      </c>
      <c r="J434">
        <f>F434*G434*B434-m*B434-0.5*Equations!F434*0.3*I434</f>
        <v>23.368803121562959</v>
      </c>
      <c r="K434" s="14">
        <f t="shared" si="67"/>
        <v>3.1938617152043918</v>
      </c>
      <c r="L434" s="1">
        <f t="shared" si="69"/>
        <v>1526.8492589861758</v>
      </c>
      <c r="O434">
        <f>(2*Mp*Equations!B434/(Equations!F434*1.026*0.75))^(1/2)</f>
        <v>8.7315605280619177</v>
      </c>
      <c r="Q434">
        <f>$G$3*('Initial Conditions (LLDS)'!$I$3/Equations!D434)*(Ti/Equations!E434)</f>
        <v>23.649657584787253</v>
      </c>
      <c r="T434" s="1">
        <v>10775</v>
      </c>
      <c r="U434">
        <f t="shared" si="65"/>
        <v>1234.0291251913991</v>
      </c>
      <c r="AB434">
        <f t="shared" si="66"/>
        <v>1.4765024647026221</v>
      </c>
      <c r="AC434" s="1">
        <f t="shared" si="68"/>
        <v>1526.8492589861758</v>
      </c>
    </row>
    <row r="435" spans="1:29">
      <c r="A435">
        <f t="shared" si="61"/>
        <v>1.4780606319617471</v>
      </c>
      <c r="B435" s="1">
        <f>(6.67384*10^(-11)*5.97219*10^24)/((6371*10^3+Equations!C435)^2)</f>
        <v>9.7864014533926991</v>
      </c>
      <c r="C435" s="1">
        <v>10800</v>
      </c>
      <c r="D435" s="1">
        <f t="shared" si="62"/>
        <v>23354.967157717103</v>
      </c>
      <c r="E435" s="1">
        <f>IF(C435&lt;11165,'Initial Conditions (LLDS)'!$E$1-0.0065*C435,IF(C435&gt;25336.9,139.789+0.00296*C435,216.483))</f>
        <v>215.72777777777776</v>
      </c>
      <c r="F435">
        <f>(D435*0.028964)/(8.3145*Equations!E435)</f>
        <v>0.3771339173877134</v>
      </c>
      <c r="G435" s="14">
        <f t="shared" si="60"/>
        <v>13.525475744404696</v>
      </c>
      <c r="H435">
        <f t="shared" si="63"/>
        <v>6.8631195425588327</v>
      </c>
      <c r="I435">
        <f t="shared" si="64"/>
        <v>7.8316133057315778</v>
      </c>
      <c r="J435">
        <f>F435*G435*B435-m*B435-0.5*Equations!F435*0.3*I435</f>
        <v>23.36978806552899</v>
      </c>
      <c r="K435" s="14">
        <f t="shared" si="67"/>
        <v>3.1921902964365865</v>
      </c>
      <c r="L435" s="1">
        <f t="shared" si="69"/>
        <v>1530.0414492826123</v>
      </c>
      <c r="O435">
        <f>(2*Mp*Equations!B435/(Equations!F435*1.026*0.75))^(1/2)</f>
        <v>8.7453516646604417</v>
      </c>
      <c r="Q435">
        <f>$G$3*('Initial Conditions (LLDS)'!$I$3/Equations!D435)*(Ti/Equations!E435)</f>
        <v>23.760365017860209</v>
      </c>
      <c r="T435" s="1">
        <v>10800</v>
      </c>
      <c r="U435">
        <f t="shared" si="65"/>
        <v>1234.9417626786005</v>
      </c>
      <c r="AB435">
        <f t="shared" si="66"/>
        <v>1.4780606319617471</v>
      </c>
      <c r="AC435" s="1">
        <f t="shared" si="68"/>
        <v>1530.0414492826123</v>
      </c>
    </row>
    <row r="436" spans="1:29">
      <c r="A436">
        <f t="shared" si="61"/>
        <v>1.4796216047340056</v>
      </c>
      <c r="B436" s="1">
        <f>(6.67384*10^(-11)*5.97219*10^24)/((6371*10^3+Equations!C436)^2)</f>
        <v>9.7863247795393349</v>
      </c>
      <c r="C436" s="1">
        <v>10825</v>
      </c>
      <c r="D436" s="1">
        <f t="shared" si="62"/>
        <v>23263.591128356173</v>
      </c>
      <c r="E436" s="1">
        <f>IF(C436&lt;11165,'Initial Conditions (LLDS)'!$E$1-0.0065*C436,IF(C436&gt;25336.9,139.789+0.00296*C436,216.483))</f>
        <v>215.56527777777774</v>
      </c>
      <c r="F436">
        <f>(D436*0.028964)/(8.3145*Equations!E436)</f>
        <v>0.37594156875581286</v>
      </c>
      <c r="G436" s="14">
        <f t="shared" si="60"/>
        <v>13.568373587686613</v>
      </c>
      <c r="H436">
        <f t="shared" si="63"/>
        <v>6.877623412774085</v>
      </c>
      <c r="I436">
        <f t="shared" si="64"/>
        <v>7.8357169835857219</v>
      </c>
      <c r="J436">
        <f>F436*G436*B436-m*B436-0.5*Equations!F436*0.3*I436</f>
        <v>23.370770788939339</v>
      </c>
      <c r="K436" s="14">
        <f t="shared" si="67"/>
        <v>3.1905185003963337</v>
      </c>
      <c r="L436" s="1">
        <f t="shared" si="69"/>
        <v>1533.2319677830087</v>
      </c>
      <c r="O436">
        <f>(2*Mp*Equations!B436/(Equations!F436*1.026*0.75))^(1/2)</f>
        <v>8.759174894838468</v>
      </c>
      <c r="Q436">
        <f>$G$3*('Initial Conditions (LLDS)'!$I$3/Equations!D436)*(Ti/Equations!E436)</f>
        <v>23.871673979462951</v>
      </c>
      <c r="T436" s="1">
        <v>10825</v>
      </c>
      <c r="U436">
        <f t="shared" si="65"/>
        <v>1235.8469981434969</v>
      </c>
      <c r="AB436">
        <f t="shared" si="66"/>
        <v>1.4796216047340056</v>
      </c>
      <c r="AC436" s="1">
        <f t="shared" si="68"/>
        <v>1533.2319677830087</v>
      </c>
    </row>
    <row r="437" spans="1:29">
      <c r="A437">
        <f t="shared" si="61"/>
        <v>1.4811853901645462</v>
      </c>
      <c r="B437" s="1">
        <f>(6.67384*10^(-11)*5.97219*10^24)/((6371*10^3+Equations!C437)^2)</f>
        <v>9.7862481065870455</v>
      </c>
      <c r="C437" s="1">
        <v>10850</v>
      </c>
      <c r="D437" s="1">
        <f t="shared" si="62"/>
        <v>23172.504801848452</v>
      </c>
      <c r="E437" s="1">
        <f>IF(C437&lt;11165,'Initial Conditions (LLDS)'!$E$1-0.0065*C437,IF(C437&gt;25336.9,139.789+0.00296*C437,216.483))</f>
        <v>215.40277777777777</v>
      </c>
      <c r="F437">
        <f>(D437*0.028964)/(8.3145*Equations!E437)</f>
        <v>0.37475210626073474</v>
      </c>
      <c r="G437" s="14">
        <f t="shared" si="60"/>
        <v>13.611439580464602</v>
      </c>
      <c r="H437">
        <f t="shared" si="63"/>
        <v>6.8921687677559191</v>
      </c>
      <c r="I437">
        <f t="shared" si="64"/>
        <v>7.839825892657303</v>
      </c>
      <c r="J437">
        <f>F437*G437*B437-m*B437-0.5*Equations!F437*0.3*I437</f>
        <v>23.371751294365904</v>
      </c>
      <c r="K437" s="14">
        <f t="shared" si="67"/>
        <v>3.1888463267296192</v>
      </c>
      <c r="L437" s="1">
        <f t="shared" si="69"/>
        <v>1536.4208141097383</v>
      </c>
      <c r="O437">
        <f>(2*Mp*Equations!B437/(Equations!F437*1.026*0.75))^(1/2)</f>
        <v>8.7730303172732729</v>
      </c>
      <c r="Q437">
        <f>$G$3*('Initial Conditions (LLDS)'!$I$3/Equations!D437)*(Ti/Equations!E437)</f>
        <v>23.983588191241424</v>
      </c>
      <c r="T437" s="1">
        <v>10850</v>
      </c>
      <c r="U437">
        <f t="shared" si="65"/>
        <v>1236.7448427298114</v>
      </c>
      <c r="AB437">
        <f t="shared" si="66"/>
        <v>1.4811853901645462</v>
      </c>
      <c r="AC437" s="1">
        <f t="shared" si="68"/>
        <v>1536.4208141097383</v>
      </c>
    </row>
    <row r="438" spans="1:29">
      <c r="A438">
        <f t="shared" si="61"/>
        <v>1.4827519954220529</v>
      </c>
      <c r="B438" s="1">
        <f>(6.67384*10^(-11)*5.97219*10^24)/((6371*10^3+Equations!C438)^2)</f>
        <v>9.7861714345358184</v>
      </c>
      <c r="C438" s="1">
        <v>10875</v>
      </c>
      <c r="D438" s="1">
        <f t="shared" si="62"/>
        <v>23081.707474998504</v>
      </c>
      <c r="E438" s="1">
        <f>IF(C438&lt;11165,'Initial Conditions (LLDS)'!$E$1-0.0065*C438,IF(C438&gt;25336.9,139.789+0.00296*C438,216.483))</f>
        <v>215.24027777777775</v>
      </c>
      <c r="F438">
        <f>(D438*0.028964)/(8.3145*Equations!E438)</f>
        <v>0.37356552505846607</v>
      </c>
      <c r="G438" s="14">
        <f t="shared" si="60"/>
        <v>13.654674507829668</v>
      </c>
      <c r="H438">
        <f t="shared" si="63"/>
        <v>6.9067557571940617</v>
      </c>
      <c r="I438">
        <f t="shared" si="64"/>
        <v>7.8439400435133644</v>
      </c>
      <c r="J438">
        <f>F438*G438*B438-m*B438-0.5*Equations!F438*0.3*I438</f>
        <v>23.372729584379531</v>
      </c>
      <c r="K438" s="14">
        <f t="shared" si="67"/>
        <v>3.1871737750818272</v>
      </c>
      <c r="L438" s="1">
        <f t="shared" si="69"/>
        <v>1539.6079878848202</v>
      </c>
      <c r="O438">
        <f>(2*Mp*Equations!B438/(Equations!F438*1.026*0.75))^(1/2)</f>
        <v>8.786918031019372</v>
      </c>
      <c r="Q438">
        <f>$G$3*('Initial Conditions (LLDS)'!$I$3/Equations!D438)*(Ti/Equations!E438)</f>
        <v>24.096111400675682</v>
      </c>
      <c r="T438" s="1">
        <v>10875</v>
      </c>
      <c r="U438">
        <f t="shared" si="65"/>
        <v>1237.6353075798966</v>
      </c>
      <c r="AB438">
        <f t="shared" si="66"/>
        <v>1.4827519954220529</v>
      </c>
      <c r="AC438" s="1">
        <f t="shared" si="68"/>
        <v>1539.6079878848202</v>
      </c>
    </row>
    <row r="439" spans="1:29">
      <c r="A439">
        <f t="shared" si="61"/>
        <v>1.4843214276988437</v>
      </c>
      <c r="B439" s="1">
        <f>(6.67384*10^(-11)*5.97219*10^24)/((6371*10^3+Equations!C439)^2)</f>
        <v>9.7860947633856377</v>
      </c>
      <c r="C439" s="1">
        <v>10900</v>
      </c>
      <c r="D439" s="1">
        <f t="shared" si="62"/>
        <v>22991.198445794384</v>
      </c>
      <c r="E439" s="1">
        <f>IF(C439&lt;11165,'Initial Conditions (LLDS)'!$E$1-0.0065*C439,IF(C439&gt;25336.9,139.789+0.00296*C439,216.483))</f>
        <v>215.07777777777775</v>
      </c>
      <c r="F439">
        <f>(D439*0.028964)/(8.3145*Equations!E439)</f>
        <v>0.3723818203095226</v>
      </c>
      <c r="G439" s="14">
        <f t="shared" si="60"/>
        <v>13.698079159127523</v>
      </c>
      <c r="H439">
        <f t="shared" si="63"/>
        <v>6.9213845314305216</v>
      </c>
      <c r="I439">
        <f t="shared" si="64"/>
        <v>7.848059446750181</v>
      </c>
      <c r="J439">
        <f>F439*G439*B439-m*B439-0.5*Equations!F439*0.3*I439</f>
        <v>23.373705661549948</v>
      </c>
      <c r="K439" s="14">
        <f t="shared" si="67"/>
        <v>3.1855008450977396</v>
      </c>
      <c r="L439" s="1">
        <f t="shared" si="69"/>
        <v>1542.793488729918</v>
      </c>
      <c r="O439">
        <f>(2*Mp*Equations!B439/(Equations!F439*1.026*0.75))^(1/2)</f>
        <v>8.8008381355102454</v>
      </c>
      <c r="Q439">
        <f>$G$3*('Initial Conditions (LLDS)'!$I$3/Equations!D439)*(Ti/Equations!E439)</f>
        <v>24.209247381278814</v>
      </c>
      <c r="T439" s="1">
        <v>10900</v>
      </c>
      <c r="U439">
        <f t="shared" si="65"/>
        <v>1238.5184038347334</v>
      </c>
      <c r="AB439">
        <f t="shared" si="66"/>
        <v>1.4843214276988437</v>
      </c>
      <c r="AC439" s="1">
        <f t="shared" si="68"/>
        <v>1542.793488729918</v>
      </c>
    </row>
    <row r="440" spans="1:29">
      <c r="A440">
        <f t="shared" si="61"/>
        <v>1.4858936942109642</v>
      </c>
      <c r="B440" s="1">
        <f>(6.67384*10^(-11)*5.97219*10^24)/((6371*10^3+Equations!C440)^2)</f>
        <v>9.7860180931364908</v>
      </c>
      <c r="C440" s="1">
        <v>10925</v>
      </c>
      <c r="D440" s="1">
        <f t="shared" si="62"/>
        <v>22900.977013406533</v>
      </c>
      <c r="E440" s="1">
        <f>IF(C440&lt;11165,'Initial Conditions (LLDS)'!$E$1-0.0065*C440,IF(C440&gt;25336.9,139.789+0.00296*C440,216.483))</f>
        <v>214.91527777777776</v>
      </c>
      <c r="F440">
        <f>(D440*0.028964)/(8.3145*Equations!E440)</f>
        <v>0.37120098717894906</v>
      </c>
      <c r="G440" s="14">
        <f t="shared" si="60"/>
        <v>13.741654327984818</v>
      </c>
      <c r="H440">
        <f t="shared" si="63"/>
        <v>6.9360552414628902</v>
      </c>
      <c r="I440">
        <f t="shared" si="64"/>
        <v>7.8521841129933829</v>
      </c>
      <c r="J440">
        <f>F440*G440*B440-m*B440-0.5*Equations!F440*0.3*I440</f>
        <v>23.374679528445828</v>
      </c>
      <c r="K440" s="14">
        <f t="shared" si="67"/>
        <v>3.1838275364215303</v>
      </c>
      <c r="L440" s="1">
        <f t="shared" si="69"/>
        <v>1545.9773162663396</v>
      </c>
      <c r="O440">
        <f>(2*Mp*Equations!B440/(Equations!F440*1.026*0.75))^(1/2)</f>
        <v>8.814790730560091</v>
      </c>
      <c r="Q440">
        <f>$G$3*('Initial Conditions (LLDS)'!$I$3/Equations!D440)*(Ti/Equations!E440)</f>
        <v>24.322999932797497</v>
      </c>
      <c r="T440" s="1">
        <v>10925</v>
      </c>
      <c r="U440">
        <f t="shared" si="65"/>
        <v>1239.3941426339256</v>
      </c>
      <c r="AB440">
        <f t="shared" si="66"/>
        <v>1.4858936942109642</v>
      </c>
      <c r="AC440" s="1">
        <f t="shared" si="68"/>
        <v>1545.9773162663396</v>
      </c>
    </row>
    <row r="441" spans="1:29">
      <c r="A441">
        <f t="shared" si="61"/>
        <v>1.4874688021982845</v>
      </c>
      <c r="B441" s="1">
        <f>(6.67384*10^(-11)*5.97219*10^24)/((6371*10^3+Equations!C441)^2)</f>
        <v>9.785941423788362</v>
      </c>
      <c r="C441" s="1">
        <v>10950</v>
      </c>
      <c r="D441" s="1">
        <f t="shared" si="62"/>
        <v>22811.042478186708</v>
      </c>
      <c r="E441" s="1">
        <f>IF(C441&lt;11165,'Initial Conditions (LLDS)'!$E$1-0.0065*C441,IF(C441&gt;25336.9,139.789+0.00296*C441,216.483))</f>
        <v>214.75277777777774</v>
      </c>
      <c r="F441">
        <f>(D441*0.028964)/(8.3145*Equations!E441)</f>
        <v>0.37002302083631816</v>
      </c>
      <c r="G441" s="14">
        <f t="shared" si="60"/>
        <v>13.78540081233557</v>
      </c>
      <c r="H441">
        <f t="shared" si="63"/>
        <v>6.9507680389477162</v>
      </c>
      <c r="I441">
        <f t="shared" si="64"/>
        <v>7.8563140528980364</v>
      </c>
      <c r="J441">
        <f>F441*G441*B441-m*B441-0.5*Equations!F441*0.3*I441</f>
        <v>23.375651187634769</v>
      </c>
      <c r="K441" s="14">
        <f t="shared" si="67"/>
        <v>3.1821538486967693</v>
      </c>
      <c r="L441" s="1">
        <f t="shared" si="69"/>
        <v>1549.1594701150364</v>
      </c>
      <c r="O441">
        <f>(2*Mp*Equations!B441/(Equations!F441*1.026*0.75))^(1/2)</f>
        <v>8.828775916365533</v>
      </c>
      <c r="Q441">
        <f>$G$3*('Initial Conditions (LLDS)'!$I$3/Equations!D441)*(Ti/Equations!E441)</f>
        <v>24.437372881414163</v>
      </c>
      <c r="T441" s="1">
        <v>10950</v>
      </c>
      <c r="U441">
        <f t="shared" si="65"/>
        <v>1240.2625351157053</v>
      </c>
      <c r="AB441">
        <f t="shared" si="66"/>
        <v>1.4874688021982845</v>
      </c>
      <c r="AC441" s="1">
        <f t="shared" si="68"/>
        <v>1549.1594701150364</v>
      </c>
    </row>
    <row r="442" spans="1:29">
      <c r="A442">
        <f t="shared" si="61"/>
        <v>1.489046758924597</v>
      </c>
      <c r="B442" s="1">
        <f>(6.67384*10^(-11)*5.97219*10^24)/((6371*10^3+Equations!C442)^2)</f>
        <v>9.7858647553412386</v>
      </c>
      <c r="C442" s="1">
        <v>10975</v>
      </c>
      <c r="D442" s="1">
        <f t="shared" si="62"/>
        <v>22721.394141666799</v>
      </c>
      <c r="E442" s="1">
        <f>IF(C442&lt;11165,'Initial Conditions (LLDS)'!$E$1-0.0065*C442,IF(C442&gt;25336.9,139.789+0.00296*C442,216.483))</f>
        <v>214.59027777777777</v>
      </c>
      <c r="F442">
        <f>(D442*0.028964)/(8.3145*Equations!E442)</f>
        <v>0.3688479164557289</v>
      </c>
      <c r="G442" s="14">
        <f t="shared" si="60"/>
        <v>13.829319414447827</v>
      </c>
      <c r="H442">
        <f t="shared" si="63"/>
        <v>6.9655230762038753</v>
      </c>
      <c r="I442">
        <f t="shared" si="64"/>
        <v>7.8604492771487653</v>
      </c>
      <c r="J442">
        <f>F442*G442*B442-m*B442-0.5*Equations!F442*0.3*I442</f>
        <v>23.376620641683296</v>
      </c>
      <c r="K442" s="14">
        <f t="shared" si="67"/>
        <v>3.1804797815664165</v>
      </c>
      <c r="L442" s="1">
        <f t="shared" si="69"/>
        <v>1552.3399498966028</v>
      </c>
      <c r="O442">
        <f>(2*Mp*Equations!B442/(Equations!F442*1.026*0.75))^(1/2)</f>
        <v>8.8427937935074112</v>
      </c>
      <c r="Q442">
        <f>$G$3*('Initial Conditions (LLDS)'!$I$3/Equations!D442)*(Ti/Equations!E442)</f>
        <v>24.552370079951046</v>
      </c>
      <c r="T442" s="1">
        <v>10975</v>
      </c>
      <c r="U442">
        <f t="shared" si="65"/>
        <v>1241.1235924169243</v>
      </c>
      <c r="AB442">
        <f t="shared" si="66"/>
        <v>1.489046758924597</v>
      </c>
      <c r="AC442" s="1">
        <f t="shared" si="68"/>
        <v>1552.3399498966028</v>
      </c>
    </row>
    <row r="443" spans="1:29">
      <c r="A443">
        <f t="shared" si="61"/>
        <v>1.4906275716777111</v>
      </c>
      <c r="B443" s="1">
        <f>(6.67384*10^(-11)*5.97219*10^24)/((6371*10^3+Equations!C443)^2)</f>
        <v>9.7857880877951064</v>
      </c>
      <c r="C443" s="1">
        <v>11000</v>
      </c>
      <c r="D443" s="1">
        <f t="shared" si="62"/>
        <v>22632.031306557798</v>
      </c>
      <c r="E443" s="1">
        <f>IF(C443&lt;11165,'Initial Conditions (LLDS)'!$E$1-0.0065*C443,IF(C443&gt;25336.9,139.789+0.00296*C443,216.483))</f>
        <v>214.42777777777775</v>
      </c>
      <c r="F443">
        <f>(D443*0.028964)/(8.3145*Equations!E443)</f>
        <v>0.36767566921580686</v>
      </c>
      <c r="G443" s="14">
        <f t="shared" si="60"/>
        <v>13.873410940950418</v>
      </c>
      <c r="H443">
        <f t="shared" si="63"/>
        <v>6.980320506215949</v>
      </c>
      <c r="I443">
        <f t="shared" si="64"/>
        <v>7.864589796459839</v>
      </c>
      <c r="J443">
        <f>F443*G443*B443-m*B443-0.5*Equations!F443*0.3*I443</f>
        <v>23.377587893156832</v>
      </c>
      <c r="K443" s="14">
        <f t="shared" si="67"/>
        <v>3.1788053346728247</v>
      </c>
      <c r="L443" s="1">
        <f t="shared" si="69"/>
        <v>1555.5187552312757</v>
      </c>
      <c r="O443">
        <f>(2*Mp*Equations!B443/(Equations!F443*1.026*0.75))^(1/2)</f>
        <v>8.8568444629525231</v>
      </c>
      <c r="Q443">
        <f>$G$3*('Initial Conditions (LLDS)'!$I$3/Equations!D443)*(Ti/Equations!E443)</f>
        <v>24.66799540807574</v>
      </c>
      <c r="T443" s="1">
        <v>11000</v>
      </c>
      <c r="U443">
        <f t="shared" si="65"/>
        <v>1241.9773256730573</v>
      </c>
      <c r="AB443">
        <f t="shared" si="66"/>
        <v>1.4906275716777111</v>
      </c>
      <c r="AC443" s="1">
        <f t="shared" si="68"/>
        <v>1555.5187552312757</v>
      </c>
    </row>
    <row r="444" spans="1:29">
      <c r="A444">
        <f t="shared" si="61"/>
        <v>1.4922112477695522</v>
      </c>
      <c r="B444" s="1">
        <f>(6.67384*10^(-11)*5.97219*10^24)/((6371*10^3+Equations!C444)^2)</f>
        <v>9.7857114211499496</v>
      </c>
      <c r="C444" s="1">
        <v>11025</v>
      </c>
      <c r="D444" s="1">
        <f t="shared" si="62"/>
        <v>22542.953276748649</v>
      </c>
      <c r="E444" s="1">
        <f>IF(C444&lt;11165,'Initial Conditions (LLDS)'!$E$1-0.0065*C444,IF(C444&gt;25336.9,139.789+0.00296*C444,216.483))</f>
        <v>214.26527777777775</v>
      </c>
      <c r="F444">
        <f>(D444*0.028964)/(8.3145*Equations!E444)</f>
        <v>0.36650627429970278</v>
      </c>
      <c r="G444" s="14">
        <f t="shared" si="60"/>
        <v>13.917676202859971</v>
      </c>
      <c r="H444">
        <f t="shared" si="63"/>
        <v>6.9951604826376412</v>
      </c>
      <c r="I444">
        <f t="shared" si="64"/>
        <v>7.8687356215752944</v>
      </c>
      <c r="J444">
        <f>F444*G444*B444-m*B444-0.5*Equations!F444*0.3*I444</f>
        <v>23.378552944619774</v>
      </c>
      <c r="K444" s="14">
        <f t="shared" si="67"/>
        <v>3.1771305076577327</v>
      </c>
      <c r="L444" s="1">
        <f t="shared" si="69"/>
        <v>1558.6958857389334</v>
      </c>
      <c r="O444">
        <f>(2*Mp*Equations!B444/(Equations!F444*1.026*0.75))^(1/2)</f>
        <v>8.8709280260553918</v>
      </c>
      <c r="Q444">
        <f>$G$3*('Initial Conditions (LLDS)'!$I$3/Equations!D444)*(Ti/Equations!E444)</f>
        <v>24.784252772508687</v>
      </c>
      <c r="T444" s="1">
        <v>11025</v>
      </c>
      <c r="U444">
        <f t="shared" si="65"/>
        <v>1242.8237460182002</v>
      </c>
      <c r="AB444">
        <f t="shared" si="66"/>
        <v>1.4922112477695522</v>
      </c>
      <c r="AC444" s="1">
        <f t="shared" si="68"/>
        <v>1558.6958857389334</v>
      </c>
    </row>
    <row r="445" spans="1:29">
      <c r="A445">
        <f t="shared" si="61"/>
        <v>1.4937977945362584</v>
      </c>
      <c r="B445" s="1">
        <f>(6.67384*10^(-11)*5.97219*10^24)/((6371*10^3+Equations!C445)^2)</f>
        <v>9.7856347554057557</v>
      </c>
      <c r="C445" s="1">
        <v>11050</v>
      </c>
      <c r="D445" s="1">
        <f t="shared" si="62"/>
        <v>22454.159357305165</v>
      </c>
      <c r="E445" s="1">
        <f>IF(C445&lt;11165,'Initial Conditions (LLDS)'!$E$1-0.0065*C445,IF(C445&gt;25336.9,139.789+0.00296*C445,216.483))</f>
        <v>214.10277777777776</v>
      </c>
      <c r="F445">
        <f>(D445*0.028964)/(8.3145*Equations!E445)</f>
        <v>0.3653397268950917</v>
      </c>
      <c r="G445" s="14">
        <f t="shared" si="60"/>
        <v>13.962116015608078</v>
      </c>
      <c r="H445">
        <f t="shared" si="63"/>
        <v>7.010043159795206</v>
      </c>
      <c r="I445">
        <f t="shared" si="64"/>
        <v>7.8728867632690216</v>
      </c>
      <c r="J445">
        <f>F445*G445*B445-m*B445-0.5*Equations!F445*0.3*I445</f>
        <v>23.37951579863536</v>
      </c>
      <c r="K445" s="14">
        <f t="shared" si="67"/>
        <v>3.175455300162271</v>
      </c>
      <c r="L445" s="1">
        <f t="shared" si="69"/>
        <v>1561.8713410390956</v>
      </c>
      <c r="O445">
        <f>(2*Mp*Equations!B445/(Equations!F445*1.026*0.75))^(1/2)</f>
        <v>8.8850445845600596</v>
      </c>
      <c r="Q445">
        <f>$G$3*('Initial Conditions (LLDS)'!$I$3/Equations!D445)*(Ti/Equations!E445)</f>
        <v>24.901146107232325</v>
      </c>
      <c r="T445" s="1">
        <v>11050</v>
      </c>
      <c r="U445">
        <f t="shared" si="65"/>
        <v>1243.6628645850669</v>
      </c>
      <c r="AB445">
        <f t="shared" si="66"/>
        <v>1.4937977945362584</v>
      </c>
      <c r="AC445" s="1">
        <f t="shared" si="68"/>
        <v>1561.8713410390956</v>
      </c>
    </row>
    <row r="446" spans="1:29">
      <c r="A446">
        <f t="shared" si="61"/>
        <v>1.4953872193382793</v>
      </c>
      <c r="B446" s="1">
        <f>(6.67384*10^(-11)*5.97219*10^24)/((6371*10^3+Equations!C446)^2)</f>
        <v>9.7855580905625104</v>
      </c>
      <c r="C446" s="1">
        <v>11075</v>
      </c>
      <c r="D446" s="1">
        <f t="shared" si="62"/>
        <v>22365.648854468898</v>
      </c>
      <c r="E446" s="1">
        <f>IF(C446&lt;11165,'Initial Conditions (LLDS)'!$E$1-0.0065*C446,IF(C446&gt;25336.9,139.789+0.00296*C446,216.483))</f>
        <v>213.94027777777774</v>
      </c>
      <c r="F446">
        <f>(D446*0.028964)/(8.3145*Equations!E446)</f>
        <v>0.36417602219417267</v>
      </c>
      <c r="G446" s="14">
        <f t="shared" si="60"/>
        <v>14.006731199068669</v>
      </c>
      <c r="H446">
        <f t="shared" si="63"/>
        <v>7.0249686926908916</v>
      </c>
      <c r="I446">
        <f t="shared" si="64"/>
        <v>7.8770432323448931</v>
      </c>
      <c r="J446">
        <f>F446*G446*B446-m*B446-0.5*Equations!F446*0.3*I446</f>
        <v>23.380476457765837</v>
      </c>
      <c r="K446" s="14">
        <f t="shared" si="67"/>
        <v>3.17377971182695</v>
      </c>
      <c r="L446" s="1">
        <f t="shared" si="69"/>
        <v>1565.0451207509225</v>
      </c>
      <c r="O446">
        <f>(2*Mp*Equations!B446/(Equations!F446*1.026*0.75))^(1/2)</f>
        <v>8.8991942406018616</v>
      </c>
      <c r="Q446">
        <f>$G$3*('Initial Conditions (LLDS)'!$I$3/Equations!D446)*(Ti/Equations!E446)</f>
        <v>25.018679373702046</v>
      </c>
      <c r="T446" s="1">
        <v>11075</v>
      </c>
      <c r="U446">
        <f t="shared" si="65"/>
        <v>1244.494692504991</v>
      </c>
      <c r="AB446">
        <f t="shared" si="66"/>
        <v>1.4953872193382793</v>
      </c>
      <c r="AC446" s="1">
        <f t="shared" si="68"/>
        <v>1565.0451207509225</v>
      </c>
    </row>
    <row r="447" spans="1:29">
      <c r="A447">
        <f t="shared" si="61"/>
        <v>1.496979529560478</v>
      </c>
      <c r="B447" s="1">
        <f>(6.67384*10^(-11)*5.97219*10^24)/((6371*10^3+Equations!C447)^2)</f>
        <v>9.7854814266201977</v>
      </c>
      <c r="C447" s="1">
        <v>11100</v>
      </c>
      <c r="D447" s="1">
        <f t="shared" si="62"/>
        <v>22277.421075655981</v>
      </c>
      <c r="E447" s="1">
        <f>IF(C447&lt;11165,'Initial Conditions (LLDS)'!$E$1-0.0065*C447,IF(C447&gt;25336.9,139.789+0.00296*C447,216.483))</f>
        <v>213.77777777777777</v>
      </c>
      <c r="F447">
        <f>(D447*0.028964)/(8.3145*Equations!E447)</f>
        <v>0.36301515539366569</v>
      </c>
      <c r="G447" s="14">
        <f t="shared" si="60"/>
        <v>14.05152257758561</v>
      </c>
      <c r="H447">
        <f t="shared" si="63"/>
        <v>7.039937237006451</v>
      </c>
      <c r="I447">
        <f t="shared" si="64"/>
        <v>7.8812050396368418</v>
      </c>
      <c r="J447">
        <f>F447*G447*B447-m*B447-0.5*Equations!F447*0.3*I447</f>
        <v>23.381434924572311</v>
      </c>
      <c r="K447" s="14">
        <f t="shared" si="67"/>
        <v>3.1721037422916707</v>
      </c>
      <c r="L447" s="1">
        <f t="shared" si="69"/>
        <v>1568.2172244932142</v>
      </c>
      <c r="O447">
        <f>(2*Mp*Equations!B447/(Equations!F447*1.026*0.75))^(1/2)</f>
        <v>8.913377096709258</v>
      </c>
      <c r="Q447">
        <f>$G$3*('Initial Conditions (LLDS)'!$I$3/Equations!D447)*(Ti/Equations!E447)</f>
        <v>25.136856561059009</v>
      </c>
      <c r="T447" s="1">
        <v>11100</v>
      </c>
      <c r="U447">
        <f t="shared" si="65"/>
        <v>1245.3192409079186</v>
      </c>
      <c r="AB447">
        <f t="shared" si="66"/>
        <v>1.496979529560478</v>
      </c>
      <c r="AC447" s="1">
        <f t="shared" si="68"/>
        <v>1568.2172244932142</v>
      </c>
    </row>
    <row r="448" spans="1:29">
      <c r="A448">
        <f t="shared" si="61"/>
        <v>1.4985747326122243</v>
      </c>
      <c r="B448" s="1">
        <f>(6.67384*10^(-11)*5.97219*10^24)/((6371*10^3+Equations!C448)^2)</f>
        <v>9.7854047635788071</v>
      </c>
      <c r="C448" s="1">
        <v>11125</v>
      </c>
      <c r="D448" s="1">
        <f t="shared" si="62"/>
        <v>22189.475329456149</v>
      </c>
      <c r="E448" s="1">
        <f>IF(C448&lt;11165,'Initial Conditions (LLDS)'!$E$1-0.0065*C448,IF(C448&gt;25336.9,139.789+0.00296*C448,216.483))</f>
        <v>213.61527777777775</v>
      </c>
      <c r="F448">
        <f>(D448*0.028964)/(8.3145*Equations!E448)</f>
        <v>0.36185712169481438</v>
      </c>
      <c r="G448" s="14">
        <f t="shared" si="60"/>
        <v>14.096490980000356</v>
      </c>
      <c r="H448">
        <f t="shared" si="63"/>
        <v>7.0549489491065662</v>
      </c>
      <c r="I448">
        <f t="shared" si="64"/>
        <v>7.8853721960089942</v>
      </c>
      <c r="J448">
        <f>F448*G448*B448-m*B448-0.5*Equations!F448*0.3*I448</f>
        <v>23.38239120161483</v>
      </c>
      <c r="K448" s="14">
        <f t="shared" si="67"/>
        <v>3.1704273911957124</v>
      </c>
      <c r="L448" s="1">
        <f t="shared" si="69"/>
        <v>1571.3876518844099</v>
      </c>
      <c r="O448">
        <f>(2*Mp*Equations!B448/(Equations!F448*1.026*0.75))^(1/2)</f>
        <v>8.9275932558056024</v>
      </c>
      <c r="Q448">
        <f>$G$3*('Initial Conditions (LLDS)'!$I$3/Equations!D448)*(Ti/Equations!E448)</f>
        <v>25.25568168634457</v>
      </c>
      <c r="T448" s="1">
        <v>11125</v>
      </c>
      <c r="U448">
        <f t="shared" si="65"/>
        <v>1246.1365209224141</v>
      </c>
      <c r="AB448">
        <f t="shared" si="66"/>
        <v>1.4985747326122243</v>
      </c>
      <c r="AC448" s="1">
        <f t="shared" si="68"/>
        <v>1571.3876518844099</v>
      </c>
    </row>
    <row r="449" spans="1:29">
      <c r="A449">
        <f t="shared" si="61"/>
        <v>1.5001728359274997</v>
      </c>
      <c r="B449" s="1">
        <f>(6.67384*10^(-11)*5.97219*10^24)/((6371*10^3+Equations!C449)^2)</f>
        <v>9.7853281014383207</v>
      </c>
      <c r="C449" s="1">
        <v>11150</v>
      </c>
      <c r="D449" s="1">
        <f t="shared" si="62"/>
        <v>22101.810925631533</v>
      </c>
      <c r="E449" s="1">
        <f>IF(C449&lt;11165,'Initial Conditions (LLDS)'!$E$1-0.0065*C449,IF(C449&gt;25336.9,139.789+0.00296*C449,216.483))</f>
        <v>213.45277777777775</v>
      </c>
      <c r="F449">
        <f>(D449*0.028964)/(8.3145*Equations!E449)</f>
        <v>0.36070191630338244</v>
      </c>
      <c r="G449" s="14">
        <f t="shared" si="60"/>
        <v>14.141637239679975</v>
      </c>
      <c r="H449">
        <f t="shared" si="63"/>
        <v>7.07000398604242</v>
      </c>
      <c r="I449">
        <f t="shared" si="64"/>
        <v>7.8895447123557529</v>
      </c>
      <c r="J449">
        <f>F449*G449*B449-m*B449-0.5*Equations!F449*0.3*I449</f>
        <v>23.383345291452361</v>
      </c>
      <c r="K449" s="14">
        <f t="shared" si="67"/>
        <v>3.16875065817774</v>
      </c>
      <c r="L449" s="1">
        <f t="shared" si="69"/>
        <v>1574.5564025425876</v>
      </c>
      <c r="O449">
        <f>(2*Mp*Equations!B449/(Equations!F449*1.026*0.75))^(1/2)</f>
        <v>8.9418428212109831</v>
      </c>
      <c r="Q449">
        <f>$G$3*('Initial Conditions (LLDS)'!$I$3/Equations!D449)*(Ti/Equations!E449)</f>
        <v>25.375158794716739</v>
      </c>
      <c r="T449" s="1">
        <v>11150</v>
      </c>
      <c r="U449">
        <f t="shared" si="65"/>
        <v>1246.9465436756545</v>
      </c>
      <c r="AB449">
        <f t="shared" si="66"/>
        <v>1.5001728359274997</v>
      </c>
      <c r="AC449" s="1">
        <f t="shared" si="68"/>
        <v>1574.5564025425876</v>
      </c>
    </row>
    <row r="450" spans="1:29">
      <c r="A450">
        <f t="shared" si="61"/>
        <v>1.509230070059991</v>
      </c>
      <c r="B450" s="1">
        <f>(6.67384*10^(-11)*5.97219*10^24)/((6371*10^3+Equations!C450)^2)</f>
        <v>9.7852514401987278</v>
      </c>
      <c r="C450" s="1">
        <v>11175</v>
      </c>
      <c r="D450" s="1">
        <f t="shared" si="62"/>
        <v>22014.427175115532</v>
      </c>
      <c r="E450" s="1">
        <f>IF(C450&lt;11165,'Initial Conditions (LLDS)'!$E$1-0.0065*C450,IF(C450&gt;25336.9,139.789+0.00296*C450,216.483))</f>
        <v>216.483</v>
      </c>
      <c r="F450">
        <f>(D450*0.028964)/(8.3145*Equations!E450)</f>
        <v>0.35424684651160304</v>
      </c>
      <c r="G450" s="14">
        <f t="shared" si="60"/>
        <v>14.399325504942119</v>
      </c>
      <c r="H450">
        <f t="shared" si="63"/>
        <v>7.1556314328386756</v>
      </c>
      <c r="I450">
        <f t="shared" si="64"/>
        <v>7.9132942820490824</v>
      </c>
      <c r="J450">
        <f>F450*G450*B450-m*B450-0.5*Equations!F450*0.3*I450</f>
        <v>23.389535907743241</v>
      </c>
      <c r="K450" s="14">
        <f t="shared" si="67"/>
        <v>3.1592405272619857</v>
      </c>
      <c r="L450" s="1">
        <f t="shared" si="69"/>
        <v>1577.7156430698496</v>
      </c>
      <c r="O450">
        <f>(2*Mp*Equations!B450/(Equations!F450*1.026*0.75))^(1/2)</f>
        <v>9.0229086143949555</v>
      </c>
      <c r="Q450">
        <f>$G$3*('Initial Conditions (LLDS)'!$I$3/Equations!D450)*(Ti/Equations!E450)</f>
        <v>25.119283750240093</v>
      </c>
      <c r="T450" s="1">
        <v>11175</v>
      </c>
      <c r="U450">
        <f t="shared" si="65"/>
        <v>1238.5141507663775</v>
      </c>
      <c r="AB450">
        <f t="shared" si="66"/>
        <v>1.509230070059991</v>
      </c>
      <c r="AC450" s="1">
        <f t="shared" si="68"/>
        <v>1577.7156430698496</v>
      </c>
    </row>
    <row r="451" spans="1:29">
      <c r="A451">
        <f t="shared" si="61"/>
        <v>1.5112258443582187</v>
      </c>
      <c r="B451" s="1">
        <f>(6.67384*10^(-11)*5.97219*10^24)/((6371*10^3+Equations!C451)^2)</f>
        <v>9.7851747798600108</v>
      </c>
      <c r="C451" s="1">
        <v>11200</v>
      </c>
      <c r="D451" s="1">
        <f t="shared" si="62"/>
        <v>21927.323390011836</v>
      </c>
      <c r="E451" s="1">
        <f>IF(C451&lt;11165,'Initial Conditions (LLDS)'!$E$1-0.0065*C451,IF(C451&gt;25336.9,139.789+0.00296*C451,216.483))</f>
        <v>216.483</v>
      </c>
      <c r="F451">
        <f>(D451*0.028964)/(8.3145*Equations!E451)</f>
        <v>0.35284520926041502</v>
      </c>
      <c r="G451" s="14">
        <f t="shared" ref="G451:G514" si="70">(n*8.3145*E451/D451)</f>
        <v>14.456525179161909</v>
      </c>
      <c r="H451">
        <f t="shared" si="63"/>
        <v>7.1745688606694884</v>
      </c>
      <c r="I451">
        <f t="shared" si="64"/>
        <v>7.9184937229280417</v>
      </c>
      <c r="J451">
        <f>F451*G451*B451-m*B451-0.5*Equations!F451*0.3*I451</f>
        <v>23.390737919026165</v>
      </c>
      <c r="K451" s="14">
        <f t="shared" si="67"/>
        <v>3.1571661069342474</v>
      </c>
      <c r="L451" s="1">
        <f t="shared" si="69"/>
        <v>1580.8728091767839</v>
      </c>
      <c r="O451">
        <f>(2*Mp*Equations!B451/(Equations!F451*1.026*0.75))^(1/2)</f>
        <v>9.0407766743908731</v>
      </c>
      <c r="Q451">
        <f>$G$3*('Initial Conditions (LLDS)'!$I$3/Equations!D451)*(Ti/Equations!E451)</f>
        <v>25.219067232921631</v>
      </c>
      <c r="T451" s="1">
        <v>11200</v>
      </c>
      <c r="U451">
        <f t="shared" si="65"/>
        <v>1238.831618496384</v>
      </c>
      <c r="AB451">
        <f t="shared" si="66"/>
        <v>1.5112258443582187</v>
      </c>
      <c r="AC451" s="1">
        <f t="shared" si="68"/>
        <v>1580.8728091767839</v>
      </c>
    </row>
    <row r="452" spans="1:29">
      <c r="A452">
        <f t="shared" ref="A452:A515" si="71">((G452*3)/(4*3.1415))^(1/3)</f>
        <v>1.5132257673680476</v>
      </c>
      <c r="B452" s="1">
        <f>(6.67384*10^(-11)*5.97219*10^24)/((6371*10^3+Equations!C452)^2)</f>
        <v>9.785098120422159</v>
      </c>
      <c r="C452" s="1">
        <v>11225</v>
      </c>
      <c r="D452" s="1">
        <f t="shared" ref="D452:D515" si="72">101325*(1-2.25577*(10^-5)*C452)^5.25588</f>
        <v>21840.498883593151</v>
      </c>
      <c r="E452" s="1">
        <f>IF(C452&lt;11165,'Initial Conditions (LLDS)'!$E$1-0.0065*C452,IF(C452&gt;25336.9,139.789+0.00296*C452,216.483))</f>
        <v>216.483</v>
      </c>
      <c r="F452">
        <f>(D452*0.028964)/(8.3145*Equations!E452)</f>
        <v>0.35144806604364698</v>
      </c>
      <c r="G452" s="14">
        <f t="shared" si="70"/>
        <v>14.513995508475354</v>
      </c>
      <c r="H452">
        <f t="shared" ref="H452:H515" si="73">3.1415*(A452)^2</f>
        <v>7.1935707586381161</v>
      </c>
      <c r="I452">
        <f t="shared" ref="I452:I515" si="74">(2*B452*(F452*G452-m)/(F452*0.3*H452))^(1/2)</f>
        <v>7.9237005324333492</v>
      </c>
      <c r="J452">
        <f>F452*G452*B452-m*B452-0.5*Equations!F452*0.3*I452</f>
        <v>23.391936388964233</v>
      </c>
      <c r="K452" s="14">
        <f t="shared" si="67"/>
        <v>3.1550914749579211</v>
      </c>
      <c r="L452" s="1">
        <f t="shared" si="69"/>
        <v>1584.0279006517419</v>
      </c>
      <c r="O452">
        <f>(2*Mp*Equations!B452/(Equations!F452*1.026*0.75))^(1/2)</f>
        <v>9.0586936735864025</v>
      </c>
      <c r="Q452">
        <f>$G$3*('Initial Conditions (LLDS)'!$I$3/Equations!D452)*(Ti/Equations!E452)</f>
        <v>25.31932286703093</v>
      </c>
      <c r="T452" s="1">
        <v>11225</v>
      </c>
      <c r="U452">
        <f t="shared" ref="U452:U515" si="75">T452/O452</f>
        <v>1239.1411393819592</v>
      </c>
      <c r="AB452">
        <f t="shared" ref="AB452:AB515" si="76">((G452*3)/(4*3.1415))^(1/3)</f>
        <v>1.5132257673680476</v>
      </c>
      <c r="AC452" s="1">
        <f t="shared" si="68"/>
        <v>1584.0279006517419</v>
      </c>
    </row>
    <row r="453" spans="1:29">
      <c r="A453">
        <f t="shared" si="71"/>
        <v>1.5152298508563034</v>
      </c>
      <c r="B453" s="1">
        <f>(6.67384*10^(-11)*5.97219*10^24)/((6371*10^3+Equations!C453)^2)</f>
        <v>9.7850214618851563</v>
      </c>
      <c r="C453" s="1">
        <v>11250</v>
      </c>
      <c r="D453" s="1">
        <f t="shared" si="72"/>
        <v>21753.952970300204</v>
      </c>
      <c r="E453" s="1">
        <f>IF(C453&lt;11165,'Initial Conditions (LLDS)'!$E$1-0.0065*C453,IF(C453&gt;25336.9,139.789+0.00296*C453,216.483))</f>
        <v>216.483</v>
      </c>
      <c r="F453">
        <f>(D453*0.028964)/(8.3145*Equations!E453)</f>
        <v>0.35005540582956934</v>
      </c>
      <c r="G453" s="14">
        <f t="shared" si="70"/>
        <v>14.571737979396646</v>
      </c>
      <c r="H453">
        <f t="shared" si="73"/>
        <v>7.212637395159077</v>
      </c>
      <c r="I453">
        <f t="shared" si="74"/>
        <v>7.9289147265814925</v>
      </c>
      <c r="J453">
        <f>F453*G453*B453-m*B453-0.5*Equations!F453*0.3*I453</f>
        <v>23.393131323939816</v>
      </c>
      <c r="K453" s="14">
        <f t="shared" ref="K453:K516" si="77">25/I453</f>
        <v>3.1530166311649324</v>
      </c>
      <c r="L453" s="1">
        <f t="shared" si="69"/>
        <v>1587.1809172829069</v>
      </c>
      <c r="O453">
        <f>(2*Mp*Equations!B453/(Equations!F453*1.026*0.75))^(1/2)</f>
        <v>9.0766597831636187</v>
      </c>
      <c r="Q453">
        <f>$G$3*('Initial Conditions (LLDS)'!$I$3/Equations!D453)*(Ti/Equations!E453)</f>
        <v>25.420053245756939</v>
      </c>
      <c r="T453" s="1">
        <v>11250</v>
      </c>
      <c r="U453">
        <f t="shared" si="75"/>
        <v>1239.4427321014864</v>
      </c>
      <c r="AB453">
        <f t="shared" si="76"/>
        <v>1.5152298508563034</v>
      </c>
      <c r="AC453" s="1">
        <f t="shared" ref="AC453:AC516" si="78">L452+K453</f>
        <v>1587.1809172829069</v>
      </c>
    </row>
    <row r="454" spans="1:29">
      <c r="A454">
        <f t="shared" si="71"/>
        <v>1.5172381066321108</v>
      </c>
      <c r="B454" s="1">
        <f>(6.67384*10^(-11)*5.97219*10^24)/((6371*10^3+Equations!C454)^2)</f>
        <v>9.7849448042489886</v>
      </c>
      <c r="C454" s="1">
        <v>11275</v>
      </c>
      <c r="D454" s="1">
        <f t="shared" si="72"/>
        <v>21667.684965740638</v>
      </c>
      <c r="E454" s="1">
        <f>IF(C454&lt;11165,'Initial Conditions (LLDS)'!$E$1-0.0065*C454,IF(C454&gt;25336.9,139.789+0.00296*C454,216.483))</f>
        <v>216.483</v>
      </c>
      <c r="F454">
        <f>(D454*0.028964)/(8.3145*Equations!E454)</f>
        <v>0.34866721760522984</v>
      </c>
      <c r="G454" s="14">
        <f t="shared" si="70"/>
        <v>14.629754087736554</v>
      </c>
      <c r="H454">
        <f t="shared" si="73"/>
        <v>7.2317690399684249</v>
      </c>
      <c r="I454">
        <f t="shared" si="74"/>
        <v>7.9341363214359193</v>
      </c>
      <c r="J454">
        <f>F454*G454*B454-m*B454-0.5*Equations!F454*0.3*I454</f>
        <v>23.394322730328575</v>
      </c>
      <c r="K454" s="14">
        <f t="shared" si="77"/>
        <v>3.1509415753869354</v>
      </c>
      <c r="L454" s="1">
        <f t="shared" ref="L454:L517" si="79">L453+K454</f>
        <v>1590.3318588582938</v>
      </c>
      <c r="O454">
        <f>(2*Mp*Equations!B454/(Equations!F454*1.026*0.75))^(1/2)</f>
        <v>9.0946751750334283</v>
      </c>
      <c r="Q454">
        <f>$G$3*('Initial Conditions (LLDS)'!$I$3/Equations!D454)*(Ti/Equations!E454)</f>
        <v>25.521260978506266</v>
      </c>
      <c r="T454" s="1">
        <v>11275</v>
      </c>
      <c r="U454">
        <f t="shared" si="75"/>
        <v>1239.736415320469</v>
      </c>
      <c r="AB454">
        <f t="shared" si="76"/>
        <v>1.5172381066321108</v>
      </c>
      <c r="AC454" s="1">
        <f t="shared" si="78"/>
        <v>1590.3318588582938</v>
      </c>
    </row>
    <row r="455" spans="1:29">
      <c r="A455">
        <f t="shared" si="71"/>
        <v>1.5192505465470827</v>
      </c>
      <c r="B455" s="1">
        <f>(6.67384*10^(-11)*5.97219*10^24)/((6371*10^3+Equations!C455)^2)</f>
        <v>9.7848681475136416</v>
      </c>
      <c r="C455" s="1">
        <v>11300</v>
      </c>
      <c r="D455" s="1">
        <f t="shared" si="72"/>
        <v>21581.694186687801</v>
      </c>
      <c r="E455" s="1">
        <f>IF(C455&lt;11165,'Initial Conditions (LLDS)'!$E$1-0.0065*C455,IF(C455&gt;25336.9,139.789+0.00296*C455,216.483))</f>
        <v>216.483</v>
      </c>
      <c r="F455">
        <f>(D455*0.028964)/(8.3145*Equations!E455)</f>
        <v>0.34728349037643436</v>
      </c>
      <c r="G455" s="14">
        <f t="shared" si="70"/>
        <v>14.68804533866772</v>
      </c>
      <c r="H455">
        <f t="shared" si="73"/>
        <v>7.2509659641313089</v>
      </c>
      <c r="I455">
        <f t="shared" si="74"/>
        <v>7.9393653331071929</v>
      </c>
      <c r="J455">
        <f>F455*G455*B455-m*B455-0.5*Equations!F455*0.3*I455</f>
        <v>23.395510614499461</v>
      </c>
      <c r="K455" s="14">
        <f t="shared" si="77"/>
        <v>3.1488663074553171</v>
      </c>
      <c r="L455" s="1">
        <f t="shared" si="79"/>
        <v>1593.4807251657492</v>
      </c>
      <c r="O455">
        <f>(2*Mp*Equations!B455/(Equations!F455*1.026*0.75))^(1/2)</f>
        <v>9.112740021839242</v>
      </c>
      <c r="Q455">
        <f>$G$3*('Initial Conditions (LLDS)'!$I$3/Equations!D455)*(Ti/Equations!E455)</f>
        <v>25.622948691017097</v>
      </c>
      <c r="T455" s="1">
        <v>11300</v>
      </c>
      <c r="U455">
        <f t="shared" si="75"/>
        <v>1240.0222076915236</v>
      </c>
      <c r="AB455">
        <f t="shared" si="76"/>
        <v>1.5192505465470827</v>
      </c>
      <c r="AC455" s="1">
        <f t="shared" si="78"/>
        <v>1593.4807251657492</v>
      </c>
    </row>
    <row r="456" spans="1:29">
      <c r="A456">
        <f t="shared" si="71"/>
        <v>1.5212671824955</v>
      </c>
      <c r="B456" s="1">
        <f>(6.67384*10^(-11)*5.97219*10^24)/((6371*10^3+Equations!C456)^2)</f>
        <v>9.784791491679103</v>
      </c>
      <c r="C456" s="1">
        <v>11325</v>
      </c>
      <c r="D456" s="1">
        <f t="shared" si="72"/>
        <v>21495.979951079764</v>
      </c>
      <c r="E456" s="1">
        <f>IF(C456&lt;11165,'Initial Conditions (LLDS)'!$E$1-0.0065*C456,IF(C456&gt;25336.9,139.789+0.00296*C456,216.483))</f>
        <v>216.483</v>
      </c>
      <c r="F456">
        <f>(D456*0.028964)/(8.3145*Equations!E456)</f>
        <v>0.34590421316773085</v>
      </c>
      <c r="G456" s="14">
        <f t="shared" si="70"/>
        <v>14.74661324679032</v>
      </c>
      <c r="H456">
        <f t="shared" si="73"/>
        <v>7.2702284400494888</v>
      </c>
      <c r="I456">
        <f t="shared" si="74"/>
        <v>7.9446017777531779</v>
      </c>
      <c r="J456">
        <f>F456*G456*B456-m*B456-0.5*Equations!F456*0.3*I456</f>
        <v>23.396694982814719</v>
      </c>
      <c r="K456" s="14">
        <f t="shared" si="77"/>
        <v>3.146790827201194</v>
      </c>
      <c r="L456" s="1">
        <f t="shared" si="79"/>
        <v>1596.6275159929503</v>
      </c>
      <c r="O456">
        <f>(2*Mp*Equations!B456/(Equations!F456*1.026*0.75))^(1/2)</f>
        <v>9.1308544969606302</v>
      </c>
      <c r="Q456">
        <f>$G$3*('Initial Conditions (LLDS)'!$I$3/Equations!D456)*(Ti/Equations!E456)</f>
        <v>25.72511902547371</v>
      </c>
      <c r="T456" s="1">
        <v>11325</v>
      </c>
      <c r="U456">
        <f t="shared" si="75"/>
        <v>1240.3001278543788</v>
      </c>
      <c r="AB456">
        <f t="shared" si="76"/>
        <v>1.5212671824955</v>
      </c>
      <c r="AC456" s="1">
        <f t="shared" si="78"/>
        <v>1596.6275159929503</v>
      </c>
    </row>
    <row r="457" spans="1:29">
      <c r="A457">
        <f t="shared" si="71"/>
        <v>1.5232880264144995</v>
      </c>
      <c r="B457" s="1">
        <f>(6.67384*10^(-11)*5.97219*10^24)/((6371*10^3+Equations!C457)^2)</f>
        <v>9.7847148367453567</v>
      </c>
      <c r="C457" s="1">
        <v>11350</v>
      </c>
      <c r="D457" s="1">
        <f t="shared" si="72"/>
        <v>21410.541578018172</v>
      </c>
      <c r="E457" s="1">
        <f>IF(C457&lt;11165,'Initial Conditions (LLDS)'!$E$1-0.0065*C457,IF(C457&gt;25336.9,139.789+0.00296*C457,216.483))</f>
        <v>216.483</v>
      </c>
      <c r="F457">
        <f>(D457*0.028964)/(8.3145*Equations!E457)</f>
        <v>0.34452937502239123</v>
      </c>
      <c r="G457" s="14">
        <f t="shared" si="70"/>
        <v>14.805459336198345</v>
      </c>
      <c r="H457">
        <f t="shared" si="73"/>
        <v>7.2895567414689593</v>
      </c>
      <c r="I457">
        <f t="shared" si="74"/>
        <v>7.9498456715792196</v>
      </c>
      <c r="J457">
        <f>F457*G457*B457-m*B457-0.5*Equations!F457*0.3*I457</f>
        <v>23.397875841629929</v>
      </c>
      <c r="K457" s="14">
        <f t="shared" si="77"/>
        <v>3.1447151344554092</v>
      </c>
      <c r="L457" s="1">
        <f t="shared" si="79"/>
        <v>1599.7722311274058</v>
      </c>
      <c r="O457">
        <f>(2*Mp*Equations!B457/(Equations!F457*1.026*0.75))^(1/2)</f>
        <v>9.1490187745170246</v>
      </c>
      <c r="Q457">
        <f>$G$3*('Initial Conditions (LLDS)'!$I$3/Equations!D457)*(Ti/Equations!E457)</f>
        <v>25.827774640622135</v>
      </c>
      <c r="T457" s="1">
        <v>11350</v>
      </c>
      <c r="U457">
        <f t="shared" si="75"/>
        <v>1240.5701944358689</v>
      </c>
      <c r="AB457">
        <f t="shared" si="76"/>
        <v>1.5232880264144995</v>
      </c>
      <c r="AC457" s="1">
        <f t="shared" si="78"/>
        <v>1599.7722311274058</v>
      </c>
    </row>
    <row r="458" spans="1:29">
      <c r="A458">
        <f t="shared" si="71"/>
        <v>1.5253130902842631</v>
      </c>
      <c r="B458" s="1">
        <f>(6.67384*10^(-11)*5.97219*10^24)/((6371*10^3+Equations!C458)^2)</f>
        <v>9.7846381827123885</v>
      </c>
      <c r="C458" s="1">
        <v>11375</v>
      </c>
      <c r="D458" s="1">
        <f t="shared" si="72"/>
        <v>21325.378387767061</v>
      </c>
      <c r="E458" s="1">
        <f>IF(C458&lt;11165,'Initial Conditions (LLDS)'!$E$1-0.0065*C458,IF(C458&gt;25336.9,139.789+0.00296*C458,216.483))</f>
        <v>216.483</v>
      </c>
      <c r="F458">
        <f>(D458*0.028964)/(8.3145*Equations!E458)</f>
        <v>0.34315896500239185</v>
      </c>
      <c r="G458" s="14">
        <f t="shared" si="70"/>
        <v>14.864585140546417</v>
      </c>
      <c r="H458">
        <f t="shared" si="73"/>
        <v>7.3089511434876293</v>
      </c>
      <c r="I458">
        <f t="shared" si="74"/>
        <v>7.9550970308383047</v>
      </c>
      <c r="J458">
        <f>F458*G458*B458-m*B458-0.5*Equations!F458*0.3*I458</f>
        <v>23.399053197293931</v>
      </c>
      <c r="K458" s="14">
        <f t="shared" si="77"/>
        <v>3.1426392290485374</v>
      </c>
      <c r="L458" s="1">
        <f t="shared" si="79"/>
        <v>1602.9148703564542</v>
      </c>
      <c r="O458">
        <f>(2*Mp*Equations!B458/(Equations!F458*1.026*0.75))^(1/2)</f>
        <v>9.167233029371463</v>
      </c>
      <c r="Q458">
        <f>$G$3*('Initial Conditions (LLDS)'!$I$3/Equations!D458)*(Ti/Equations!E458)</f>
        <v>25.930918211886681</v>
      </c>
      <c r="T458" s="1">
        <v>11375</v>
      </c>
      <c r="U458">
        <f t="shared" si="75"/>
        <v>1240.8324260499255</v>
      </c>
      <c r="AB458">
        <f t="shared" si="76"/>
        <v>1.5253130902842631</v>
      </c>
      <c r="AC458" s="1">
        <f t="shared" si="78"/>
        <v>1602.9148703564542</v>
      </c>
    </row>
    <row r="459" spans="1:29">
      <c r="A459">
        <f t="shared" si="71"/>
        <v>1.5273423861282016</v>
      </c>
      <c r="B459" s="1">
        <f>(6.67384*10^(-11)*5.97219*10^24)/((6371*10^3+Equations!C459)^2)</f>
        <v>9.784561529580186</v>
      </c>
      <c r="C459" s="1">
        <v>11400</v>
      </c>
      <c r="D459" s="1">
        <f t="shared" si="72"/>
        <v>21240.489701751936</v>
      </c>
      <c r="E459" s="1">
        <f>IF(C459&lt;11165,'Initial Conditions (LLDS)'!$E$1-0.0065*C459,IF(C459&gt;25336.9,139.789+0.00296*C459,216.483))</f>
        <v>216.483</v>
      </c>
      <c r="F459">
        <f>(D459*0.028964)/(8.3145*Equations!E459)</f>
        <v>0.34179297218839927</v>
      </c>
      <c r="G459" s="14">
        <f t="shared" si="70"/>
        <v>14.92399220311696</v>
      </c>
      <c r="H459">
        <f t="shared" si="73"/>
        <v>7.3284119225629913</v>
      </c>
      <c r="I459">
        <f t="shared" si="74"/>
        <v>7.9603558718312426</v>
      </c>
      <c r="J459">
        <f>F459*G459*B459-m*B459-0.5*Equations!F459*0.3*I459</f>
        <v>23.400227056148921</v>
      </c>
      <c r="K459" s="14">
        <f t="shared" si="77"/>
        <v>3.1405631108108825</v>
      </c>
      <c r="L459" s="1">
        <f t="shared" si="79"/>
        <v>1606.0554334672652</v>
      </c>
      <c r="O459">
        <f>(2*Mp*Equations!B459/(Equations!F459*1.026*0.75))^(1/2)</f>
        <v>9.1854974371342948</v>
      </c>
      <c r="Q459">
        <f>$G$3*('Initial Conditions (LLDS)'!$I$3/Equations!D459)*(Ti/Equations!E459)</f>
        <v>26.034552431487143</v>
      </c>
      <c r="T459" s="1">
        <v>11400</v>
      </c>
      <c r="U459">
        <f t="shared" si="75"/>
        <v>1241.0868412975781</v>
      </c>
      <c r="AB459">
        <f t="shared" si="76"/>
        <v>1.5273423861282016</v>
      </c>
      <c r="AC459" s="1">
        <f t="shared" si="78"/>
        <v>1606.0554334672652</v>
      </c>
    </row>
    <row r="460" spans="1:29">
      <c r="A460">
        <f t="shared" si="71"/>
        <v>1.5293759260131488</v>
      </c>
      <c r="B460" s="1">
        <f>(6.67384*10^(-11)*5.97219*10^24)/((6371*10^3+Equations!C460)^2)</f>
        <v>9.784484877348735</v>
      </c>
      <c r="C460" s="1">
        <v>11425</v>
      </c>
      <c r="D460" s="1">
        <f t="shared" si="72"/>
        <v>21155.874842558416</v>
      </c>
      <c r="E460" s="1">
        <f>IF(C460&lt;11165,'Initial Conditions (LLDS)'!$E$1-0.0065*C460,IF(C460&gt;25336.9,139.789+0.00296*C460,216.483))</f>
        <v>216.483</v>
      </c>
      <c r="F460">
        <f>(D460*0.028964)/(8.3145*Equations!E460)</f>
        <v>0.34043138567974779</v>
      </c>
      <c r="G460" s="14">
        <f t="shared" si="70"/>
        <v>14.983682076888176</v>
      </c>
      <c r="H460">
        <f t="shared" si="73"/>
        <v>7.3479393565199338</v>
      </c>
      <c r="I460">
        <f t="shared" si="74"/>
        <v>7.9656222109068571</v>
      </c>
      <c r="J460">
        <f>F460*G460*B460-m*B460-0.5*Equations!F460*0.3*I460</f>
        <v>23.401397424530387</v>
      </c>
      <c r="K460" s="14">
        <f t="shared" si="77"/>
        <v>3.13848677957247</v>
      </c>
      <c r="L460" s="1">
        <f t="shared" si="79"/>
        <v>1609.1939202468377</v>
      </c>
      <c r="O460">
        <f>(2*Mp*Equations!B460/(Equations!F460*1.026*0.75))^(1/2)</f>
        <v>9.2038121741669912</v>
      </c>
      <c r="Q460">
        <f>$G$3*('Initial Conditions (LLDS)'!$I$3/Equations!D460)*(Ti/Equations!E460)</f>
        <v>26.138680008557369</v>
      </c>
      <c r="T460" s="1">
        <v>11425</v>
      </c>
      <c r="U460">
        <f t="shared" si="75"/>
        <v>1241.3334587669422</v>
      </c>
      <c r="AB460">
        <f t="shared" si="76"/>
        <v>1.5293759260131488</v>
      </c>
      <c r="AC460" s="1">
        <f t="shared" si="78"/>
        <v>1609.1939202468377</v>
      </c>
    </row>
    <row r="461" spans="1:29">
      <c r="A461">
        <f t="shared" si="71"/>
        <v>1.5314137220495465</v>
      </c>
      <c r="B461" s="1">
        <f>(6.67384*10^(-11)*5.97219*10^24)/((6371*10^3+Equations!C461)^2)</f>
        <v>9.7844082260180194</v>
      </c>
      <c r="C461" s="1">
        <v>11450</v>
      </c>
      <c r="D461" s="1">
        <f t="shared" si="72"/>
        <v>21071.533133931356</v>
      </c>
      <c r="E461" s="1">
        <f>IF(C461&lt;11165,'Initial Conditions (LLDS)'!$E$1-0.0065*C461,IF(C461&gt;25336.9,139.789+0.00296*C461,216.483))</f>
        <v>216.483</v>
      </c>
      <c r="F461">
        <f>(D461*0.028964)/(8.3145*Equations!E461)</f>
        <v>0.33907419459442578</v>
      </c>
      <c r="G461" s="14">
        <f t="shared" si="70"/>
        <v>15.043656324602235</v>
      </c>
      <c r="H461">
        <f t="shared" si="73"/>
        <v>7.3675337245584904</v>
      </c>
      <c r="I461">
        <f t="shared" si="74"/>
        <v>7.9708960644621376</v>
      </c>
      <c r="J461">
        <f>F461*G461*B461-m*B461-0.5*Equations!F461*0.3*I461</f>
        <v>23.402564308767086</v>
      </c>
      <c r="K461" s="14">
        <f t="shared" si="77"/>
        <v>3.1364102351630598</v>
      </c>
      <c r="L461" s="1">
        <f t="shared" si="79"/>
        <v>1612.3303304820008</v>
      </c>
      <c r="O461">
        <f>(2*Mp*Equations!B461/(Equations!F461*1.026*0.75))^(1/2)</f>
        <v>9.2221774175858897</v>
      </c>
      <c r="Q461">
        <f>$G$3*('Initial Conditions (LLDS)'!$I$3/Equations!D461)*(Ti/Equations!E461)</f>
        <v>26.243303669264225</v>
      </c>
      <c r="T461" s="1">
        <v>11450</v>
      </c>
      <c r="U461">
        <f t="shared" si="75"/>
        <v>1241.5722970332197</v>
      </c>
      <c r="AB461">
        <f t="shared" si="76"/>
        <v>1.5314137220495465</v>
      </c>
      <c r="AC461" s="1">
        <f t="shared" si="78"/>
        <v>1612.3303304820008</v>
      </c>
    </row>
    <row r="462" spans="1:29">
      <c r="A462">
        <f t="shared" si="71"/>
        <v>1.5334557863916385</v>
      </c>
      <c r="B462" s="1">
        <f>(6.67384*10^(-11)*5.97219*10^24)/((6371*10^3+Equations!C462)^2)</f>
        <v>9.7843315755880269</v>
      </c>
      <c r="C462" s="1">
        <v>11475</v>
      </c>
      <c r="D462" s="1">
        <f t="shared" si="72"/>
        <v>20987.46390077363</v>
      </c>
      <c r="E462" s="1">
        <f>IF(C462&lt;11165,'Initial Conditions (LLDS)'!$E$1-0.0065*C462,IF(C462&gt;25336.9,139.789+0.00296*C462,216.483))</f>
        <v>216.483</v>
      </c>
      <c r="F462">
        <f>(D462*0.028964)/(8.3145*Equations!E462)</f>
        <v>0.33772138806905611</v>
      </c>
      <c r="G462" s="14">
        <f t="shared" si="70"/>
        <v>15.103916518834234</v>
      </c>
      <c r="H462">
        <f t="shared" si="73"/>
        <v>7.3871953072617424</v>
      </c>
      <c r="I462">
        <f t="shared" si="74"/>
        <v>7.9761774489424413</v>
      </c>
      <c r="J462">
        <f>F462*G462*B462-m*B462-0.5*Equations!F462*0.3*I462</f>
        <v>23.403727715181144</v>
      </c>
      <c r="K462" s="14">
        <f t="shared" si="77"/>
        <v>3.1343334774121332</v>
      </c>
      <c r="L462" s="1">
        <f t="shared" si="79"/>
        <v>1615.464663959413</v>
      </c>
      <c r="O462">
        <f>(2*Mp*Equations!B462/(Equations!F462*1.026*0.75))^(1/2)</f>
        <v>9.2405933452660207</v>
      </c>
      <c r="Q462">
        <f>$G$3*('Initial Conditions (LLDS)'!$I$3/Equations!D462)*(Ti/Equations!E462)</f>
        <v>26.348426156927879</v>
      </c>
      <c r="T462" s="1">
        <v>11475</v>
      </c>
      <c r="U462">
        <f t="shared" si="75"/>
        <v>1241.8033746586923</v>
      </c>
      <c r="AB462">
        <f t="shared" si="76"/>
        <v>1.5334557863916385</v>
      </c>
      <c r="AC462" s="1">
        <f t="shared" si="78"/>
        <v>1615.464663959413</v>
      </c>
    </row>
    <row r="463" spans="1:29">
      <c r="A463">
        <f t="shared" si="71"/>
        <v>1.5355021312376624</v>
      </c>
      <c r="B463" s="1">
        <f>(6.67384*10^(-11)*5.97219*10^24)/((6371*10^3+Equations!C463)^2)</f>
        <v>9.7842549260587415</v>
      </c>
      <c r="C463" s="1">
        <v>11500</v>
      </c>
      <c r="D463" s="1">
        <f t="shared" si="72"/>
        <v>20903.666469144981</v>
      </c>
      <c r="E463" s="1">
        <f>IF(C463&lt;11165,'Initial Conditions (LLDS)'!$E$1-0.0065*C463,IF(C463&gt;25336.9,139.789+0.00296*C463,216.483))</f>
        <v>216.483</v>
      </c>
      <c r="F463">
        <f>(D463*0.028964)/(8.3145*Equations!E463)</f>
        <v>0.33637295525887717</v>
      </c>
      <c r="G463" s="14">
        <f t="shared" si="70"/>
        <v>15.164464242061641</v>
      </c>
      <c r="H463">
        <f t="shared" si="73"/>
        <v>7.4069243866037207</v>
      </c>
      <c r="I463">
        <f t="shared" si="74"/>
        <v>7.9814663808416659</v>
      </c>
      <c r="J463">
        <f>F463*G463*B463-m*B463-0.5*Equations!F463*0.3*I463</f>
        <v>23.404887650087968</v>
      </c>
      <c r="K463" s="14">
        <f t="shared" si="77"/>
        <v>3.1322565061488974</v>
      </c>
      <c r="L463" s="1">
        <f t="shared" si="79"/>
        <v>1618.5969204655619</v>
      </c>
      <c r="O463">
        <f>(2*Mp*Equations!B463/(Equations!F463*1.026*0.75))^(1/2)</f>
        <v>9.2590601358449565</v>
      </c>
      <c r="Q463">
        <f>$G$3*('Initial Conditions (LLDS)'!$I$3/Equations!D463)*(Ti/Equations!E463)</f>
        <v>26.454050232142947</v>
      </c>
      <c r="T463" s="1">
        <v>11500</v>
      </c>
      <c r="U463">
        <f t="shared" si="75"/>
        <v>1242.0267101927125</v>
      </c>
      <c r="AB463">
        <f t="shared" si="76"/>
        <v>1.5355021312376624</v>
      </c>
      <c r="AC463" s="1">
        <f t="shared" si="78"/>
        <v>1618.5969204655619</v>
      </c>
    </row>
    <row r="464" spans="1:29">
      <c r="A464">
        <f t="shared" si="71"/>
        <v>1.5375527688300401</v>
      </c>
      <c r="B464" s="1">
        <f>(6.67384*10^(-11)*5.97219*10^24)/((6371*10^3+Equations!C464)^2)</f>
        <v>9.7841782774301507</v>
      </c>
      <c r="C464" s="1">
        <v>11525</v>
      </c>
      <c r="D464" s="1">
        <f t="shared" si="72"/>
        <v>20820.140166261095</v>
      </c>
      <c r="E464" s="1">
        <f>IF(C464&lt;11165,'Initial Conditions (LLDS)'!$E$1-0.0065*C464,IF(C464&gt;25336.9,139.789+0.00296*C464,216.483))</f>
        <v>216.483</v>
      </c>
      <c r="F464">
        <f>(D464*0.028964)/(8.3145*Equations!E464)</f>
        <v>0.33502888533772851</v>
      </c>
      <c r="G464" s="14">
        <f t="shared" si="70"/>
        <v>15.225301086734131</v>
      </c>
      <c r="H464">
        <f t="shared" si="73"/>
        <v>7.4267212459573431</v>
      </c>
      <c r="I464">
        <f t="shared" si="74"/>
        <v>7.9867628767024179</v>
      </c>
      <c r="J464">
        <f>F464*G464*B464-m*B464-0.5*Equations!F464*0.3*I464</f>
        <v>23.406044119796277</v>
      </c>
      <c r="K464" s="14">
        <f t="shared" si="77"/>
        <v>3.130179321202287</v>
      </c>
      <c r="L464" s="1">
        <f t="shared" si="79"/>
        <v>1621.7270997867643</v>
      </c>
      <c r="O464">
        <f>(2*Mp*Equations!B464/(Equations!F464*1.026*0.75))^(1/2)</f>
        <v>9.277577968726618</v>
      </c>
      <c r="Q464">
        <f>$G$3*('Initial Conditions (LLDS)'!$I$3/Equations!D464)*(Ti/Equations!E464)</f>
        <v>26.560178672900332</v>
      </c>
      <c r="T464" s="1">
        <v>11525</v>
      </c>
      <c r="U464">
        <f t="shared" si="75"/>
        <v>1242.2423221717045</v>
      </c>
      <c r="AB464">
        <f t="shared" si="76"/>
        <v>1.5375527688300401</v>
      </c>
      <c r="AC464" s="1">
        <f t="shared" si="78"/>
        <v>1621.7270997867643</v>
      </c>
    </row>
    <row r="465" spans="1:29">
      <c r="A465">
        <f t="shared" si="71"/>
        <v>1.5396077114555744</v>
      </c>
      <c r="B465" s="1">
        <f>(6.67384*10^(-11)*5.97219*10^24)/((6371*10^3+Equations!C465)^2)</f>
        <v>9.7841016297022403</v>
      </c>
      <c r="C465" s="1">
        <v>11550</v>
      </c>
      <c r="D465" s="1">
        <f t="shared" si="72"/>
        <v>20736.884320492281</v>
      </c>
      <c r="E465" s="1">
        <f>IF(C465&lt;11165,'Initial Conditions (LLDS)'!$E$1-0.0065*C465,IF(C465&gt;25336.9,139.789+0.00296*C465,216.483))</f>
        <v>216.483</v>
      </c>
      <c r="F465">
        <f>(D465*0.028964)/(8.3145*Equations!E465)</f>
        <v>0.3336891674980294</v>
      </c>
      <c r="G465" s="14">
        <f t="shared" si="70"/>
        <v>15.286428655344245</v>
      </c>
      <c r="H465">
        <f t="shared" si="73"/>
        <v>7.4465861701024609</v>
      </c>
      <c r="I465">
        <f t="shared" si="74"/>
        <v>7.9920669531162192</v>
      </c>
      <c r="J465">
        <f>F465*G465*B465-m*B465-0.5*Equations!F465*0.3*I465</f>
        <v>23.407197130608154</v>
      </c>
      <c r="K465" s="14">
        <f t="shared" si="77"/>
        <v>3.1281019224009565</v>
      </c>
      <c r="L465" s="1">
        <f t="shared" si="79"/>
        <v>1624.8552017091652</v>
      </c>
      <c r="O465">
        <f>(2*Mp*Equations!B465/(Equations!F465*1.026*0.75))^(1/2)</f>
        <v>9.2961470240851991</v>
      </c>
      <c r="Q465">
        <f>$G$3*('Initial Conditions (LLDS)'!$I$3/Equations!D465)*(Ti/Equations!E465)</f>
        <v>26.666814274710475</v>
      </c>
      <c r="T465" s="1">
        <v>11550</v>
      </c>
      <c r="U465">
        <f t="shared" si="75"/>
        <v>1242.4502291191543</v>
      </c>
      <c r="AB465">
        <f t="shared" si="76"/>
        <v>1.5396077114555744</v>
      </c>
      <c r="AC465" s="1">
        <f t="shared" si="78"/>
        <v>1624.8552017091652</v>
      </c>
    </row>
    <row r="466" spans="1:29">
      <c r="A466">
        <f t="shared" si="71"/>
        <v>1.5416669714456432</v>
      </c>
      <c r="B466" s="1">
        <f>(6.67384*10^(-11)*5.97219*10^24)/((6371*10^3+Equations!C466)^2)</f>
        <v>9.7840249828749961</v>
      </c>
      <c r="C466" s="1">
        <v>11575</v>
      </c>
      <c r="D466" s="1">
        <f t="shared" si="72"/>
        <v>20653.898261362508</v>
      </c>
      <c r="E466" s="1">
        <f>IF(C466&lt;11165,'Initial Conditions (LLDS)'!$E$1-0.0065*C466,IF(C466&gt;25336.9,139.789+0.00296*C466,216.483))</f>
        <v>216.483</v>
      </c>
      <c r="F466">
        <f>(D466*0.028964)/(8.3145*Equations!E466)</f>
        <v>0.33235379095076334</v>
      </c>
      <c r="G466" s="14">
        <f t="shared" si="70"/>
        <v>15.347848560498353</v>
      </c>
      <c r="H466">
        <f t="shared" si="73"/>
        <v>7.4665194452339083</v>
      </c>
      <c r="I466">
        <f t="shared" si="74"/>
        <v>7.99737862672366</v>
      </c>
      <c r="J466">
        <f>F466*G466*B466-m*B466-0.5*Equations!F466*0.3*I466</f>
        <v>23.408346688818956</v>
      </c>
      <c r="K466" s="14">
        <f t="shared" si="77"/>
        <v>3.126024309573288</v>
      </c>
      <c r="L466" s="1">
        <f t="shared" si="79"/>
        <v>1627.9812260187384</v>
      </c>
      <c r="O466">
        <f>(2*Mp*Equations!B466/(Equations!F466*1.026*0.75))^(1/2)</f>
        <v>9.3147674828690388</v>
      </c>
      <c r="Q466">
        <f>$G$3*('Initial Conditions (LLDS)'!$I$3/Equations!D466)*(Ti/Equations!E466)</f>
        <v>26.77395985072717</v>
      </c>
      <c r="T466" s="1">
        <v>11575</v>
      </c>
      <c r="U466">
        <f t="shared" si="75"/>
        <v>1242.6504495456056</v>
      </c>
      <c r="AB466">
        <f t="shared" si="76"/>
        <v>1.5416669714456432</v>
      </c>
      <c r="AC466" s="1">
        <f t="shared" si="78"/>
        <v>1627.9812260187384</v>
      </c>
    </row>
    <row r="467" spans="1:29">
      <c r="A467">
        <f t="shared" si="71"/>
        <v>1.5437305611763934</v>
      </c>
      <c r="B467" s="1">
        <f>(6.67384*10^(-11)*5.97219*10^24)/((6371*10^3+Equations!C467)^2)</f>
        <v>9.7839483369484039</v>
      </c>
      <c r="C467" s="1">
        <v>11600</v>
      </c>
      <c r="D467" s="1">
        <f t="shared" si="72"/>
        <v>20571.181319548275</v>
      </c>
      <c r="E467" s="1">
        <f>IF(C467&lt;11165,'Initial Conditions (LLDS)'!$E$1-0.0065*C467,IF(C467&gt;25336.9,139.789+0.00296*C467,216.483))</f>
        <v>216.483</v>
      </c>
      <c r="F467">
        <f>(D467*0.028964)/(8.3145*Equations!E467)</f>
        <v>0.33102274492545958</v>
      </c>
      <c r="G467" s="14">
        <f t="shared" si="70"/>
        <v>15.409562424988282</v>
      </c>
      <c r="H467">
        <f t="shared" si="73"/>
        <v>7.4865213589696102</v>
      </c>
      <c r="I467">
        <f t="shared" si="74"/>
        <v>8.0026979142145986</v>
      </c>
      <c r="J467">
        <f>F467*G467*B467-m*B467-0.5*Equations!F467*0.3*I467</f>
        <v>23.409492800717359</v>
      </c>
      <c r="K467" s="14">
        <f t="shared" si="77"/>
        <v>3.1239464825473862</v>
      </c>
      <c r="L467" s="1">
        <f t="shared" si="79"/>
        <v>1631.1051725012858</v>
      </c>
      <c r="O467">
        <f>(2*Mp*Equations!B467/(Equations!F467*1.026*0.75))^(1/2)</f>
        <v>9.3334395268045363</v>
      </c>
      <c r="Q467">
        <f>$G$3*('Initial Conditions (LLDS)'!$I$3/Equations!D467)*(Ti/Equations!E467)</f>
        <v>26.88161823187248</v>
      </c>
      <c r="T467" s="1">
        <v>11600</v>
      </c>
      <c r="U467">
        <f t="shared" si="75"/>
        <v>1242.8430019486568</v>
      </c>
      <c r="AB467">
        <f t="shared" si="76"/>
        <v>1.5437305611763934</v>
      </c>
      <c r="AC467" s="1">
        <f t="shared" si="78"/>
        <v>1631.1051725012858</v>
      </c>
    </row>
    <row r="468" spans="1:29">
      <c r="A468">
        <f t="shared" si="71"/>
        <v>1.5457984930689412</v>
      </c>
      <c r="B468" s="1">
        <f>(6.67384*10^(-11)*5.97219*10^24)/((6371*10^3+Equations!C468)^2)</f>
        <v>9.7838716919224495</v>
      </c>
      <c r="C468" s="1">
        <v>11625</v>
      </c>
      <c r="D468" s="1">
        <f t="shared" si="72"/>
        <v>20488.732826877444</v>
      </c>
      <c r="E468" s="1">
        <f>IF(C468&lt;11165,'Initial Conditions (LLDS)'!$E$1-0.0065*C468,IF(C468&gt;25336.9,139.789+0.00296*C468,216.483))</f>
        <v>216.483</v>
      </c>
      <c r="F468">
        <f>(D468*0.028964)/(8.3145*Equations!E468)</f>
        <v>0.32969601867017495</v>
      </c>
      <c r="G468" s="14">
        <f t="shared" si="70"/>
        <v>15.471571881863563</v>
      </c>
      <c r="H468">
        <f t="shared" si="73"/>
        <v>7.5065922003587797</v>
      </c>
      <c r="I468">
        <f t="shared" si="74"/>
        <v>8.0080248323283545</v>
      </c>
      <c r="J468">
        <f>F468*G468*B468-m*B468-0.5*Equations!F468*0.3*I468</f>
        <v>23.410635472585426</v>
      </c>
      <c r="K468" s="14">
        <f t="shared" si="77"/>
        <v>3.1218684411510726</v>
      </c>
      <c r="L468" s="1">
        <f t="shared" si="79"/>
        <v>1634.2270409424368</v>
      </c>
      <c r="O468">
        <f>(2*Mp*Equations!B468/(Equations!F468*1.026*0.75))^(1/2)</f>
        <v>9.3521633384001213</v>
      </c>
      <c r="Q468">
        <f>$G$3*('Initial Conditions (LLDS)'!$I$3/Equations!D468)*(Ti/Equations!E468)</f>
        <v>26.989792266962787</v>
      </c>
      <c r="T468" s="1">
        <v>11625</v>
      </c>
      <c r="U468">
        <f t="shared" si="75"/>
        <v>1243.0279048129514</v>
      </c>
      <c r="AB468">
        <f t="shared" si="76"/>
        <v>1.5457984930689412</v>
      </c>
      <c r="AC468" s="1">
        <f t="shared" si="78"/>
        <v>1634.2270409424368</v>
      </c>
    </row>
    <row r="469" spans="1:29">
      <c r="A469">
        <f t="shared" si="71"/>
        <v>1.5478707795895674</v>
      </c>
      <c r="B469" s="1">
        <f>(6.67384*10^(-11)*5.97219*10^24)/((6371*10^3+Equations!C469)^2)</f>
        <v>9.7837950477971187</v>
      </c>
      <c r="C469" s="1">
        <v>11650</v>
      </c>
      <c r="D469" s="1">
        <f t="shared" si="72"/>
        <v>20406.552116328225</v>
      </c>
      <c r="E469" s="1">
        <f>IF(C469&lt;11165,'Initial Conditions (LLDS)'!$E$1-0.0065*C469,IF(C469&gt;25336.9,139.789+0.00296*C469,216.483))</f>
        <v>216.483</v>
      </c>
      <c r="F469">
        <f>(D469*0.028964)/(8.3145*Equations!E469)</f>
        <v>0.32837360145147704</v>
      </c>
      <c r="G469" s="14">
        <f t="shared" si="70"/>
        <v>15.533878574504085</v>
      </c>
      <c r="H469">
        <f t="shared" si="73"/>
        <v>7.5267322598901174</v>
      </c>
      <c r="I469">
        <f t="shared" si="74"/>
        <v>8.0133593978538578</v>
      </c>
      <c r="J469">
        <f>F469*G469*B469-m*B469-0.5*Equations!F469*0.3*I469</f>
        <v>23.411774710698452</v>
      </c>
      <c r="K469" s="14">
        <f t="shared" si="77"/>
        <v>3.1197901852118992</v>
      </c>
      <c r="L469" s="1">
        <f t="shared" si="79"/>
        <v>1637.3468311276488</v>
      </c>
      <c r="O469">
        <f>(2*Mp*Equations!B469/(Equations!F469*1.026*0.75))^(1/2)</f>
        <v>9.3709391009501868</v>
      </c>
      <c r="Q469">
        <f>$G$3*('Initial Conditions (LLDS)'!$I$3/Equations!D469)*(Ti/Equations!E469)</f>
        <v>27.098484822835573</v>
      </c>
      <c r="T469" s="1">
        <v>11650</v>
      </c>
      <c r="U469">
        <f t="shared" si="75"/>
        <v>1243.2051766101781</v>
      </c>
      <c r="AB469">
        <f t="shared" si="76"/>
        <v>1.5478707795895674</v>
      </c>
      <c r="AC469" s="1">
        <f t="shared" si="78"/>
        <v>1637.3468311276488</v>
      </c>
    </row>
    <row r="470" spans="1:29">
      <c r="A470">
        <f t="shared" si="71"/>
        <v>1.5499474332499166</v>
      </c>
      <c r="B470" s="1">
        <f>(6.67384*10^(-11)*5.97219*10^24)/((6371*10^3+Equations!C470)^2)</f>
        <v>9.7837184045723973</v>
      </c>
      <c r="C470" s="1">
        <v>11675</v>
      </c>
      <c r="D470" s="1">
        <f t="shared" si="72"/>
        <v>20324.638522028039</v>
      </c>
      <c r="E470" s="1">
        <f>IF(C470&lt;11165,'Initial Conditions (LLDS)'!$E$1-0.0065*C470,IF(C470&gt;25336.9,139.789+0.00296*C470,216.483))</f>
        <v>216.483</v>
      </c>
      <c r="F470">
        <f>(D470*0.028964)/(8.3145*Equations!E470)</f>
        <v>0.32705548255442607</v>
      </c>
      <c r="G470" s="14">
        <f t="shared" si="70"/>
        <v>15.596484156693464</v>
      </c>
      <c r="H470">
        <f t="shared" si="73"/>
        <v>7.5469418295000921</v>
      </c>
      <c r="I470">
        <f t="shared" si="74"/>
        <v>8.0187016276298753</v>
      </c>
      <c r="J470">
        <f>F470*G470*B470-m*B470-0.5*Equations!F470*0.3*I470</f>
        <v>23.412910521325131</v>
      </c>
      <c r="K470" s="14">
        <f t="shared" si="77"/>
        <v>3.1177117145571316</v>
      </c>
      <c r="L470" s="1">
        <f t="shared" si="79"/>
        <v>1640.4645428422059</v>
      </c>
      <c r="O470">
        <f>(2*Mp*Equations!B470/(Equations!F470*1.026*0.75))^(1/2)</f>
        <v>9.3897669985391055</v>
      </c>
      <c r="Q470">
        <f>$G$3*('Initial Conditions (LLDS)'!$I$3/Equations!D470)*(Ti/Equations!E470)</f>
        <v>27.20769878447733</v>
      </c>
      <c r="T470" s="1">
        <v>11675</v>
      </c>
      <c r="U470">
        <f t="shared" si="75"/>
        <v>1243.3748357990607</v>
      </c>
      <c r="AB470">
        <f t="shared" si="76"/>
        <v>1.5499474332499166</v>
      </c>
      <c r="AC470" s="1">
        <f t="shared" si="78"/>
        <v>1640.4645428422059</v>
      </c>
    </row>
    <row r="471" spans="1:29">
      <c r="A471">
        <f t="shared" si="71"/>
        <v>1.5520284666071995</v>
      </c>
      <c r="B471" s="1">
        <f>(6.67384*10^(-11)*5.97219*10^24)/((6371*10^3+Equations!C471)^2)</f>
        <v>9.7836417622482728</v>
      </c>
      <c r="C471" s="1">
        <v>11700</v>
      </c>
      <c r="D471" s="1">
        <f t="shared" si="72"/>
        <v>20242.99137925234</v>
      </c>
      <c r="E471" s="1">
        <f>IF(C471&lt;11165,'Initial Conditions (LLDS)'!$E$1-0.0065*C471,IF(C471&gt;25336.9,139.789+0.00296*C471,216.483))</f>
        <v>216.483</v>
      </c>
      <c r="F471">
        <f>(D471*0.028964)/(8.3145*Equations!E471)</f>
        <v>0.32574165128255594</v>
      </c>
      <c r="G471" s="14">
        <f t="shared" si="70"/>
        <v>15.65939029269299</v>
      </c>
      <c r="H471">
        <f t="shared" si="73"/>
        <v>7.5672212025812975</v>
      </c>
      <c r="I471">
        <f t="shared" si="74"/>
        <v>8.0240515385451765</v>
      </c>
      <c r="J471">
        <f>F471*G471*B471-m*B471-0.5*Equations!F471*0.3*I471</f>
        <v>23.414042910727488</v>
      </c>
      <c r="K471" s="14">
        <f t="shared" si="77"/>
        <v>3.1156330290137562</v>
      </c>
      <c r="L471" s="1">
        <f t="shared" si="79"/>
        <v>1643.5801758712196</v>
      </c>
      <c r="O471">
        <f>(2*Mp*Equations!B471/(Equations!F471*1.026*0.75))^(1/2)</f>
        <v>9.4086472160452423</v>
      </c>
      <c r="Q471">
        <f>$G$3*('Initial Conditions (LLDS)'!$I$3/Equations!D471)*(Ti/Equations!E471)</f>
        <v>27.317437055152645</v>
      </c>
      <c r="T471" s="1">
        <v>11700</v>
      </c>
      <c r="U471">
        <f t="shared" si="75"/>
        <v>1243.5369008253545</v>
      </c>
      <c r="AB471">
        <f t="shared" si="76"/>
        <v>1.5520284666071995</v>
      </c>
      <c r="AC471" s="1">
        <f t="shared" si="78"/>
        <v>1643.5801758712196</v>
      </c>
    </row>
    <row r="472" spans="1:29">
      <c r="A472">
        <f t="shared" si="71"/>
        <v>1.5541138922643893</v>
      </c>
      <c r="B472" s="1">
        <f>(6.67384*10^(-11)*5.97219*10^24)/((6371*10^3+Equations!C472)^2)</f>
        <v>9.7835651208247274</v>
      </c>
      <c r="C472" s="1">
        <v>11725</v>
      </c>
      <c r="D472" s="1">
        <f t="shared" si="72"/>
        <v>20161.610024423706</v>
      </c>
      <c r="E472" s="1">
        <f>IF(C472&lt;11165,'Initial Conditions (LLDS)'!$E$1-0.0065*C472,IF(C472&gt;25336.9,139.789+0.00296*C472,216.483))</f>
        <v>216.483</v>
      </c>
      <c r="F472">
        <f>(D472*0.028964)/(8.3145*Equations!E472)</f>
        <v>0.32443209695785963</v>
      </c>
      <c r="G472" s="14">
        <f t="shared" si="70"/>
        <v>15.722598657315951</v>
      </c>
      <c r="H472">
        <f t="shared" si="73"/>
        <v>7.587570673990788</v>
      </c>
      <c r="I472">
        <f t="shared" si="74"/>
        <v>8.0294091475387095</v>
      </c>
      <c r="J472">
        <f>F472*G472*B472-m*B472-0.5*Equations!F472*0.3*I472</f>
        <v>23.415171885160845</v>
      </c>
      <c r="K472" s="14">
        <f t="shared" si="77"/>
        <v>3.1135541284084844</v>
      </c>
      <c r="L472" s="1">
        <f t="shared" si="79"/>
        <v>1646.693729999628</v>
      </c>
      <c r="O472">
        <f>(2*Mp*Equations!B472/(Equations!F472*1.026*0.75))^(1/2)</f>
        <v>9.4275799391449517</v>
      </c>
      <c r="Q472">
        <f>$G$3*('Initial Conditions (LLDS)'!$I$3/Equations!D472)*(Ti/Equations!E472)</f>
        <v>27.427702556533795</v>
      </c>
      <c r="T472" s="1">
        <v>11725</v>
      </c>
      <c r="U472">
        <f t="shared" si="75"/>
        <v>1243.6913901218445</v>
      </c>
      <c r="AB472">
        <f t="shared" si="76"/>
        <v>1.5541138922643893</v>
      </c>
      <c r="AC472" s="1">
        <f t="shared" si="78"/>
        <v>1646.693729999628</v>
      </c>
    </row>
    <row r="473" spans="1:29">
      <c r="A473">
        <f t="shared" si="71"/>
        <v>1.5562037228704297</v>
      </c>
      <c r="B473" s="1">
        <f>(6.67384*10^(-11)*5.97219*10^24)/((6371*10^3+Equations!C473)^2)</f>
        <v>9.7834884803017506</v>
      </c>
      <c r="C473" s="1">
        <v>11750</v>
      </c>
      <c r="D473" s="1">
        <f t="shared" si="72"/>
        <v>20080.493795110484</v>
      </c>
      <c r="E473" s="1">
        <f>IF(C473&lt;11165,'Initial Conditions (LLDS)'!$E$1-0.0065*C473,IF(C473&gt;25336.9,139.789+0.00296*C473,216.483))</f>
        <v>216.483</v>
      </c>
      <c r="F473">
        <f>(D473*0.028964)/(8.3145*Equations!E473)</f>
        <v>0.32312680892076723</v>
      </c>
      <c r="G473" s="14">
        <f t="shared" si="70"/>
        <v>15.786110936002901</v>
      </c>
      <c r="H473">
        <f t="shared" si="73"/>
        <v>7.6079905400585792</v>
      </c>
      <c r="I473">
        <f t="shared" si="74"/>
        <v>8.0347744715998139</v>
      </c>
      <c r="J473">
        <f>F473*G473*B473-m*B473-0.5*Equations!F473*0.3*I473</f>
        <v>23.416297450873877</v>
      </c>
      <c r="K473" s="14">
        <f t="shared" si="77"/>
        <v>3.1114750125677415</v>
      </c>
      <c r="L473" s="1">
        <f t="shared" si="79"/>
        <v>1649.8052050121958</v>
      </c>
      <c r="O473">
        <f>(2*Mp*Equations!B473/(Equations!F473*1.026*0.75))^(1/2)</f>
        <v>9.4465653543166983</v>
      </c>
      <c r="Q473">
        <f>$G$3*('Initial Conditions (LLDS)'!$I$3/Equations!D473)*(Ti/Equations!E473)</f>
        <v>27.538498228832072</v>
      </c>
      <c r="T473" s="1">
        <v>11750</v>
      </c>
      <c r="U473">
        <f t="shared" si="75"/>
        <v>1243.8383221083338</v>
      </c>
      <c r="AB473">
        <f t="shared" si="76"/>
        <v>1.5562037228704297</v>
      </c>
      <c r="AC473" s="1">
        <f t="shared" si="78"/>
        <v>1649.8052050121958</v>
      </c>
    </row>
    <row r="474" spans="1:29">
      <c r="A474">
        <f t="shared" si="71"/>
        <v>1.558297971120433</v>
      </c>
      <c r="B474" s="1">
        <f>(6.67384*10^(-11)*5.97219*10^24)/((6371*10^3+Equations!C474)^2)</f>
        <v>9.7834118406793262</v>
      </c>
      <c r="C474" s="1">
        <v>11775</v>
      </c>
      <c r="D474" s="1">
        <f t="shared" si="72"/>
        <v>19999.642030025876</v>
      </c>
      <c r="E474" s="1">
        <f>IF(C474&lt;11165,'Initial Conditions (LLDS)'!$E$1-0.0065*C474,IF(C474&gt;25336.9,139.789+0.00296*C474,216.483))</f>
        <v>216.483</v>
      </c>
      <c r="F474">
        <f>(D474*0.028964)/(8.3145*Equations!E474)</f>
        <v>0.32182577653013134</v>
      </c>
      <c r="G474" s="14">
        <f t="shared" si="70"/>
        <v>15.849928824897166</v>
      </c>
      <c r="H474">
        <f t="shared" si="73"/>
        <v>7.6284810985960991</v>
      </c>
      <c r="I474">
        <f t="shared" si="74"/>
        <v>8.0401475277683918</v>
      </c>
      <c r="J474">
        <f>F474*G474*B474-m*B474-0.5*Equations!F474*0.3*I474</f>
        <v>23.417419614108574</v>
      </c>
      <c r="K474" s="14">
        <f t="shared" si="77"/>
        <v>3.1093956813176726</v>
      </c>
      <c r="L474" s="1">
        <f t="shared" si="79"/>
        <v>1652.9146006935134</v>
      </c>
      <c r="O474">
        <f>(2*Mp*Equations!B474/(Equations!F474*1.026*0.75))^(1/2)</f>
        <v>9.4656036488451019</v>
      </c>
      <c r="Q474">
        <f>$G$3*('Initial Conditions (LLDS)'!$I$3/Equations!D474)*(Ti/Equations!E474)</f>
        <v>27.649827030929512</v>
      </c>
      <c r="T474" s="1">
        <v>11775</v>
      </c>
      <c r="U474">
        <f t="shared" si="75"/>
        <v>1243.9777151916421</v>
      </c>
      <c r="AB474">
        <f t="shared" si="76"/>
        <v>1.558297971120433</v>
      </c>
      <c r="AC474" s="1">
        <f t="shared" si="78"/>
        <v>1652.9146006935134</v>
      </c>
    </row>
    <row r="475" spans="1:29">
      <c r="A475">
        <f t="shared" si="71"/>
        <v>1.5603966497558857</v>
      </c>
      <c r="B475" s="1">
        <f>(6.67384*10^(-11)*5.97219*10^24)/((6371*10^3+Equations!C475)^2)</f>
        <v>9.783335201957442</v>
      </c>
      <c r="C475" s="1">
        <v>11800</v>
      </c>
      <c r="D475" s="1">
        <f t="shared" si="72"/>
        <v>19919.054069026799</v>
      </c>
      <c r="E475" s="1">
        <f>IF(C475&lt;11165,'Initial Conditions (LLDS)'!$E$1-0.0065*C475,IF(C475&gt;25336.9,139.789+0.00296*C475,216.483))</f>
        <v>216.483</v>
      </c>
      <c r="F475">
        <f>(D475*0.028964)/(8.3145*Equations!E475)</f>
        <v>0.32052898916320899</v>
      </c>
      <c r="G475" s="14">
        <f t="shared" si="70"/>
        <v>15.914054030921136</v>
      </c>
      <c r="H475">
        <f t="shared" si="73"/>
        <v>7.6490426489047456</v>
      </c>
      <c r="I475">
        <f t="shared" si="74"/>
        <v>8.0455283331351044</v>
      </c>
      <c r="J475">
        <f>F475*G475*B475-m*B475-0.5*Equations!F475*0.3*I475</f>
        <v>23.418538381100316</v>
      </c>
      <c r="K475" s="14">
        <f t="shared" si="77"/>
        <v>3.1073161344841402</v>
      </c>
      <c r="L475" s="1">
        <f t="shared" si="79"/>
        <v>1656.0219168279975</v>
      </c>
      <c r="O475">
        <f>(2*Mp*Equations!B475/(Equations!F475*1.026*0.75))^(1/2)</f>
        <v>9.4846950108250407</v>
      </c>
      <c r="Q475">
        <f>$G$3*('Initial Conditions (LLDS)'!$I$3/Equations!D475)*(Ti/Equations!E475)</f>
        <v>27.761691940511973</v>
      </c>
      <c r="T475" s="1">
        <v>11800</v>
      </c>
      <c r="U475">
        <f t="shared" si="75"/>
        <v>1244.1095877656016</v>
      </c>
      <c r="AB475">
        <f t="shared" si="76"/>
        <v>1.5603966497558857</v>
      </c>
      <c r="AC475" s="1">
        <f t="shared" si="78"/>
        <v>1656.0219168279975</v>
      </c>
    </row>
    <row r="476" spans="1:29">
      <c r="A476">
        <f t="shared" si="71"/>
        <v>1.562499771564857</v>
      </c>
      <c r="B476" s="1">
        <f>(6.67384*10^(-11)*5.97219*10^24)/((6371*10^3+Equations!C476)^2)</f>
        <v>9.7832585641360819</v>
      </c>
      <c r="C476" s="1">
        <v>11825</v>
      </c>
      <c r="D476" s="1">
        <f t="shared" si="72"/>
        <v>19838.729253112655</v>
      </c>
      <c r="E476" s="1">
        <f>IF(C476&lt;11165,'Initial Conditions (LLDS)'!$E$1-0.0065*C476,IF(C476&gt;25336.9,139.789+0.00296*C476,216.483))</f>
        <v>216.483</v>
      </c>
      <c r="F476">
        <f>(D476*0.028964)/(8.3145*Equations!E476)</f>
        <v>0.31923643621564124</v>
      </c>
      <c r="G476" s="14">
        <f t="shared" si="70"/>
        <v>15.978488271853221</v>
      </c>
      <c r="H476">
        <f t="shared" si="73"/>
        <v>7.6696754917845329</v>
      </c>
      <c r="I476">
        <f t="shared" si="74"/>
        <v>8.050916904841559</v>
      </c>
      <c r="J476">
        <f>F476*G476*B476-m*B476-0.5*Equations!F476*0.3*I476</f>
        <v>23.419653758077768</v>
      </c>
      <c r="K476" s="14">
        <f t="shared" si="77"/>
        <v>3.1052363718927238</v>
      </c>
      <c r="L476" s="1">
        <f t="shared" si="79"/>
        <v>1659.1271531998902</v>
      </c>
      <c r="O476">
        <f>(2*Mp*Equations!B476/(Equations!F476*1.026*0.75))^(1/2)</f>
        <v>9.5038396291658263</v>
      </c>
      <c r="Q476">
        <f>$G$3*('Initial Conditions (LLDS)'!$I$3/Equations!D476)*(Ti/Equations!E476)</f>
        <v>27.874095954203369</v>
      </c>
      <c r="T476" s="1">
        <v>11825</v>
      </c>
      <c r="U476">
        <f t="shared" si="75"/>
        <v>1244.2339582110465</v>
      </c>
      <c r="AB476">
        <f t="shared" si="76"/>
        <v>1.562499771564857</v>
      </c>
      <c r="AC476" s="1">
        <f t="shared" si="78"/>
        <v>1659.1271531998902</v>
      </c>
    </row>
    <row r="477" spans="1:29">
      <c r="A477">
        <f t="shared" si="71"/>
        <v>1.5646073493821981</v>
      </c>
      <c r="B477" s="1">
        <f>(6.67384*10^(-11)*5.97219*10^24)/((6371*10^3+Equations!C477)^2)</f>
        <v>9.7831819272152316</v>
      </c>
      <c r="C477" s="1">
        <v>11850</v>
      </c>
      <c r="D477" s="1">
        <f t="shared" si="72"/>
        <v>19758.66692442448</v>
      </c>
      <c r="E477" s="1">
        <f>IF(C477&lt;11165,'Initial Conditions (LLDS)'!$E$1-0.0065*C477,IF(C477&gt;25336.9,139.789+0.00296*C477,216.483))</f>
        <v>216.483</v>
      </c>
      <c r="F477">
        <f>(D477*0.028964)/(8.3145*Equations!E477)</f>
        <v>0.31794810710144011</v>
      </c>
      <c r="G477" s="14">
        <f t="shared" si="70"/>
        <v>16.043233276405118</v>
      </c>
      <c r="H477">
        <f t="shared" si="73"/>
        <v>7.6903799295426856</v>
      </c>
      <c r="I477">
        <f t="shared" si="74"/>
        <v>8.0563132600805023</v>
      </c>
      <c r="J477">
        <f>F477*G477*B477-m*B477-0.5*Equations!F477*0.3*I477</f>
        <v>23.420765751262969</v>
      </c>
      <c r="K477" s="14">
        <f t="shared" si="77"/>
        <v>3.1031563933687192</v>
      </c>
      <c r="L477" s="1">
        <f t="shared" si="79"/>
        <v>1662.2303095932589</v>
      </c>
      <c r="O477">
        <f>(2*Mp*Equations!B477/(Equations!F477*1.026*0.75))^(1/2)</f>
        <v>9.5230376935952918</v>
      </c>
      <c r="Q477">
        <f>$G$3*('Initial Conditions (LLDS)'!$I$3/Equations!D477)*(Ti/Equations!E477)</f>
        <v>27.987042087700484</v>
      </c>
      <c r="T477" s="1">
        <v>11850</v>
      </c>
      <c r="U477">
        <f t="shared" si="75"/>
        <v>1244.3508448958155</v>
      </c>
      <c r="AB477">
        <f t="shared" si="76"/>
        <v>1.5646073493821981</v>
      </c>
      <c r="AC477" s="1">
        <f t="shared" si="78"/>
        <v>1662.2303095932589</v>
      </c>
    </row>
    <row r="478" spans="1:29">
      <c r="A478">
        <f t="shared" si="71"/>
        <v>1.5667193960897572</v>
      </c>
      <c r="B478" s="1">
        <f>(6.67384*10^(-11)*5.97219*10^24)/((6371*10^3+Equations!C478)^2)</f>
        <v>9.7831052911948788</v>
      </c>
      <c r="C478" s="1">
        <v>11875</v>
      </c>
      <c r="D478" s="1">
        <f t="shared" si="72"/>
        <v>19678.866426243578</v>
      </c>
      <c r="E478" s="1">
        <f>IF(C478&lt;11165,'Initial Conditions (LLDS)'!$E$1-0.0065*C478,IF(C478&gt;25336.9,139.789+0.00296*C478,216.483))</f>
        <v>216.483</v>
      </c>
      <c r="F478">
        <f>(D478*0.028964)/(8.3145*Equations!E478)</f>
        <v>0.31666399125296629</v>
      </c>
      <c r="G478" s="14">
        <f t="shared" si="70"/>
        <v>16.108290784300095</v>
      </c>
      <c r="H478">
        <f t="shared" si="73"/>
        <v>7.7111562660024262</v>
      </c>
      <c r="I478">
        <f t="shared" si="74"/>
        <v>8.0617174160960161</v>
      </c>
      <c r="J478">
        <f>F478*G478*B478-m*B478-0.5*Equations!F478*0.3*I478</f>
        <v>23.421874366871311</v>
      </c>
      <c r="K478" s="14">
        <f t="shared" si="77"/>
        <v>3.101076198737136</v>
      </c>
      <c r="L478" s="1">
        <f t="shared" si="79"/>
        <v>1665.3313857919961</v>
      </c>
      <c r="O478">
        <f>(2*Mp*Equations!B478/(Equations!F478*1.026*0.75))^(1/2)</f>
        <v>9.5422893946640439</v>
      </c>
      <c r="Q478">
        <f>$G$3*('Initial Conditions (LLDS)'!$I$3/Equations!D478)*(Ti/Equations!E478)</f>
        <v>28.100533375909549</v>
      </c>
      <c r="T478" s="1">
        <v>11875</v>
      </c>
      <c r="U478">
        <f t="shared" si="75"/>
        <v>1244.4602661747385</v>
      </c>
      <c r="AB478">
        <f t="shared" si="76"/>
        <v>1.5667193960897572</v>
      </c>
      <c r="AC478" s="1">
        <f t="shared" si="78"/>
        <v>1665.3313857919961</v>
      </c>
    </row>
    <row r="479" spans="1:29">
      <c r="A479">
        <f t="shared" si="71"/>
        <v>1.5688359246165831</v>
      </c>
      <c r="B479" s="1">
        <f>(6.67384*10^(-11)*5.97219*10^24)/((6371*10^3+Equations!C479)^2)</f>
        <v>9.7830286560750093</v>
      </c>
      <c r="C479" s="1">
        <v>11900</v>
      </c>
      <c r="D479" s="1">
        <f t="shared" si="72"/>
        <v>19599.327102990588</v>
      </c>
      <c r="E479" s="1">
        <f>IF(C479&lt;11165,'Initial Conditions (LLDS)'!$E$1-0.0065*C479,IF(C479&gt;25336.9,139.789+0.00296*C479,216.483))</f>
        <v>216.483</v>
      </c>
      <c r="F479">
        <f>(D479*0.028964)/(8.3145*Equations!E479)</f>
        <v>0.31538407812091401</v>
      </c>
      <c r="G479" s="14">
        <f t="shared" si="70"/>
        <v>16.173662546351565</v>
      </c>
      <c r="H479">
        <f t="shared" si="73"/>
        <v>7.7320048065117177</v>
      </c>
      <c r="I479">
        <f t="shared" si="74"/>
        <v>8.0671293901836982</v>
      </c>
      <c r="J479">
        <f>F479*G479*B479-m*B479-0.5*Equations!F479*0.3*I479</f>
        <v>23.422979611111497</v>
      </c>
      <c r="K479" s="14">
        <f t="shared" si="77"/>
        <v>3.0989957878227017</v>
      </c>
      <c r="L479" s="1">
        <f t="shared" si="79"/>
        <v>1668.4303815798189</v>
      </c>
      <c r="O479">
        <f>(2*Mp*Equations!B479/(Equations!F479*1.026*0.75))^(1/2)</f>
        <v>9.5615949237496185</v>
      </c>
      <c r="Q479">
        <f>$G$3*('Initial Conditions (LLDS)'!$I$3/Equations!D479)*(Ti/Equations!E479)</f>
        <v>28.214572873083245</v>
      </c>
      <c r="T479" s="1">
        <v>11900</v>
      </c>
      <c r="U479">
        <f t="shared" si="75"/>
        <v>1244.5622403896364</v>
      </c>
      <c r="AB479">
        <f t="shared" si="76"/>
        <v>1.5688359246165831</v>
      </c>
      <c r="AC479" s="1">
        <f t="shared" si="78"/>
        <v>1668.4303815798189</v>
      </c>
    </row>
    <row r="480" spans="1:29">
      <c r="A480">
        <f t="shared" si="71"/>
        <v>1.570956947939135</v>
      </c>
      <c r="B480" s="1">
        <f>(6.67384*10^(-11)*5.97219*10^24)/((6371*10^3+Equations!C480)^2)</f>
        <v>9.782952021855607</v>
      </c>
      <c r="C480" s="1">
        <v>11925</v>
      </c>
      <c r="D480" s="1">
        <f t="shared" si="72"/>
        <v>19520.048300224335</v>
      </c>
      <c r="E480" s="1">
        <f>IF(C480&lt;11165,'Initial Conditions (LLDS)'!$E$1-0.0065*C480,IF(C480&gt;25336.9,139.789+0.00296*C480,216.483))</f>
        <v>216.483</v>
      </c>
      <c r="F480">
        <f>(D480*0.028964)/(8.3145*Equations!E480)</f>
        <v>0.31410835717429281</v>
      </c>
      <c r="G480" s="14">
        <f t="shared" si="70"/>
        <v>16.239350324542432</v>
      </c>
      <c r="H480">
        <f t="shared" si="73"/>
        <v>7.7529258579520981</v>
      </c>
      <c r="I480">
        <f t="shared" si="74"/>
        <v>8.0725491996908652</v>
      </c>
      <c r="J480">
        <f>F480*G480*B480-m*B480-0.5*Equations!F480*0.3*I480</f>
        <v>23.424081490185596</v>
      </c>
      <c r="K480" s="14">
        <f t="shared" si="77"/>
        <v>3.096915160449857</v>
      </c>
      <c r="L480" s="1">
        <f t="shared" si="79"/>
        <v>1671.5272967402689</v>
      </c>
      <c r="O480">
        <f>(2*Mp*Equations!B480/(Equations!F480*1.026*0.75))^(1/2)</f>
        <v>9.5809544730607321</v>
      </c>
      <c r="Q480">
        <f>$G$3*('Initial Conditions (LLDS)'!$I$3/Equations!D480)*(Ti/Equations!E480)</f>
        <v>28.32916365295921</v>
      </c>
      <c r="T480" s="1">
        <v>11925</v>
      </c>
      <c r="U480">
        <f t="shared" si="75"/>
        <v>1244.6567858693143</v>
      </c>
      <c r="AB480">
        <f t="shared" si="76"/>
        <v>1.570956947939135</v>
      </c>
      <c r="AC480" s="1">
        <f t="shared" si="78"/>
        <v>1671.5272967402689</v>
      </c>
    </row>
    <row r="481" spans="1:29">
      <c r="A481">
        <f t="shared" si="71"/>
        <v>1.5730824790814959</v>
      </c>
      <c r="B481" s="1">
        <f>(6.67384*10^(-11)*5.97219*10^24)/((6371*10^3+Equations!C481)^2)</f>
        <v>9.7828753885366595</v>
      </c>
      <c r="C481" s="1">
        <v>11950</v>
      </c>
      <c r="D481" s="1">
        <f t="shared" si="72"/>
        <v>19441.029364640694</v>
      </c>
      <c r="E481" s="1">
        <f>IF(C481&lt;11165,'Initial Conditions (LLDS)'!$E$1-0.0065*C481,IF(C481&gt;25336.9,139.789+0.00296*C481,216.483))</f>
        <v>216.483</v>
      </c>
      <c r="F481">
        <f>(D481*0.028964)/(8.3145*Equations!E481)</f>
        <v>0.31283681790040929</v>
      </c>
      <c r="G481" s="14">
        <f t="shared" si="70"/>
        <v>16.30535589210508</v>
      </c>
      <c r="H481">
        <f t="shared" si="73"/>
        <v>7.7739197287475914</v>
      </c>
      <c r="I481">
        <f t="shared" si="74"/>
        <v>8.0779768620167562</v>
      </c>
      <c r="J481">
        <f>F481*G481*B481-m*B481-0.5*Equations!F481*0.3*I481</f>
        <v>23.425180010289065</v>
      </c>
      <c r="K481" s="14">
        <f t="shared" si="77"/>
        <v>3.0948343164427525</v>
      </c>
      <c r="L481" s="1">
        <f t="shared" si="79"/>
        <v>1674.6221310567116</v>
      </c>
      <c r="O481">
        <f>(2*Mp*Equations!B481/(Equations!F481*1.026*0.75))^(1/2)</f>
        <v>9.6003682356415325</v>
      </c>
      <c r="Q481">
        <f>$G$3*('Initial Conditions (LLDS)'!$I$3/Equations!D481)*(Ti/Equations!E481)</f>
        <v>28.444308808899521</v>
      </c>
      <c r="T481" s="1">
        <v>11950</v>
      </c>
      <c r="U481">
        <f t="shared" si="75"/>
        <v>1244.7439209295555</v>
      </c>
      <c r="AB481">
        <f t="shared" si="76"/>
        <v>1.5730824790814959</v>
      </c>
      <c r="AC481" s="1">
        <f t="shared" si="78"/>
        <v>1674.6221310567116</v>
      </c>
    </row>
    <row r="482" spans="1:29">
      <c r="A482">
        <f t="shared" si="71"/>
        <v>1.5752125311155816</v>
      </c>
      <c r="B482" s="1">
        <f>(6.67384*10^(-11)*5.97219*10^24)/((6371*10^3+Equations!C482)^2)</f>
        <v>9.7827987561181526</v>
      </c>
      <c r="C482" s="1">
        <v>11975</v>
      </c>
      <c r="D482" s="1">
        <f t="shared" si="72"/>
        <v>19362.269644071548</v>
      </c>
      <c r="E482" s="1">
        <f>IF(C482&lt;11165,'Initial Conditions (LLDS)'!$E$1-0.0065*C482,IF(C482&gt;25336.9,139.789+0.00296*C482,216.483))</f>
        <v>216.483</v>
      </c>
      <c r="F482">
        <f>(D482*0.028964)/(8.3145*Equations!E482)</f>
        <v>0.31156944980485002</v>
      </c>
      <c r="G482" s="14">
        <f t="shared" si="70"/>
        <v>16.371681033601902</v>
      </c>
      <c r="H482">
        <f t="shared" si="73"/>
        <v>7.7949867288736447</v>
      </c>
      <c r="I482">
        <f t="shared" si="74"/>
        <v>8.0834123946127079</v>
      </c>
      <c r="J482">
        <f>F482*G482*B482-m*B482-0.5*Equations!F482*0.3*I482</f>
        <v>23.426275177610663</v>
      </c>
      <c r="K482" s="14">
        <f t="shared" si="77"/>
        <v>3.0927532556252562</v>
      </c>
      <c r="L482" s="1">
        <f t="shared" si="79"/>
        <v>1677.7148843123368</v>
      </c>
      <c r="O482">
        <f>(2*Mp*Equations!B482/(Equations!F482*1.026*0.75))^(1/2)</f>
        <v>9.6198364053758834</v>
      </c>
      <c r="Q482">
        <f>$G$3*('Initial Conditions (LLDS)'!$I$3/Equations!D482)*(Ti/Equations!E482)</f>
        <v>28.560011454031169</v>
      </c>
      <c r="T482" s="1">
        <v>11975</v>
      </c>
      <c r="U482">
        <f t="shared" si="75"/>
        <v>1244.8236638731166</v>
      </c>
      <c r="AB482">
        <f t="shared" si="76"/>
        <v>1.5752125311155816</v>
      </c>
      <c r="AC482" s="1">
        <f t="shared" si="78"/>
        <v>1677.7148843123368</v>
      </c>
    </row>
    <row r="483" spans="1:29">
      <c r="A483">
        <f t="shared" si="71"/>
        <v>1.5773471171613549</v>
      </c>
      <c r="B483" s="1">
        <f>(6.67384*10^(-11)*5.97219*10^24)/((6371*10^3+Equations!C483)^2)</f>
        <v>9.7827221246000722</v>
      </c>
      <c r="C483" s="1">
        <v>12000</v>
      </c>
      <c r="D483" s="1">
        <f t="shared" si="72"/>
        <v>19283.768487483663</v>
      </c>
      <c r="E483" s="1">
        <f>IF(C483&lt;11165,'Initial Conditions (LLDS)'!$E$1-0.0065*C483,IF(C483&gt;25336.9,139.789+0.00296*C483,216.483))</f>
        <v>216.483</v>
      </c>
      <c r="F483">
        <f>(D483*0.028964)/(8.3145*Equations!E483)</f>
        <v>0.31030624241146365</v>
      </c>
      <c r="G483" s="14">
        <f t="shared" si="70"/>
        <v>16.438327545006551</v>
      </c>
      <c r="H483">
        <f t="shared" si="73"/>
        <v>7.8161271698661503</v>
      </c>
      <c r="I483">
        <f t="shared" si="74"/>
        <v>8.0888558149823613</v>
      </c>
      <c r="J483">
        <f>F483*G483*B483-m*B483-0.5*Equations!F483*0.3*I483</f>
        <v>23.427366998332516</v>
      </c>
      <c r="K483" s="14">
        <f t="shared" si="77"/>
        <v>3.0906719778209468</v>
      </c>
      <c r="L483" s="1">
        <f t="shared" si="79"/>
        <v>1680.8055562901577</v>
      </c>
      <c r="O483">
        <f>(2*Mp*Equations!B483/(Equations!F483*1.026*0.75))^(1/2)</f>
        <v>9.6393591769916558</v>
      </c>
      <c r="Q483">
        <f>$G$3*('Initial Conditions (LLDS)'!$I$3/Equations!D483)*(Ti/Equations!E483)</f>
        <v>28.676274721387859</v>
      </c>
      <c r="T483" s="1">
        <v>12000</v>
      </c>
      <c r="U483">
        <f t="shared" si="75"/>
        <v>1244.8960329897236</v>
      </c>
      <c r="AB483">
        <f t="shared" si="76"/>
        <v>1.5773471171613549</v>
      </c>
      <c r="AC483" s="1">
        <f t="shared" si="78"/>
        <v>1680.8055562901577</v>
      </c>
    </row>
    <row r="484" spans="1:29">
      <c r="A484">
        <f t="shared" si="71"/>
        <v>1.5794862503870384</v>
      </c>
      <c r="B484" s="1">
        <f>(6.67384*10^(-11)*5.97219*10^24)/((6371*10^3+Equations!C484)^2)</f>
        <v>9.7826454939824039</v>
      </c>
      <c r="C484" s="1">
        <v>12025</v>
      </c>
      <c r="D484" s="1">
        <f t="shared" si="72"/>
        <v>19205.525244977573</v>
      </c>
      <c r="E484" s="1">
        <f>IF(C484&lt;11165,'Initial Conditions (LLDS)'!$E$1-0.0065*C484,IF(C484&gt;25336.9,139.789+0.00296*C484,216.483))</f>
        <v>216.483</v>
      </c>
      <c r="F484">
        <f>(D484*0.028964)/(8.3145*Equations!E484)</f>
        <v>0.30904718526234298</v>
      </c>
      <c r="G484" s="14">
        <f t="shared" si="70"/>
        <v>16.505297233785814</v>
      </c>
      <c r="H484">
        <f t="shared" si="73"/>
        <v>7.8373413648304995</v>
      </c>
      <c r="I484">
        <f t="shared" si="74"/>
        <v>8.0943071406818614</v>
      </c>
      <c r="J484">
        <f>F484*G484*B484-m*B484-0.5*Equations!F484*0.3*I484</f>
        <v>23.428455478630102</v>
      </c>
      <c r="K484" s="14">
        <f t="shared" si="77"/>
        <v>3.0885904828531143</v>
      </c>
      <c r="L484" s="1">
        <f t="shared" si="79"/>
        <v>1683.8941467730108</v>
      </c>
      <c r="O484">
        <f>(2*Mp*Equations!B484/(Equations!F484*1.026*0.75))^(1/2)</f>
        <v>9.6589367460650735</v>
      </c>
      <c r="Q484">
        <f>$G$3*('Initial Conditions (LLDS)'!$I$3/Equations!D484)*(Ti/Equations!E484)</f>
        <v>28.793101764052754</v>
      </c>
      <c r="T484" s="1">
        <v>12025</v>
      </c>
      <c r="U484">
        <f t="shared" si="75"/>
        <v>1244.9610465560643</v>
      </c>
      <c r="AB484">
        <f t="shared" si="76"/>
        <v>1.5794862503870384</v>
      </c>
      <c r="AC484" s="1">
        <f t="shared" si="78"/>
        <v>1683.8941467730108</v>
      </c>
    </row>
    <row r="485" spans="1:29">
      <c r="A485">
        <f t="shared" si="71"/>
        <v>1.5816299440093304</v>
      </c>
      <c r="B485" s="1">
        <f>(6.67384*10^(-11)*5.97219*10^24)/((6371*10^3+Equations!C485)^2)</f>
        <v>9.7825688642651336</v>
      </c>
      <c r="C485" s="1">
        <v>12050</v>
      </c>
      <c r="D485" s="1">
        <f t="shared" si="72"/>
        <v>19127.539267786513</v>
      </c>
      <c r="E485" s="1">
        <f>IF(C485&lt;11165,'Initial Conditions (LLDS)'!$E$1-0.0065*C485,IF(C485&gt;25336.9,139.789+0.00296*C485,216.483))</f>
        <v>216.483</v>
      </c>
      <c r="F485">
        <f>(D485*0.028964)/(8.3145*Equations!E485)</f>
        <v>0.30779226791780784</v>
      </c>
      <c r="G485" s="14">
        <f t="shared" si="70"/>
        <v>16.572591918982123</v>
      </c>
      <c r="H485">
        <f t="shared" si="73"/>
        <v>7.8586296284507275</v>
      </c>
      <c r="I485">
        <f t="shared" si="74"/>
        <v>8.0997663893200613</v>
      </c>
      <c r="J485">
        <f>F485*G485*B485-m*B485-0.5*Equations!F485*0.3*I485</f>
        <v>23.429540624672327</v>
      </c>
      <c r="K485" s="14">
        <f t="shared" si="77"/>
        <v>3.0865087705447558</v>
      </c>
      <c r="L485" s="1">
        <f t="shared" si="79"/>
        <v>1686.9806555435555</v>
      </c>
      <c r="O485">
        <f>(2*Mp*Equations!B485/(Equations!F485*1.026*0.75))^(1/2)</f>
        <v>9.6785693090250611</v>
      </c>
      <c r="Q485">
        <f>$G$3*('Initial Conditions (LLDS)'!$I$3/Equations!D485)*(Ti/Equations!E485)</f>
        <v>28.910495755302481</v>
      </c>
      <c r="T485" s="1">
        <v>12050</v>
      </c>
      <c r="U485">
        <f t="shared" si="75"/>
        <v>1245.0187228357843</v>
      </c>
      <c r="AB485">
        <f t="shared" si="76"/>
        <v>1.5816299440093304</v>
      </c>
      <c r="AC485" s="1">
        <f t="shared" si="78"/>
        <v>1686.9806555435555</v>
      </c>
    </row>
    <row r="486" spans="1:29">
      <c r="A486">
        <f t="shared" si="71"/>
        <v>1.5837782112936218</v>
      </c>
      <c r="B486" s="1">
        <f>(6.67384*10^(-11)*5.97219*10^24)/((6371*10^3+Equations!C486)^2)</f>
        <v>9.7824922354482453</v>
      </c>
      <c r="C486" s="1">
        <v>12075</v>
      </c>
      <c r="D486" s="1">
        <f t="shared" si="72"/>
        <v>19049.80990827526</v>
      </c>
      <c r="E486" s="1">
        <f>IF(C486&lt;11165,'Initial Conditions (LLDS)'!$E$1-0.0065*C486,IF(C486&gt;25336.9,139.789+0.00296*C486,216.483))</f>
        <v>216.483</v>
      </c>
      <c r="F486">
        <f>(D486*0.028964)/(8.3145*Equations!E486)</f>
        <v>0.3065414799563862</v>
      </c>
      <c r="G486" s="14">
        <f t="shared" si="70"/>
        <v>16.640213431296754</v>
      </c>
      <c r="H486">
        <f t="shared" si="73"/>
        <v>7.8799922769987054</v>
      </c>
      <c r="I486">
        <f t="shared" si="74"/>
        <v>8.1052335785586962</v>
      </c>
      <c r="J486">
        <f>F486*G486*B486-m*B486-0.5*Equations!F486*0.3*I486</f>
        <v>23.430622442621331</v>
      </c>
      <c r="K486" s="14">
        <f t="shared" si="77"/>
        <v>3.084426840718586</v>
      </c>
      <c r="L486" s="1">
        <f t="shared" si="79"/>
        <v>1690.0650823842741</v>
      </c>
      <c r="O486">
        <f>(2*Mp*Equations!B486/(Equations!F486*1.026*0.75))^(1/2)</f>
        <v>9.698257063157639</v>
      </c>
      <c r="Q486">
        <f>$G$3*('Initial Conditions (LLDS)'!$I$3/Equations!D486)*(Ti/Equations!E486)</f>
        <v>29.028459888752241</v>
      </c>
      <c r="T486" s="1">
        <v>12075</v>
      </c>
      <c r="U486">
        <f t="shared" si="75"/>
        <v>1245.0690800794798</v>
      </c>
      <c r="AB486">
        <f t="shared" si="76"/>
        <v>1.5837782112936218</v>
      </c>
      <c r="AC486" s="1">
        <f t="shared" si="78"/>
        <v>1690.0650823842741</v>
      </c>
    </row>
    <row r="487" spans="1:29">
      <c r="A487">
        <f t="shared" si="71"/>
        <v>1.585931065554212</v>
      </c>
      <c r="B487" s="1">
        <f>(6.67384*10^(-11)*5.97219*10^24)/((6371*10^3+Equations!C487)^2)</f>
        <v>9.7824156075317283</v>
      </c>
      <c r="C487" s="1">
        <v>12100</v>
      </c>
      <c r="D487" s="1">
        <f t="shared" si="72"/>
        <v>18972.336519939097</v>
      </c>
      <c r="E487" s="1">
        <f>IF(C487&lt;11165,'Initial Conditions (LLDS)'!$E$1-0.0065*C487,IF(C487&gt;25336.9,139.789+0.00296*C487,216.483))</f>
        <v>216.483</v>
      </c>
      <c r="F487">
        <f>(D487*0.028964)/(8.3145*Equations!E487)</f>
        <v>0.30529481097479771</v>
      </c>
      <c r="G487" s="14">
        <f t="shared" si="70"/>
        <v>16.70816361317365</v>
      </c>
      <c r="H487">
        <f t="shared" si="73"/>
        <v>7.9014296283433794</v>
      </c>
      <c r="I487">
        <f t="shared" si="74"/>
        <v>8.1107087261126161</v>
      </c>
      <c r="J487">
        <f>F487*G487*B487-m*B487-0.5*Equations!F487*0.3*I487</f>
        <v>23.43170093863273</v>
      </c>
      <c r="K487" s="14">
        <f t="shared" si="77"/>
        <v>3.082344693197022</v>
      </c>
      <c r="L487" s="1">
        <f t="shared" si="79"/>
        <v>1693.1474270774711</v>
      </c>
      <c r="O487">
        <f>(2*Mp*Equations!B487/(Equations!F487*1.026*0.75))^(1/2)</f>
        <v>9.7180002066103128</v>
      </c>
      <c r="Q487">
        <f>$G$3*('Initial Conditions (LLDS)'!$I$3/Equations!D487)*(Ti/Equations!E487)</f>
        <v>29.146997378502043</v>
      </c>
      <c r="T487" s="1">
        <v>12100</v>
      </c>
      <c r="U487">
        <f t="shared" si="75"/>
        <v>1245.1121365246956</v>
      </c>
      <c r="AB487">
        <f t="shared" si="76"/>
        <v>1.585931065554212</v>
      </c>
      <c r="AC487" s="1">
        <f t="shared" si="78"/>
        <v>1693.1474270774711</v>
      </c>
    </row>
    <row r="488" spans="1:29">
      <c r="A488">
        <f t="shared" si="71"/>
        <v>1.5880885201545263</v>
      </c>
      <c r="B488" s="1">
        <f>(6.67384*10^(-11)*5.97219*10^24)/((6371*10^3+Equations!C488)^2)</f>
        <v>9.7823389805155667</v>
      </c>
      <c r="C488" s="1">
        <v>12125</v>
      </c>
      <c r="D488" s="1">
        <f t="shared" si="72"/>
        <v>18895.118457402725</v>
      </c>
      <c r="E488" s="1">
        <f>IF(C488&lt;11165,'Initial Conditions (LLDS)'!$E$1-0.0065*C488,IF(C488&gt;25336.9,139.789+0.00296*C488,216.483))</f>
        <v>216.483</v>
      </c>
      <c r="F488">
        <f>(D488*0.028964)/(8.3145*Equations!E488)</f>
        <v>0.30405225058793622</v>
      </c>
      <c r="G488" s="14">
        <f t="shared" si="70"/>
        <v>16.776444318883886</v>
      </c>
      <c r="H488">
        <f t="shared" si="73"/>
        <v>7.9229420019600738</v>
      </c>
      <c r="I488">
        <f t="shared" si="74"/>
        <v>8.1161918497499617</v>
      </c>
      <c r="J488">
        <f>F488*G488*B488-m*B488-0.5*Equations!F488*0.3*I488</f>
        <v>23.432776118855468</v>
      </c>
      <c r="K488" s="14">
        <f t="shared" si="77"/>
        <v>3.0802623278021928</v>
      </c>
      <c r="L488" s="1">
        <f t="shared" si="79"/>
        <v>1696.2276894052734</v>
      </c>
      <c r="O488">
        <f>(2*Mp*Equations!B488/(Equations!F488*1.026*0.75))^(1/2)</f>
        <v>9.7377989383965122</v>
      </c>
      <c r="Q488">
        <f>$G$3*('Initial Conditions (LLDS)'!$I$3/Equations!D488)*(Ti/Equations!E488)</f>
        <v>29.266111459284051</v>
      </c>
      <c r="T488" s="1">
        <v>12125</v>
      </c>
      <c r="U488">
        <f t="shared" si="75"/>
        <v>1245.1479103959175</v>
      </c>
      <c r="AB488">
        <f t="shared" si="76"/>
        <v>1.5880885201545263</v>
      </c>
      <c r="AC488" s="1">
        <f t="shared" si="78"/>
        <v>1696.2276894052734</v>
      </c>
    </row>
    <row r="489" spans="1:29">
      <c r="A489">
        <f t="shared" si="71"/>
        <v>1.5902505885073408</v>
      </c>
      <c r="B489" s="1">
        <f>(6.67384*10^(-11)*5.97219*10^24)/((6371*10^3+Equations!C489)^2)</f>
        <v>9.7822623543997462</v>
      </c>
      <c r="C489" s="1">
        <v>12150</v>
      </c>
      <c r="D489" s="1">
        <f t="shared" si="72"/>
        <v>18818.155076419014</v>
      </c>
      <c r="E489" s="1">
        <f>IF(C489&lt;11165,'Initial Conditions (LLDS)'!$E$1-0.0065*C489,IF(C489&gt;25336.9,139.789+0.00296*C489,216.483))</f>
        <v>216.483</v>
      </c>
      <c r="F489">
        <f>(D489*0.028964)/(8.3145*Equations!E489)</f>
        <v>0.30281378842884948</v>
      </c>
      <c r="G489" s="14">
        <f t="shared" si="70"/>
        <v>16.845057414611013</v>
      </c>
      <c r="H489">
        <f t="shared" si="73"/>
        <v>7.9445297189399167</v>
      </c>
      <c r="I489">
        <f t="shared" si="74"/>
        <v>8.1216829672923812</v>
      </c>
      <c r="J489">
        <f>F489*G489*B489-m*B489-0.5*Equations!F489*0.3*I489</f>
        <v>23.433847989431818</v>
      </c>
      <c r="K489" s="14">
        <f t="shared" si="77"/>
        <v>3.0781797443559333</v>
      </c>
      <c r="L489" s="1">
        <f t="shared" si="79"/>
        <v>1699.3058691496294</v>
      </c>
      <c r="O489">
        <f>(2*Mp*Equations!B489/(Equations!F489*1.026*0.75))^(1/2)</f>
        <v>9.7576534584000783</v>
      </c>
      <c r="Q489">
        <f>$G$3*('Initial Conditions (LLDS)'!$I$3/Equations!D489)*(Ti/Equations!E489)</f>
        <v>29.385805386611448</v>
      </c>
      <c r="T489" s="1">
        <v>12150</v>
      </c>
      <c r="U489">
        <f t="shared" si="75"/>
        <v>1245.1764199045642</v>
      </c>
      <c r="AB489">
        <f t="shared" si="76"/>
        <v>1.5902505885073408</v>
      </c>
      <c r="AC489" s="1">
        <f t="shared" si="78"/>
        <v>1699.3058691496294</v>
      </c>
    </row>
    <row r="490" spans="1:29">
      <c r="A490">
        <f t="shared" si="71"/>
        <v>1.5924172840749946</v>
      </c>
      <c r="B490" s="1">
        <f>(6.67384*10^(-11)*5.97219*10^24)/((6371*10^3+Equations!C490)^2)</f>
        <v>9.7821857291842544</v>
      </c>
      <c r="C490" s="1">
        <v>12175</v>
      </c>
      <c r="D490" s="1">
        <f t="shared" si="72"/>
        <v>18741.445733868175</v>
      </c>
      <c r="E490" s="1">
        <f>IF(C490&lt;11165,'Initial Conditions (LLDS)'!$E$1-0.0065*C490,IF(C490&gt;25336.9,139.789+0.00296*C490,216.483))</f>
        <v>216.483</v>
      </c>
      <c r="F490">
        <f>(D490*0.028964)/(8.3145*Equations!E490)</f>
        <v>0.30157941414872608</v>
      </c>
      <c r="G490" s="14">
        <f t="shared" si="70"/>
        <v>16.914004778536668</v>
      </c>
      <c r="H490">
        <f t="shared" si="73"/>
        <v>7.9661931019991874</v>
      </c>
      <c r="I490">
        <f t="shared" si="74"/>
        <v>8.1271820966152273</v>
      </c>
      <c r="J490">
        <f>F490*G490*B490-m*B490-0.5*Equations!F490*0.3*I490</f>
        <v>23.434916556497502</v>
      </c>
      <c r="K490" s="14">
        <f t="shared" si="77"/>
        <v>3.0760969426797868</v>
      </c>
      <c r="L490" s="1">
        <f t="shared" si="79"/>
        <v>1702.3819660923093</v>
      </c>
      <c r="O490">
        <f>(2*Mp*Equations!B490/(Equations!F490*1.026*0.75))^(1/2)</f>
        <v>9.7775639673796935</v>
      </c>
      <c r="Q490">
        <f>$G$3*('Initial Conditions (LLDS)'!$I$3/Equations!D490)*(Ti/Equations!E490)</f>
        <v>29.506082436927816</v>
      </c>
      <c r="T490" s="1">
        <v>12175</v>
      </c>
      <c r="U490">
        <f t="shared" si="75"/>
        <v>1245.1976832489902</v>
      </c>
      <c r="AB490">
        <f t="shared" si="76"/>
        <v>1.5924172840749946</v>
      </c>
      <c r="AC490" s="1">
        <f t="shared" si="78"/>
        <v>1702.3819660923093</v>
      </c>
    </row>
    <row r="491" spans="1:29">
      <c r="A491">
        <f t="shared" si="71"/>
        <v>1.5945886203696205</v>
      </c>
      <c r="B491" s="1">
        <f>(6.67384*10^(-11)*5.97219*10^24)/((6371*10^3+Equations!C491)^2)</f>
        <v>9.7821091048690736</v>
      </c>
      <c r="C491" s="1">
        <v>12200</v>
      </c>
      <c r="D491" s="1">
        <f t="shared" si="72"/>
        <v>18664.989787756367</v>
      </c>
      <c r="E491" s="1">
        <f>IF(C491&lt;11165,'Initial Conditions (LLDS)'!$E$1-0.0065*C491,IF(C491&gt;25336.9,139.789+0.00296*C491,216.483))</f>
        <v>216.483</v>
      </c>
      <c r="F491">
        <f>(D491*0.028964)/(8.3145*Equations!E491)</f>
        <v>0.3003491174168727</v>
      </c>
      <c r="G491" s="14">
        <f t="shared" si="70"/>
        <v>16.983288300927395</v>
      </c>
      <c r="H491">
        <f t="shared" si="73"/>
        <v>7.9879324754889076</v>
      </c>
      <c r="I491">
        <f t="shared" si="74"/>
        <v>8.1326892556477564</v>
      </c>
      <c r="J491">
        <f>F491*G491*B491-m*B491-0.5*Equations!F491*0.3*I491</f>
        <v>23.435981826181539</v>
      </c>
      <c r="K491" s="14">
        <f t="shared" si="77"/>
        <v>3.0740139225950038</v>
      </c>
      <c r="L491" s="1">
        <f t="shared" si="79"/>
        <v>1705.4559800149043</v>
      </c>
      <c r="O491">
        <f>(2*Mp*Equations!B491/(Equations!F491*1.026*0.75))^(1/2)</f>
        <v>9.7975306669734596</v>
      </c>
      <c r="Q491">
        <f>$G$3*('Initial Conditions (LLDS)'!$I$3/Equations!D491)*(Ti/Equations!E491)</f>
        <v>29.626945907758543</v>
      </c>
      <c r="T491" s="1">
        <v>12200</v>
      </c>
      <c r="U491">
        <f t="shared" si="75"/>
        <v>1245.2117186144703</v>
      </c>
      <c r="AB491">
        <f t="shared" si="76"/>
        <v>1.5945886203696205</v>
      </c>
      <c r="AC491" s="1">
        <f t="shared" si="78"/>
        <v>1705.4559800149043</v>
      </c>
    </row>
    <row r="492" spans="1:29">
      <c r="A492">
        <f t="shared" si="71"/>
        <v>1.5967646109533615</v>
      </c>
      <c r="B492" s="1">
        <f>(6.67384*10^(-11)*5.97219*10^24)/((6371*10^3+Equations!C492)^2)</f>
        <v>9.7820324814541948</v>
      </c>
      <c r="C492" s="1">
        <v>12225</v>
      </c>
      <c r="D492" s="1">
        <f t="shared" si="72"/>
        <v>18588.786597214817</v>
      </c>
      <c r="E492" s="1">
        <f>IF(C492&lt;11165,'Initial Conditions (LLDS)'!$E$1-0.0065*C492,IF(C492&gt;25336.9,139.789+0.00296*C492,216.483))</f>
        <v>216.483</v>
      </c>
      <c r="F492">
        <f>(D492*0.028964)/(8.3145*Equations!E492)</f>
        <v>0.2991228879207003</v>
      </c>
      <c r="G492" s="14">
        <f t="shared" si="70"/>
        <v>17.052909884221677</v>
      </c>
      <c r="H492">
        <f t="shared" si="73"/>
        <v>8.0097481654043357</v>
      </c>
      <c r="I492">
        <f t="shared" si="74"/>
        <v>8.1382044623733414</v>
      </c>
      <c r="J492">
        <f>F492*G492*B492-m*B492-0.5*Equations!F492*0.3*I492</f>
        <v>23.437043804606368</v>
      </c>
      <c r="K492" s="14">
        <f t="shared" si="77"/>
        <v>3.0719306839225395</v>
      </c>
      <c r="L492" s="1">
        <f t="shared" si="79"/>
        <v>1708.5279106988269</v>
      </c>
      <c r="O492">
        <f>(2*Mp*Equations!B492/(Equations!F492*1.026*0.75))^(1/2)</f>
        <v>9.8175537597033902</v>
      </c>
      <c r="Q492">
        <f>$G$3*('Initial Conditions (LLDS)'!$I$3/Equations!D492)*(Ti/Equations!E492)</f>
        <v>29.748399117862714</v>
      </c>
      <c r="T492" s="1">
        <v>12225</v>
      </c>
      <c r="U492">
        <f t="shared" si="75"/>
        <v>1245.218544173202</v>
      </c>
      <c r="AB492">
        <f t="shared" si="76"/>
        <v>1.5967646109533615</v>
      </c>
      <c r="AC492" s="1">
        <f t="shared" si="78"/>
        <v>1708.5279106988269</v>
      </c>
    </row>
    <row r="493" spans="1:29">
      <c r="A493">
        <f t="shared" si="71"/>
        <v>1.5989452694385988</v>
      </c>
      <c r="B493" s="1">
        <f>(6.67384*10^(-11)*5.97219*10^24)/((6371*10^3+Equations!C493)^2)</f>
        <v>9.7819558589395985</v>
      </c>
      <c r="C493" s="1">
        <v>12250</v>
      </c>
      <c r="D493" s="1">
        <f t="shared" si="72"/>
        <v>18512.835522498615</v>
      </c>
      <c r="E493" s="1">
        <f>IF(C493&lt;11165,'Initial Conditions (LLDS)'!$E$1-0.0065*C493,IF(C493&gt;25336.9,139.789+0.00296*C493,216.483))</f>
        <v>216.483</v>
      </c>
      <c r="F493">
        <f>(D493*0.028964)/(8.3145*Equations!E493)</f>
        <v>0.29790071536570439</v>
      </c>
      <c r="G493" s="14">
        <f t="shared" si="70"/>
        <v>17.122871443117997</v>
      </c>
      <c r="H493">
        <f t="shared" si="73"/>
        <v>8.0316404993946211</v>
      </c>
      <c r="I493">
        <f t="shared" si="74"/>
        <v>8.1437277348296746</v>
      </c>
      <c r="J493">
        <f>F493*G493*B493-m*B493-0.5*Equations!F493*0.3*I493</f>
        <v>23.438102497887758</v>
      </c>
      <c r="K493" s="14">
        <f t="shared" si="77"/>
        <v>3.0698472264830539</v>
      </c>
      <c r="L493" s="1">
        <f t="shared" si="79"/>
        <v>1711.5977579253099</v>
      </c>
      <c r="O493">
        <f>(2*Mp*Equations!B493/(Equations!F493*1.026*0.75))^(1/2)</f>
        <v>9.8376334489800055</v>
      </c>
      <c r="Q493">
        <f>$G$3*('Initial Conditions (LLDS)'!$I$3/Equations!D493)*(Ti/Equations!E493)</f>
        <v>29.870445407386661</v>
      </c>
      <c r="T493" s="1">
        <v>12250</v>
      </c>
      <c r="U493">
        <f t="shared" si="75"/>
        <v>1245.2181780842948</v>
      </c>
      <c r="AB493">
        <f t="shared" si="76"/>
        <v>1.5989452694385988</v>
      </c>
      <c r="AC493" s="1">
        <f t="shared" si="78"/>
        <v>1711.5977579253099</v>
      </c>
    </row>
    <row r="494" spans="1:29">
      <c r="A494">
        <f t="shared" si="71"/>
        <v>1.601130609488177</v>
      </c>
      <c r="B494" s="1">
        <f>(6.67384*10^(-11)*5.97219*10^24)/((6371*10^3+Equations!C494)^2)</f>
        <v>9.7818792373252741</v>
      </c>
      <c r="C494" s="1">
        <v>12275</v>
      </c>
      <c r="D494" s="1">
        <f t="shared" si="72"/>
        <v>18437.135924985596</v>
      </c>
      <c r="E494" s="1">
        <f>IF(C494&lt;11165,'Initial Conditions (LLDS)'!$E$1-0.0065*C494,IF(C494&gt;25336.9,139.789+0.00296*C494,216.483))</f>
        <v>216.483</v>
      </c>
      <c r="F494">
        <f>(D494*0.028964)/(8.3145*Equations!E494)</f>
        <v>0.2966825894754474</v>
      </c>
      <c r="G494" s="14">
        <f t="shared" si="70"/>
        <v>17.193174904663486</v>
      </c>
      <c r="H494">
        <f t="shared" si="73"/>
        <v>8.053609806772501</v>
      </c>
      <c r="I494">
        <f t="shared" si="74"/>
        <v>8.1492590911089753</v>
      </c>
      <c r="J494">
        <f>F494*G494*B494-m*B494-0.5*Equations!F494*0.3*I494</f>
        <v>23.439157912134903</v>
      </c>
      <c r="K494" s="14">
        <f t="shared" si="77"/>
        <v>3.0677635500969114</v>
      </c>
      <c r="L494" s="1">
        <f t="shared" si="79"/>
        <v>1714.6655214754069</v>
      </c>
      <c r="O494">
        <f>(2*Mp*Equations!B494/(Equations!F494*1.026*0.75))^(1/2)</f>
        <v>9.8577699391069231</v>
      </c>
      <c r="Q494">
        <f>$G$3*('Initial Conditions (LLDS)'!$I$3/Equations!D494)*(Ti/Equations!E494)</f>
        <v>29.993088138018674</v>
      </c>
      <c r="T494" s="1">
        <v>12275</v>
      </c>
      <c r="U494">
        <f t="shared" si="75"/>
        <v>1245.2106384937676</v>
      </c>
      <c r="AB494">
        <f t="shared" si="76"/>
        <v>1.601130609488177</v>
      </c>
      <c r="AC494" s="1">
        <f t="shared" si="78"/>
        <v>1714.6655214754069</v>
      </c>
    </row>
    <row r="495" spans="1:29">
      <c r="A495">
        <f t="shared" si="71"/>
        <v>1.6033206448156265</v>
      </c>
      <c r="B495" s="1">
        <f>(6.67384*10^(-11)*5.97219*10^24)/((6371*10^3+Equations!C495)^2)</f>
        <v>9.7818026166112073</v>
      </c>
      <c r="C495" s="1">
        <v>12300</v>
      </c>
      <c r="D495" s="1">
        <f t="shared" si="72"/>
        <v>18361.687167175394</v>
      </c>
      <c r="E495" s="1">
        <f>IF(C495&lt;11165,'Initial Conditions (LLDS)'!$E$1-0.0065*C495,IF(C495&gt;25336.9,139.789+0.00296*C495,216.483))</f>
        <v>216.483</v>
      </c>
      <c r="F495">
        <f>(D495*0.028964)/(8.3145*Equations!E495)</f>
        <v>0.29546849999154329</v>
      </c>
      <c r="G495" s="14">
        <f t="shared" si="70"/>
        <v>17.26382220834315</v>
      </c>
      <c r="H495">
        <f t="shared" si="73"/>
        <v>8.075656418524007</v>
      </c>
      <c r="I495">
        <f t="shared" si="74"/>
        <v>8.1547985493581905</v>
      </c>
      <c r="J495">
        <f>F495*G495*B495-m*B495-0.5*Equations!F495*0.3*I495</f>
        <v>23.440210053450393</v>
      </c>
      <c r="K495" s="14">
        <f t="shared" si="77"/>
        <v>3.0656796545841813</v>
      </c>
      <c r="L495" s="1">
        <f t="shared" si="79"/>
        <v>1717.7312011299909</v>
      </c>
      <c r="O495">
        <f>(2*Mp*Equations!B495/(Equations!F495*1.026*0.75))^(1/2)</f>
        <v>9.8779634352854497</v>
      </c>
      <c r="Q495">
        <f>$G$3*('Initial Conditions (LLDS)'!$I$3/Equations!D495)*(Ti/Equations!E495)</f>
        <v>30.11633069314459</v>
      </c>
      <c r="T495" s="1">
        <v>12300</v>
      </c>
      <c r="U495">
        <f t="shared" si="75"/>
        <v>1245.195943534545</v>
      </c>
      <c r="AB495">
        <f t="shared" si="76"/>
        <v>1.6033206448156265</v>
      </c>
      <c r="AC495" s="1">
        <f t="shared" si="78"/>
        <v>1717.7312011299909</v>
      </c>
    </row>
    <row r="496" spans="1:29">
      <c r="A496">
        <f t="shared" si="71"/>
        <v>1.6055153891853977</v>
      </c>
      <c r="B496" s="1">
        <f>(6.67384*10^(-11)*5.97219*10^24)/((6371*10^3+Equations!C496)^2)</f>
        <v>9.781725996797384</v>
      </c>
      <c r="C496" s="1">
        <v>12325</v>
      </c>
      <c r="D496" s="1">
        <f t="shared" si="72"/>
        <v>18286.488612688125</v>
      </c>
      <c r="E496" s="1">
        <f>IF(C496&lt;11165,'Initial Conditions (LLDS)'!$E$1-0.0065*C496,IF(C496&gt;25336.9,139.789+0.00296*C496,216.483))</f>
        <v>216.483</v>
      </c>
      <c r="F496">
        <f>(D496*0.028964)/(8.3145*Equations!E496)</f>
        <v>0.2942584366736361</v>
      </c>
      <c r="G496" s="14">
        <f t="shared" si="70"/>
        <v>17.334815306170135</v>
      </c>
      <c r="H496">
        <f t="shared" si="73"/>
        <v>8.097780667318343</v>
      </c>
      <c r="I496">
        <f t="shared" si="74"/>
        <v>8.1603461277792171</v>
      </c>
      <c r="J496">
        <f>F496*G496*B496-m*B496-0.5*Equations!F496*0.3*I496</f>
        <v>23.441258927930118</v>
      </c>
      <c r="K496" s="14">
        <f t="shared" si="77"/>
        <v>3.0635955397646324</v>
      </c>
      <c r="L496" s="1">
        <f t="shared" si="79"/>
        <v>1720.7947966697557</v>
      </c>
      <c r="O496">
        <f>(2*Mp*Equations!B496/(Equations!F496*1.026*0.75))^(1/2)</f>
        <v>9.8982141436192901</v>
      </c>
      <c r="Q496">
        <f>$G$3*('Initial Conditions (LLDS)'!$I$3/Equations!D496)*(Ti/Equations!E496)</f>
        <v>30.240176478005313</v>
      </c>
      <c r="T496" s="1">
        <v>12325</v>
      </c>
      <c r="U496">
        <f t="shared" si="75"/>
        <v>1245.1741113264452</v>
      </c>
      <c r="AB496">
        <f t="shared" si="76"/>
        <v>1.6055153891853977</v>
      </c>
      <c r="AC496" s="1">
        <f t="shared" si="78"/>
        <v>1720.7947966697557</v>
      </c>
    </row>
    <row r="497" spans="1:29">
      <c r="A497">
        <f t="shared" si="71"/>
        <v>1.6077148564130856</v>
      </c>
      <c r="B497" s="1">
        <f>(6.67384*10^(-11)*5.97219*10^24)/((6371*10^3+Equations!C497)^2)</f>
        <v>9.7816493778837881</v>
      </c>
      <c r="C497" s="1">
        <v>12350</v>
      </c>
      <c r="D497" s="1">
        <f t="shared" si="72"/>
        <v>18211.539626263464</v>
      </c>
      <c r="E497" s="1">
        <f>IF(C497&lt;11165,'Initial Conditions (LLDS)'!$E$1-0.0065*C497,IF(C497&gt;25336.9,139.789+0.00296*C497,216.483))</f>
        <v>216.483</v>
      </c>
      <c r="F497">
        <f>(D497*0.028964)/(8.3145*Equations!E497)</f>
        <v>0.2930523892993856</v>
      </c>
      <c r="G497" s="14">
        <f t="shared" si="70"/>
        <v>17.406156162776377</v>
      </c>
      <c r="H497">
        <f t="shared" si="73"/>
        <v>8.1199828875177307</v>
      </c>
      <c r="I497">
        <f t="shared" si="74"/>
        <v>8.1659018446290901</v>
      </c>
      <c r="J497">
        <f>F497*G497*B497-m*B497-0.5*Equations!F497*0.3*I497</f>
        <v>23.442304541663415</v>
      </c>
      <c r="K497" s="14">
        <f t="shared" si="77"/>
        <v>3.0615112054577414</v>
      </c>
      <c r="L497" s="1">
        <f t="shared" si="79"/>
        <v>1723.8563078752134</v>
      </c>
      <c r="O497">
        <f>(2*Mp*Equations!B497/(Equations!F497*1.026*0.75))^(1/2)</f>
        <v>9.9185222711191585</v>
      </c>
      <c r="Q497">
        <f>$G$3*('Initial Conditions (LLDS)'!$I$3/Equations!D497)*(Ti/Equations!E497)</f>
        <v>30.364628919854923</v>
      </c>
      <c r="T497" s="1">
        <v>12350</v>
      </c>
      <c r="U497">
        <f t="shared" si="75"/>
        <v>1245.1451599761831</v>
      </c>
      <c r="AB497">
        <f t="shared" si="76"/>
        <v>1.6077148564130856</v>
      </c>
      <c r="AC497" s="1">
        <f t="shared" si="78"/>
        <v>1723.8563078752134</v>
      </c>
    </row>
    <row r="498" spans="1:29">
      <c r="A498">
        <f t="shared" si="71"/>
        <v>1.6099190603656608</v>
      </c>
      <c r="B498" s="1">
        <f>(6.67384*10^(-11)*5.97219*10^24)/((6371*10^3+Equations!C498)^2)</f>
        <v>9.7815727598704054</v>
      </c>
      <c r="C498" s="1">
        <v>12375</v>
      </c>
      <c r="D498" s="1">
        <f t="shared" si="72"/>
        <v>18136.839573759484</v>
      </c>
      <c r="E498" s="1">
        <f>IF(C498&lt;11165,'Initial Conditions (LLDS)'!$E$1-0.0065*C498,IF(C498&gt;25336.9,139.789+0.00296*C498,216.483))</f>
        <v>216.483</v>
      </c>
      <c r="F498">
        <f>(D498*0.028964)/(8.3145*Equations!E498)</f>
        <v>0.29185034766444817</v>
      </c>
      <c r="G498" s="14">
        <f t="shared" si="70"/>
        <v>17.477846755504178</v>
      </c>
      <c r="H498">
        <f t="shared" si="73"/>
        <v>8.1422634151873599</v>
      </c>
      <c r="I498">
        <f t="shared" si="74"/>
        <v>8.1714657182202206</v>
      </c>
      <c r="J498">
        <f>F498*G498*B498-m*B498-0.5*Equations!F498*0.3*I498</f>
        <v>23.44334690073299</v>
      </c>
      <c r="K498" s="14">
        <f t="shared" si="77"/>
        <v>3.0594266514826796</v>
      </c>
      <c r="L498" s="1">
        <f t="shared" si="79"/>
        <v>1726.915734526696</v>
      </c>
      <c r="O498">
        <f>(2*Mp*Equations!B498/(Equations!F498*1.026*0.75))^(1/2)</f>
        <v>9.9388880257075307</v>
      </c>
      <c r="Q498">
        <f>$G$3*('Initial Conditions (LLDS)'!$I$3/Equations!D498)*(Ti/Equations!E498)</f>
        <v>30.48969146812043</v>
      </c>
      <c r="T498" s="1">
        <v>12375</v>
      </c>
      <c r="U498">
        <f t="shared" si="75"/>
        <v>1245.1091075773586</v>
      </c>
      <c r="AB498">
        <f t="shared" si="76"/>
        <v>1.6099190603656608</v>
      </c>
      <c r="AC498" s="1">
        <f t="shared" si="78"/>
        <v>1726.915734526696</v>
      </c>
    </row>
    <row r="499" spans="1:29">
      <c r="A499">
        <f t="shared" si="71"/>
        <v>1.6121280149617028</v>
      </c>
      <c r="B499" s="1">
        <f>(6.67384*10^(-11)*5.97219*10^24)/((6371*10^3+Equations!C499)^2)</f>
        <v>9.7814961427572253</v>
      </c>
      <c r="C499" s="1">
        <v>12400</v>
      </c>
      <c r="D499" s="1">
        <f t="shared" si="72"/>
        <v>18062.387822151519</v>
      </c>
      <c r="E499" s="1">
        <f>IF(C499&lt;11165,'Initial Conditions (LLDS)'!$E$1-0.0065*C499,IF(C499&gt;25336.9,139.789+0.00296*C499,216.483))</f>
        <v>216.483</v>
      </c>
      <c r="F499">
        <f>(D499*0.028964)/(8.3145*Equations!E499)</f>
        <v>0.29065230158245886</v>
      </c>
      <c r="G499" s="14">
        <f t="shared" si="70"/>
        <v>17.549889074498516</v>
      </c>
      <c r="H499">
        <f t="shared" si="73"/>
        <v>8.1646225881054271</v>
      </c>
      <c r="I499">
        <f t="shared" si="74"/>
        <v>8.1770377669205807</v>
      </c>
      <c r="J499">
        <f>F499*G499*B499-m*B499-0.5*Equations!F499*0.3*I499</f>
        <v>23.444386011214959</v>
      </c>
      <c r="K499" s="14">
        <f t="shared" si="77"/>
        <v>3.0573418776583243</v>
      </c>
      <c r="L499" s="1">
        <f t="shared" si="79"/>
        <v>1729.9730764043543</v>
      </c>
      <c r="O499">
        <f>(2*Mp*Equations!B499/(Equations!F499*1.026*0.75))^(1/2)</f>
        <v>9.959311616223367</v>
      </c>
      <c r="Q499">
        <f>$G$3*('Initial Conditions (LLDS)'!$I$3/Equations!D499)*(Ti/Equations!E499)</f>
        <v>30.615367594562805</v>
      </c>
      <c r="T499" s="1">
        <v>12400</v>
      </c>
      <c r="U499">
        <f t="shared" si="75"/>
        <v>1245.0659722104526</v>
      </c>
      <c r="AB499">
        <f t="shared" si="76"/>
        <v>1.6121280149617028</v>
      </c>
      <c r="AC499" s="1">
        <f t="shared" si="78"/>
        <v>1729.9730764043543</v>
      </c>
    </row>
    <row r="500" spans="1:29">
      <c r="A500">
        <f t="shared" si="71"/>
        <v>1.6143417341716302</v>
      </c>
      <c r="B500" s="1">
        <f>(6.67384*10^(-11)*5.97219*10^24)/((6371*10^3+Equations!C500)^2)</f>
        <v>9.7814195265442319</v>
      </c>
      <c r="C500" s="1">
        <v>12425</v>
      </c>
      <c r="D500" s="1">
        <f t="shared" si="72"/>
        <v>17988.183739531152</v>
      </c>
      <c r="E500" s="1">
        <f>IF(C500&lt;11165,'Initial Conditions (LLDS)'!$E$1-0.0065*C500,IF(C500&gt;25336.9,139.789+0.00296*C500,216.483))</f>
        <v>216.483</v>
      </c>
      <c r="F500">
        <f>(D500*0.028964)/(8.3145*Equations!E500)</f>
        <v>0.28945824088501471</v>
      </c>
      <c r="G500" s="14">
        <f t="shared" si="70"/>
        <v>17.622285122799962</v>
      </c>
      <c r="H500">
        <f t="shared" si="73"/>
        <v>8.1870607457731879</v>
      </c>
      <c r="I500">
        <f t="shared" si="74"/>
        <v>8.1826180091539342</v>
      </c>
      <c r="J500">
        <f>F500*G500*B500-m*B500-0.5*Equations!F500*0.3*I500</f>
        <v>23.445421879178788</v>
      </c>
      <c r="K500" s="14">
        <f t="shared" si="77"/>
        <v>3.0552568838032497</v>
      </c>
      <c r="L500" s="1">
        <f t="shared" si="79"/>
        <v>1733.0283332881575</v>
      </c>
      <c r="O500">
        <f>(2*Mp*Equations!B500/(Equations!F500*1.026*0.75))^(1/2)</f>
        <v>9.9797932524268571</v>
      </c>
      <c r="Q500">
        <f>$G$3*('Initial Conditions (LLDS)'!$I$3/Equations!D500)*(Ti/Equations!E500)</f>
        <v>30.741660793439095</v>
      </c>
      <c r="T500" s="1">
        <v>12425</v>
      </c>
      <c r="U500">
        <f t="shared" si="75"/>
        <v>1245.015771942823</v>
      </c>
      <c r="AB500">
        <f t="shared" si="76"/>
        <v>1.6143417341716302</v>
      </c>
      <c r="AC500" s="1">
        <f t="shared" si="78"/>
        <v>1733.0283332881575</v>
      </c>
    </row>
    <row r="501" spans="1:29">
      <c r="A501">
        <f t="shared" si="71"/>
        <v>1.6165602320179351</v>
      </c>
      <c r="B501" s="1">
        <f>(6.67384*10^(-11)*5.97219*10^24)/((6371*10^3+Equations!C501)^2)</f>
        <v>9.781342911231409</v>
      </c>
      <c r="C501" s="1">
        <v>12450</v>
      </c>
      <c r="D501" s="1">
        <f t="shared" si="72"/>
        <v>17914.226695105077</v>
      </c>
      <c r="E501" s="1">
        <f>IF(C501&lt;11165,'Initial Conditions (LLDS)'!$E$1-0.0065*C501,IF(C501&gt;25336.9,139.789+0.00296*C501,216.483))</f>
        <v>216.483</v>
      </c>
      <c r="F501">
        <f>(D501*0.028964)/(8.3145*Equations!E501)</f>
        <v>0.28826815542165685</v>
      </c>
      <c r="G501" s="14">
        <f t="shared" si="70"/>
        <v>17.695036916438475</v>
      </c>
      <c r="H501">
        <f t="shared" si="73"/>
        <v>8.2095782294251176</v>
      </c>
      <c r="I501">
        <f t="shared" si="74"/>
        <v>8.1882064634000375</v>
      </c>
      <c r="J501">
        <f>F501*G501*B501-m*B501-0.5*Equations!F501*0.3*I501</f>
        <v>23.44645451068736</v>
      </c>
      <c r="K501" s="14">
        <f t="shared" si="77"/>
        <v>3.0531716697357312</v>
      </c>
      <c r="L501" s="1">
        <f t="shared" si="79"/>
        <v>1736.0815049578932</v>
      </c>
      <c r="O501">
        <f>(2*Mp*Equations!B501/(Equations!F501*1.026*0.75))^(1/2)</f>
        <v>10.00033314500422</v>
      </c>
      <c r="Q501">
        <f>$G$3*('Initial Conditions (LLDS)'!$I$3/Equations!D501)*(Ti/Equations!E501)</f>
        <v>30.868574581666024</v>
      </c>
      <c r="T501" s="1">
        <v>12450</v>
      </c>
      <c r="U501">
        <f t="shared" si="75"/>
        <v>1244.9585248286992</v>
      </c>
      <c r="AB501">
        <f t="shared" si="76"/>
        <v>1.6165602320179351</v>
      </c>
      <c r="AC501" s="1">
        <f t="shared" si="78"/>
        <v>1736.0815049578932</v>
      </c>
    </row>
    <row r="502" spans="1:29">
      <c r="A502">
        <f t="shared" si="71"/>
        <v>1.6187835225754212</v>
      </c>
      <c r="B502" s="1">
        <f>(6.67384*10^(-11)*5.97219*10^24)/((6371*10^3+Equations!C502)^2)</f>
        <v>9.781266296818746</v>
      </c>
      <c r="C502" s="1">
        <v>12475</v>
      </c>
      <c r="D502" s="1">
        <f t="shared" si="72"/>
        <v>17840.516059193938</v>
      </c>
      <c r="E502" s="1">
        <f>IF(C502&lt;11165,'Initial Conditions (LLDS)'!$E$1-0.0065*C502,IF(C502&gt;25336.9,139.789+0.00296*C502,216.483))</f>
        <v>216.483</v>
      </c>
      <c r="F502">
        <f>(D502*0.028964)/(8.3145*Equations!E502)</f>
        <v>0.28708203505985147</v>
      </c>
      <c r="G502" s="14">
        <f t="shared" si="70"/>
        <v>17.768146484527993</v>
      </c>
      <c r="H502">
        <f t="shared" si="73"/>
        <v>8.2321753820391486</v>
      </c>
      <c r="I502">
        <f t="shared" si="74"/>
        <v>8.193803148194867</v>
      </c>
      <c r="J502">
        <f>F502*G502*B502-m*B502-0.5*Equations!F502*0.3*I502</f>
        <v>23.447483911796962</v>
      </c>
      <c r="K502" s="14">
        <f t="shared" si="77"/>
        <v>3.0510862352737407</v>
      </c>
      <c r="L502" s="1">
        <f t="shared" si="79"/>
        <v>1739.1325911931669</v>
      </c>
      <c r="O502">
        <f>(2*Mp*Equations!B502/(Equations!F502*1.026*0.75))^(1/2)</f>
        <v>10.020931505572541</v>
      </c>
      <c r="Q502">
        <f>$G$3*('Initial Conditions (LLDS)'!$I$3/Equations!D502)*(Ti/Equations!E502)</f>
        <v>30.996112498984978</v>
      </c>
      <c r="T502" s="1">
        <v>12475</v>
      </c>
      <c r="U502">
        <f t="shared" si="75"/>
        <v>1244.8942489091733</v>
      </c>
      <c r="AB502">
        <f t="shared" si="76"/>
        <v>1.6187835225754212</v>
      </c>
      <c r="AC502" s="1">
        <f t="shared" si="78"/>
        <v>1739.1325911931669</v>
      </c>
    </row>
    <row r="503" spans="1:29">
      <c r="A503">
        <f t="shared" si="71"/>
        <v>1.6210116199714346</v>
      </c>
      <c r="B503" s="1">
        <f>(6.67384*10^(-11)*5.97219*10^24)/((6371*10^3+Equations!C503)^2)</f>
        <v>9.7811896833062253</v>
      </c>
      <c r="C503" s="1">
        <v>12500</v>
      </c>
      <c r="D503" s="1">
        <f t="shared" si="72"/>
        <v>17767.051203231396</v>
      </c>
      <c r="E503" s="1">
        <f>IF(C503&lt;11165,'Initial Conditions (LLDS)'!$E$1-0.0065*C503,IF(C503&gt;25336.9,139.789+0.00296*C503,216.483))</f>
        <v>216.483</v>
      </c>
      <c r="F503">
        <f>(D503*0.028964)/(8.3145*Equations!E503)</f>
        <v>0.28589986968497511</v>
      </c>
      <c r="G503" s="14">
        <f t="shared" si="70"/>
        <v>17.841615869361522</v>
      </c>
      <c r="H503">
        <f t="shared" si="73"/>
        <v>8.2548525483469053</v>
      </c>
      <c r="I503">
        <f t="shared" si="74"/>
        <v>8.1994080821308195</v>
      </c>
      <c r="J503">
        <f>F503*G503*B503-m*B503-0.5*Equations!F503*0.3*I503</f>
        <v>23.448510088557249</v>
      </c>
      <c r="K503" s="14">
        <f t="shared" si="77"/>
        <v>3.0490005802349489</v>
      </c>
      <c r="L503" s="1">
        <f t="shared" si="79"/>
        <v>1742.1815917734018</v>
      </c>
      <c r="O503">
        <f>(2*Mp*Equations!B503/(Equations!F503*1.026*0.75))^(1/2)</f>
        <v>10.041588546684579</v>
      </c>
      <c r="Q503">
        <f>$G$3*('Initial Conditions (LLDS)'!$I$3/Equations!D503)*(Ti/Equations!E503)</f>
        <v>31.124278108127957</v>
      </c>
      <c r="T503" s="1">
        <v>12500</v>
      </c>
      <c r="U503">
        <f t="shared" si="75"/>
        <v>1244.8229622122001</v>
      </c>
      <c r="AB503">
        <f t="shared" si="76"/>
        <v>1.6210116199714346</v>
      </c>
      <c r="AC503" s="1">
        <f t="shared" si="78"/>
        <v>1742.1815917734018</v>
      </c>
    </row>
    <row r="504" spans="1:29">
      <c r="A504">
        <f t="shared" si="71"/>
        <v>1.6232445383861069</v>
      </c>
      <c r="B504" s="1">
        <f>(6.67384*10^(-11)*5.97219*10^24)/((6371*10^3+Equations!C504)^2)</f>
        <v>9.7811130706938361</v>
      </c>
      <c r="C504" s="1">
        <v>12525</v>
      </c>
      <c r="D504" s="1">
        <f t="shared" si="72"/>
        <v>17693.831499762837</v>
      </c>
      <c r="E504" s="1">
        <f>IF(C504&lt;11165,'Initial Conditions (LLDS)'!$E$1-0.0065*C504,IF(C504&gt;25336.9,139.789+0.00296*C504,216.483))</f>
        <v>216.483</v>
      </c>
      <c r="F504">
        <f>(D504*0.028964)/(8.3145*Equations!E504)</f>
        <v>0.28472164920029347</v>
      </c>
      <c r="G504" s="14">
        <f t="shared" si="70"/>
        <v>17.915447126507384</v>
      </c>
      <c r="H504">
        <f t="shared" si="73"/>
        <v>8.277610074844123</v>
      </c>
      <c r="I504">
        <f t="shared" si="74"/>
        <v>8.2050212838569383</v>
      </c>
      <c r="J504">
        <f>F504*G504*B504-m*B504-0.5*Equations!F504*0.3*I504</f>
        <v>23.449533047011275</v>
      </c>
      <c r="K504" s="14">
        <f t="shared" si="77"/>
        <v>3.0469147044367251</v>
      </c>
      <c r="L504" s="1">
        <f t="shared" si="79"/>
        <v>1745.2285064778384</v>
      </c>
      <c r="O504">
        <f>(2*Mp*Equations!B504/(Equations!F504*1.026*0.75))^(1/2)</f>
        <v>10.06230448183369</v>
      </c>
      <c r="Q504">
        <f>$G$3*('Initial Conditions (LLDS)'!$I$3/Equations!D504)*(Ti/Equations!E504)</f>
        <v>31.253074994985433</v>
      </c>
      <c r="T504" s="1">
        <v>12525</v>
      </c>
      <c r="U504">
        <f t="shared" si="75"/>
        <v>1244.744682752586</v>
      </c>
      <c r="AB504">
        <f t="shared" si="76"/>
        <v>1.6232445383861069</v>
      </c>
      <c r="AC504" s="1">
        <f t="shared" si="78"/>
        <v>1745.2285064778384</v>
      </c>
    </row>
    <row r="505" spans="1:29">
      <c r="A505">
        <f t="shared" si="71"/>
        <v>1.6254822920525913</v>
      </c>
      <c r="B505" s="1">
        <f>(6.67384*10^(-11)*5.97219*10^24)/((6371*10^3+Equations!C505)^2)</f>
        <v>9.7810364589815624</v>
      </c>
      <c r="C505" s="1">
        <v>12550</v>
      </c>
      <c r="D505" s="1">
        <f t="shared" si="72"/>
        <v>17620.856322444433</v>
      </c>
      <c r="E505" s="1">
        <f>IF(C505&lt;11165,'Initial Conditions (LLDS)'!$E$1-0.0065*C505,IF(C505&gt;25336.9,139.789+0.00296*C505,216.483))</f>
        <v>216.483</v>
      </c>
      <c r="F505">
        <f>(D505*0.028964)/(8.3145*Equations!E505)</f>
        <v>0.28354736352694693</v>
      </c>
      <c r="G505" s="14">
        <f t="shared" si="70"/>
        <v>17.989642324905894</v>
      </c>
      <c r="H505">
        <f t="shared" si="73"/>
        <v>8.3004483098010198</v>
      </c>
      <c r="I505">
        <f t="shared" si="74"/>
        <v>8.2106427720791295</v>
      </c>
      <c r="J505">
        <f>F505*G505*B505-m*B505-0.5*Equations!F505*0.3*I505</f>
        <v>23.450552793195548</v>
      </c>
      <c r="K505" s="14">
        <f t="shared" si="77"/>
        <v>3.0448286076961315</v>
      </c>
      <c r="L505" s="1">
        <f t="shared" si="79"/>
        <v>1748.2733350855347</v>
      </c>
      <c r="O505">
        <f>(2*Mp*Equations!B505/(Equations!F505*1.026*0.75))^(1/2)</f>
        <v>10.083079525458697</v>
      </c>
      <c r="Q505">
        <f>$G$3*('Initial Conditions (LLDS)'!$I$3/Equations!D505)*(Ti/Equations!E505)</f>
        <v>31.382506768774963</v>
      </c>
      <c r="T505" s="1">
        <v>12550</v>
      </c>
      <c r="U505">
        <f t="shared" si="75"/>
        <v>1244.659428531987</v>
      </c>
      <c r="AB505">
        <f t="shared" si="76"/>
        <v>1.6254822920525913</v>
      </c>
      <c r="AC505" s="1">
        <f t="shared" si="78"/>
        <v>1748.2733350855347</v>
      </c>
    </row>
    <row r="506" spans="1:29">
      <c r="A506">
        <f t="shared" si="71"/>
        <v>1.6277248952573029</v>
      </c>
      <c r="B506" s="1">
        <f>(6.67384*10^(-11)*5.97219*10^24)/((6371*10^3+Equations!C506)^2)</f>
        <v>9.78095984816939</v>
      </c>
      <c r="C506" s="1">
        <v>12575</v>
      </c>
      <c r="D506" s="1">
        <f t="shared" si="72"/>
        <v>17548.125046041969</v>
      </c>
      <c r="E506" s="1">
        <f>IF(C506&lt;11165,'Initial Conditions (LLDS)'!$E$1-0.0065*C506,IF(C506&gt;25336.9,139.789+0.00296*C506,216.483))</f>
        <v>216.483</v>
      </c>
      <c r="F506">
        <f>(D506*0.028964)/(8.3145*Equations!E506)</f>
        <v>0.28237700260393095</v>
      </c>
      <c r="G506" s="14">
        <f t="shared" si="70"/>
        <v>18.064203546967011</v>
      </c>
      <c r="H506">
        <f t="shared" si="73"/>
        <v>8.3233676032728106</v>
      </c>
      <c r="I506">
        <f t="shared" si="74"/>
        <v>8.2162725655603772</v>
      </c>
      <c r="J506">
        <f>F506*G506*B506-m*B506-0.5*Equations!F506*0.3*I506</f>
        <v>23.451569333139915</v>
      </c>
      <c r="K506" s="14">
        <f t="shared" si="77"/>
        <v>3.0427422898299281</v>
      </c>
      <c r="L506" s="1">
        <f t="shared" si="79"/>
        <v>1751.3160773753646</v>
      </c>
      <c r="O506">
        <f>(2*Mp*Equations!B506/(Equations!F506*1.026*0.75))^(1/2)</f>
        <v>10.103913892948837</v>
      </c>
      <c r="Q506">
        <f>$G$3*('Initial Conditions (LLDS)'!$I$3/Equations!D506)*(Ti/Equations!E506)</f>
        <v>31.512577062211626</v>
      </c>
      <c r="T506" s="1">
        <v>12575</v>
      </c>
      <c r="U506">
        <f t="shared" si="75"/>
        <v>1244.5672175389032</v>
      </c>
      <c r="AB506">
        <f t="shared" si="76"/>
        <v>1.6277248952573029</v>
      </c>
      <c r="AC506" s="1">
        <f t="shared" si="78"/>
        <v>1751.3160773753646</v>
      </c>
    </row>
    <row r="507" spans="1:29">
      <c r="A507">
        <f t="shared" si="71"/>
        <v>1.6299723623401614</v>
      </c>
      <c r="B507" s="1">
        <f>(6.67384*10^(-11)*5.97219*10^24)/((6371*10^3+Equations!C507)^2)</f>
        <v>9.7808832382573048</v>
      </c>
      <c r="C507" s="1">
        <v>12600</v>
      </c>
      <c r="D507" s="1">
        <f t="shared" si="72"/>
        <v>17475.637046429722</v>
      </c>
      <c r="E507" s="1">
        <f>IF(C507&lt;11165,'Initial Conditions (LLDS)'!$E$1-0.0065*C507,IF(C507&gt;25336.9,139.789+0.00296*C507,216.483))</f>
        <v>216.483</v>
      </c>
      <c r="F507">
        <f>(D507*0.028964)/(8.3145*Equations!E507)</f>
        <v>0.28121055638807846</v>
      </c>
      <c r="G507" s="14">
        <f t="shared" si="70"/>
        <v>18.139132888668787</v>
      </c>
      <c r="H507">
        <f t="shared" si="73"/>
        <v>8.346368307110275</v>
      </c>
      <c r="I507">
        <f t="shared" si="74"/>
        <v>8.221910683120969</v>
      </c>
      <c r="J507">
        <f>F507*G507*B507-m*B507-0.5*Equations!F507*0.3*I507</f>
        <v>23.452582672867656</v>
      </c>
      <c r="K507" s="14">
        <f t="shared" si="77"/>
        <v>3.0406557506545679</v>
      </c>
      <c r="L507" s="1">
        <f t="shared" si="79"/>
        <v>1754.3567331260192</v>
      </c>
      <c r="O507">
        <f>(2*Mp*Equations!B507/(Equations!F507*1.026*0.75))^(1/2)</f>
        <v>10.124807800648746</v>
      </c>
      <c r="Q507">
        <f>$G$3*('Initial Conditions (LLDS)'!$I$3/Equations!D507)*(Ti/Equations!E507)</f>
        <v>31.643289531679692</v>
      </c>
      <c r="T507" s="1">
        <v>12600</v>
      </c>
      <c r="U507">
        <f t="shared" si="75"/>
        <v>1244.4680677486695</v>
      </c>
      <c r="AB507">
        <f t="shared" si="76"/>
        <v>1.6299723623401614</v>
      </c>
      <c r="AC507" s="1">
        <f t="shared" si="78"/>
        <v>1754.3567331260192</v>
      </c>
    </row>
    <row r="508" spans="1:29">
      <c r="A508">
        <f t="shared" si="71"/>
        <v>1.6322247076948309</v>
      </c>
      <c r="B508" s="1">
        <f>(6.67384*10^(-11)*5.97219*10^24)/((6371*10^3+Equations!C508)^2)</f>
        <v>9.7808066292452942</v>
      </c>
      <c r="C508" s="1">
        <v>12625</v>
      </c>
      <c r="D508" s="1">
        <f t="shared" si="72"/>
        <v>17403.391700589505</v>
      </c>
      <c r="E508" s="1">
        <f>IF(C508&lt;11165,'Initial Conditions (LLDS)'!$E$1-0.0065*C508,IF(C508&gt;25336.9,139.789+0.00296*C508,216.483))</f>
        <v>216.483</v>
      </c>
      <c r="F508">
        <f>(D508*0.028964)/(8.3145*Equations!E508)</f>
        <v>0.28004801485404457</v>
      </c>
      <c r="G508" s="14">
        <f t="shared" si="70"/>
        <v>18.214432459656383</v>
      </c>
      <c r="H508">
        <f t="shared" si="73"/>
        <v>8.3694507749703693</v>
      </c>
      <c r="I508">
        <f t="shared" si="74"/>
        <v>8.2275571436386983</v>
      </c>
      <c r="J508">
        <f>F508*G508*B508-m*B508-0.5*Equations!F508*0.3*I508</f>
        <v>23.453592818395464</v>
      </c>
      <c r="K508" s="14">
        <f t="shared" si="77"/>
        <v>3.0385689899862021</v>
      </c>
      <c r="L508" s="1">
        <f t="shared" si="79"/>
        <v>1757.3953021160055</v>
      </c>
      <c r="O508">
        <f>(2*Mp*Equations!B508/(Equations!F508*1.026*0.75))^(1/2)</f>
        <v>10.145761465863409</v>
      </c>
      <c r="Q508">
        <f>$G$3*('Initial Conditions (LLDS)'!$I$3/Equations!D508)*(Ti/Equations!E508)</f>
        <v>31.774647857405412</v>
      </c>
      <c r="T508" s="1">
        <v>12625</v>
      </c>
      <c r="U508">
        <f t="shared" si="75"/>
        <v>1244.3619971234566</v>
      </c>
      <c r="AB508">
        <f t="shared" si="76"/>
        <v>1.6322247076948309</v>
      </c>
      <c r="AC508" s="1">
        <f t="shared" si="78"/>
        <v>1757.3953021160055</v>
      </c>
    </row>
    <row r="509" spans="1:29">
      <c r="A509">
        <f t="shared" si="71"/>
        <v>1.6344819457689683</v>
      </c>
      <c r="B509" s="1">
        <f>(6.67384*10^(-11)*5.97219*10^24)/((6371*10^3+Equations!C509)^2)</f>
        <v>9.7807300211333423</v>
      </c>
      <c r="C509" s="1">
        <v>12650</v>
      </c>
      <c r="D509" s="1">
        <f t="shared" si="72"/>
        <v>17331.388386609382</v>
      </c>
      <c r="E509" s="1">
        <f>IF(C509&lt;11165,'Initial Conditions (LLDS)'!$E$1-0.0065*C509,IF(C509&gt;25336.9,139.789+0.00296*C509,216.483))</f>
        <v>216.483</v>
      </c>
      <c r="F509">
        <f>(D509*0.028964)/(8.3145*Equations!E509)</f>
        <v>0.27888936799428549</v>
      </c>
      <c r="G509" s="14">
        <f t="shared" si="70"/>
        <v>18.290104383342292</v>
      </c>
      <c r="H509">
        <f t="shared" si="73"/>
        <v>8.3926153623269641</v>
      </c>
      <c r="I509">
        <f t="shared" si="74"/>
        <v>8.2332119660491152</v>
      </c>
      <c r="J509">
        <f>F509*G509*B509-m*B509-0.5*Equations!F509*0.3*I509</f>
        <v>23.454599775733406</v>
      </c>
      <c r="K509" s="14">
        <f t="shared" si="77"/>
        <v>3.0364820076406693</v>
      </c>
      <c r="L509" s="1">
        <f t="shared" si="79"/>
        <v>1760.4317841236461</v>
      </c>
      <c r="O509">
        <f>(2*Mp*Equations!B509/(Equations!F509*1.026*0.75))^(1/2)</f>
        <v>10.166775106863227</v>
      </c>
      <c r="Q509">
        <f>$G$3*('Initial Conditions (LLDS)'!$I$3/Equations!D509)*(Ti/Equations!E509)</f>
        <v>31.906655743631784</v>
      </c>
      <c r="T509" s="1">
        <v>12650</v>
      </c>
      <c r="U509">
        <f t="shared" si="75"/>
        <v>1244.2490236122599</v>
      </c>
      <c r="AB509">
        <f t="shared" si="76"/>
        <v>1.6344819457689683</v>
      </c>
      <c r="AC509" s="1">
        <f t="shared" si="78"/>
        <v>1760.4317841236461</v>
      </c>
    </row>
    <row r="510" spans="1:29">
      <c r="A510">
        <f t="shared" si="71"/>
        <v>1.6367440910644664</v>
      </c>
      <c r="B510" s="1">
        <f>(6.67384*10^(-11)*5.97219*10^24)/((6371*10^3+Equations!C510)^2)</f>
        <v>9.7806534139214367</v>
      </c>
      <c r="C510" s="1">
        <v>12675</v>
      </c>
      <c r="D510" s="1">
        <f t="shared" si="72"/>
        <v>17259.626483682703</v>
      </c>
      <c r="E510" s="1">
        <f>IF(C510&lt;11165,'Initial Conditions (LLDS)'!$E$1-0.0065*C510,IF(C510&gt;25336.9,139.789+0.00296*C510,216.483))</f>
        <v>216.483</v>
      </c>
      <c r="F510">
        <f>(D510*0.028964)/(8.3145*Equations!E510)</f>
        <v>0.27773460581904325</v>
      </c>
      <c r="G510" s="14">
        <f t="shared" si="70"/>
        <v>18.366150797006988</v>
      </c>
      <c r="H510">
        <f t="shared" si="73"/>
        <v>8.4158624264816133</v>
      </c>
      <c r="I510">
        <f t="shared" si="74"/>
        <v>8.2388751693457234</v>
      </c>
      <c r="J510">
        <f>F510*G510*B510-m*B510-0.5*Equations!F510*0.3*I510</f>
        <v>23.455603550885023</v>
      </c>
      <c r="K510" s="14">
        <f t="shared" si="77"/>
        <v>3.0343948034335049</v>
      </c>
      <c r="L510" s="1">
        <f t="shared" si="79"/>
        <v>1763.4661789270797</v>
      </c>
      <c r="O510">
        <f>(2*Mp*Equations!B510/(Equations!F510*1.026*0.75))^(1/2)</f>
        <v>10.187848942889067</v>
      </c>
      <c r="Q510">
        <f>$G$3*('Initial Conditions (LLDS)'!$I$3/Equations!D510)*(Ti/Equations!E510)</f>
        <v>32.039316918794192</v>
      </c>
      <c r="T510" s="1">
        <v>12675</v>
      </c>
      <c r="U510">
        <f t="shared" si="75"/>
        <v>1244.1291651508948</v>
      </c>
      <c r="AB510">
        <f t="shared" si="76"/>
        <v>1.6367440910644664</v>
      </c>
      <c r="AC510" s="1">
        <f t="shared" si="78"/>
        <v>1763.4661789270797</v>
      </c>
    </row>
    <row r="511" spans="1:29">
      <c r="A511">
        <f t="shared" si="71"/>
        <v>1.6390111581376976</v>
      </c>
      <c r="B511" s="1">
        <f>(6.67384*10^(-11)*5.97219*10^24)/((6371*10^3+Equations!C511)^2)</f>
        <v>9.7805768076095614</v>
      </c>
      <c r="C511" s="1">
        <v>12700</v>
      </c>
      <c r="D511" s="1">
        <f t="shared" si="72"/>
        <v>17188.105372106991</v>
      </c>
      <c r="E511" s="1">
        <f>IF(C511&lt;11165,'Initial Conditions (LLDS)'!$E$1-0.0065*C511,IF(C511&gt;25336.9,139.789+0.00296*C511,216.483))</f>
        <v>216.483</v>
      </c>
      <c r="F511">
        <f>(D511*0.028964)/(8.3145*Equations!E511)</f>
        <v>0.27658371835632789</v>
      </c>
      <c r="G511" s="14">
        <f t="shared" si="70"/>
        <v>18.442573851900562</v>
      </c>
      <c r="H511">
        <f t="shared" si="73"/>
        <v>8.4391923265743642</v>
      </c>
      <c r="I511">
        <f t="shared" si="74"/>
        <v>8.2445467725802111</v>
      </c>
      <c r="J511">
        <f>F511*G511*B511-m*B511-0.5*Equations!F511*0.3*I511</f>
        <v>23.456604149847191</v>
      </c>
      <c r="K511" s="14">
        <f t="shared" si="77"/>
        <v>3.0323073771799351</v>
      </c>
      <c r="L511" s="1">
        <f t="shared" si="79"/>
        <v>1766.4984863042596</v>
      </c>
      <c r="O511">
        <f>(2*Mp*Equations!B511/(Equations!F511*1.026*0.75))^(1/2)</f>
        <v>10.208983194157318</v>
      </c>
      <c r="Q511">
        <f>$G$3*('Initial Conditions (LLDS)'!$I$3/Equations!D511)*(Ti/Equations!E511)</f>
        <v>32.172635135697682</v>
      </c>
      <c r="T511" s="1">
        <v>12700</v>
      </c>
      <c r="U511">
        <f t="shared" si="75"/>
        <v>1244.002439661994</v>
      </c>
      <c r="AB511">
        <f t="shared" si="76"/>
        <v>1.6390111581376976</v>
      </c>
      <c r="AC511" s="1">
        <f t="shared" si="78"/>
        <v>1766.4984863042596</v>
      </c>
    </row>
    <row r="512" spans="1:29">
      <c r="A512">
        <f t="shared" si="71"/>
        <v>1.6412831615997685</v>
      </c>
      <c r="B512" s="1">
        <f>(6.67384*10^(-11)*5.97219*10^24)/((6371*10^3+Equations!C512)^2)</f>
        <v>9.7805002021977039</v>
      </c>
      <c r="C512" s="1">
        <v>12725</v>
      </c>
      <c r="D512" s="1">
        <f t="shared" si="72"/>
        <v>17116.824433282785</v>
      </c>
      <c r="E512" s="1">
        <f>IF(C512&lt;11165,'Initial Conditions (LLDS)'!$E$1-0.0065*C512,IF(C512&gt;25336.9,139.789+0.00296*C512,216.483))</f>
        <v>216.483</v>
      </c>
      <c r="F512">
        <f>(D512*0.028964)/(8.3145*Equations!E512)</f>
        <v>0.27543669565189866</v>
      </c>
      <c r="G512" s="14">
        <f t="shared" si="70"/>
        <v>18.519375713345262</v>
      </c>
      <c r="H512">
        <f t="shared" si="73"/>
        <v>8.4626054235947539</v>
      </c>
      <c r="I512">
        <f t="shared" si="74"/>
        <v>8.2502267948626873</v>
      </c>
      <c r="J512">
        <f>F512*G512*B512-m*B512-0.5*Equations!F512*0.3*I512</f>
        <v>23.457601578610259</v>
      </c>
      <c r="K512" s="14">
        <f t="shared" si="77"/>
        <v>3.0302197286948749</v>
      </c>
      <c r="L512" s="1">
        <f t="shared" si="79"/>
        <v>1769.5287060329545</v>
      </c>
      <c r="O512">
        <f>(2*Mp*Equations!B512/(Equations!F512*1.026*0.75))^(1/2)</f>
        <v>10.230178081865045</v>
      </c>
      <c r="Q512">
        <f>$G$3*('Initial Conditions (LLDS)'!$I$3/Equations!D512)*(Ti/Equations!E512)</f>
        <v>32.306614171695855</v>
      </c>
      <c r="T512" s="1">
        <v>12725</v>
      </c>
      <c r="U512">
        <f t="shared" si="75"/>
        <v>1243.8688650549989</v>
      </c>
      <c r="AB512">
        <f t="shared" si="76"/>
        <v>1.6412831615997685</v>
      </c>
      <c r="AC512" s="1">
        <f t="shared" si="78"/>
        <v>1769.5287060329545</v>
      </c>
    </row>
    <row r="513" spans="1:29">
      <c r="A513">
        <f t="shared" si="71"/>
        <v>1.6435601161167628</v>
      </c>
      <c r="B513" s="1">
        <f>(6.67384*10^(-11)*5.97219*10^24)/((6371*10^3+Equations!C513)^2)</f>
        <v>9.78042359768585</v>
      </c>
      <c r="C513" s="1">
        <v>12750</v>
      </c>
      <c r="D513" s="1">
        <f t="shared" si="72"/>
        <v>17045.783049712631</v>
      </c>
      <c r="E513" s="1">
        <f>IF(C513&lt;11165,'Initial Conditions (LLDS)'!$E$1-0.0065*C513,IF(C513&gt;25336.9,139.789+0.00296*C513,216.483))</f>
        <v>216.483</v>
      </c>
      <c r="F513">
        <f>(D513*0.028964)/(8.3145*Equations!E513)</f>
        <v>0.27429352776924776</v>
      </c>
      <c r="G513" s="14">
        <f t="shared" si="70"/>
        <v>18.596558560838663</v>
      </c>
      <c r="H513">
        <f t="shared" si="73"/>
        <v>8.4861020803927403</v>
      </c>
      <c r="I513">
        <f t="shared" si="74"/>
        <v>8.255915255361888</v>
      </c>
      <c r="J513">
        <f>F513*G513*B513-m*B513-0.5*Equations!F513*0.3*I513</f>
        <v>23.458595843157987</v>
      </c>
      <c r="K513" s="14">
        <f t="shared" si="77"/>
        <v>3.0281318577929319</v>
      </c>
      <c r="L513" s="1">
        <f t="shared" si="79"/>
        <v>1772.5568378907474</v>
      </c>
      <c r="O513">
        <f>(2*Mp*Equations!B513/(Equations!F513*1.026*0.75))^(1/2)</f>
        <v>10.251433828195113</v>
      </c>
      <c r="Q513">
        <f>$G$3*('Initial Conditions (LLDS)'!$I$3/Equations!D513)*(Ti/Equations!E513)</f>
        <v>32.441257828870825</v>
      </c>
      <c r="T513" s="1">
        <v>12750</v>
      </c>
      <c r="U513">
        <f t="shared" si="75"/>
        <v>1243.7284592261558</v>
      </c>
      <c r="AB513">
        <f t="shared" si="76"/>
        <v>1.6435601161167628</v>
      </c>
      <c r="AC513" s="1">
        <f t="shared" si="78"/>
        <v>1772.5568378907474</v>
      </c>
    </row>
    <row r="514" spans="1:29">
      <c r="A514">
        <f t="shared" si="71"/>
        <v>1.645842036409995</v>
      </c>
      <c r="B514" s="1">
        <f>(6.67384*10^(-11)*5.97219*10^24)/((6371*10^3+Equations!C514)^2)</f>
        <v>9.7803469940739838</v>
      </c>
      <c r="C514" s="1">
        <v>12775</v>
      </c>
      <c r="D514" s="1">
        <f t="shared" si="72"/>
        <v>16974.980604999946</v>
      </c>
      <c r="E514" s="1">
        <f>IF(C514&lt;11165,'Initial Conditions (LLDS)'!$E$1-0.0065*C514,IF(C514&gt;25336.9,139.789+0.00296*C514,216.483))</f>
        <v>216.483</v>
      </c>
      <c r="F514">
        <f>(D514*0.028964)/(8.3145*Equations!E514)</f>
        <v>0.27315420478958236</v>
      </c>
      <c r="G514" s="14">
        <f t="shared" si="70"/>
        <v>18.674124588157841</v>
      </c>
      <c r="H514">
        <f t="shared" si="73"/>
        <v>8.5096826616898085</v>
      </c>
      <c r="I514">
        <f t="shared" si="74"/>
        <v>8.2616121733054086</v>
      </c>
      <c r="J514">
        <f>F514*G514*B514-m*B514-0.5*Equations!F514*0.3*I514</f>
        <v>23.459586949467532</v>
      </c>
      <c r="K514" s="14">
        <f t="shared" si="77"/>
        <v>3.0260437642884037</v>
      </c>
      <c r="L514" s="1">
        <f t="shared" si="79"/>
        <v>1775.5828816550359</v>
      </c>
      <c r="O514">
        <f>(2*Mp*Equations!B514/(Equations!F514*1.026*0.75))^(1/2)</f>
        <v>10.27275065632136</v>
      </c>
      <c r="Q514">
        <f>$G$3*('Initial Conditions (LLDS)'!$I$3/Equations!D514)*(Ti/Equations!E514)</f>
        <v>32.576569934214966</v>
      </c>
      <c r="T514" s="1">
        <v>12775</v>
      </c>
      <c r="U514">
        <f t="shared" si="75"/>
        <v>1243.581240058511</v>
      </c>
      <c r="AB514">
        <f t="shared" si="76"/>
        <v>1.645842036409995</v>
      </c>
      <c r="AC514" s="1">
        <f t="shared" si="78"/>
        <v>1775.5828816550359</v>
      </c>
    </row>
    <row r="515" spans="1:29">
      <c r="A515">
        <f t="shared" si="71"/>
        <v>1.6481289372562633</v>
      </c>
      <c r="B515" s="1">
        <f>(6.67384*10^(-11)*5.97219*10^24)/((6371*10^3+Equations!C515)^2)</f>
        <v>9.7802703913620928</v>
      </c>
      <c r="C515" s="1">
        <v>12800</v>
      </c>
      <c r="D515" s="1">
        <f t="shared" si="72"/>
        <v>16904.416483847886</v>
      </c>
      <c r="E515" s="1">
        <f>IF(C515&lt;11165,'Initial Conditions (LLDS)'!$E$1-0.0065*C515,IF(C515&gt;25336.9,139.789+0.00296*C515,216.483))</f>
        <v>216.483</v>
      </c>
      <c r="F515">
        <f>(D515*0.028964)/(8.3145*Equations!E515)</f>
        <v>0.27201871681180584</v>
      </c>
      <c r="G515" s="14">
        <f t="shared" ref="G515:G578" si="80">(n*8.3145*E515/D515)</f>
        <v>18.752076003464399</v>
      </c>
      <c r="H515">
        <f t="shared" si="73"/>
        <v>8.533347534090117</v>
      </c>
      <c r="I515">
        <f t="shared" si="74"/>
        <v>8.2673175679799478</v>
      </c>
      <c r="J515">
        <f>F515*G515*B515-m*B515-0.5*Equations!F515*0.3*I515</f>
        <v>23.460574903509471</v>
      </c>
      <c r="K515" s="14">
        <f t="shared" si="77"/>
        <v>3.0239554479952737</v>
      </c>
      <c r="L515" s="1">
        <f t="shared" si="79"/>
        <v>1778.6068371030312</v>
      </c>
      <c r="O515">
        <f>(2*Mp*Equations!B515/(Equations!F515*1.026*0.75))^(1/2)</f>
        <v>10.294128790413852</v>
      </c>
      <c r="Q515">
        <f>$G$3*('Initial Conditions (LLDS)'!$I$3/Equations!D515)*(Ti/Equations!E515)</f>
        <v>32.712554339814119</v>
      </c>
      <c r="T515" s="1">
        <v>12800</v>
      </c>
      <c r="U515">
        <f t="shared" si="75"/>
        <v>1243.4272254219004</v>
      </c>
      <c r="AB515">
        <f t="shared" si="76"/>
        <v>1.6481289372562633</v>
      </c>
      <c r="AC515" s="1">
        <f t="shared" si="78"/>
        <v>1778.6068371030312</v>
      </c>
    </row>
    <row r="516" spans="1:29">
      <c r="A516">
        <f t="shared" ref="A516:A579" si="81">((G516*3)/(4*3.1415))^(1/3)</f>
        <v>1.6504208334880988</v>
      </c>
      <c r="B516" s="1">
        <f>(6.67384*10^(-11)*5.97219*10^24)/((6371*10^3+Equations!C516)^2)</f>
        <v>9.7801937895501627</v>
      </c>
      <c r="C516" s="1">
        <v>12825</v>
      </c>
      <c r="D516" s="1">
        <f t="shared" ref="D516:D579" si="82">101325*(1-2.25577*(10^-5)*C516)^5.25588</f>
        <v>16834.090072058367</v>
      </c>
      <c r="E516" s="1">
        <f>IF(C516&lt;11165,'Initial Conditions (LLDS)'!$E$1-0.0065*C516,IF(C516&gt;25336.9,139.789+0.00296*C516,216.483))</f>
        <v>216.483</v>
      </c>
      <c r="F516">
        <f>(D516*0.028964)/(8.3145*Equations!E516)</f>
        <v>0.27088705395250262</v>
      </c>
      <c r="G516" s="14">
        <f t="shared" si="80"/>
        <v>18.830415029410144</v>
      </c>
      <c r="H516">
        <f t="shared" ref="H516:H579" si="83">3.1415*(A516)^2</f>
        <v>8.5570970660916874</v>
      </c>
      <c r="I516">
        <f t="shared" ref="I516:I579" si="84">(2*B516*(F516*G516-m)/(F516*0.3*H516))^(1/2)</f>
        <v>8.2730314587315092</v>
      </c>
      <c r="J516">
        <f>F516*G516*B516-m*B516-0.5*Equations!F516*0.3*I516</f>
        <v>23.461559711247837</v>
      </c>
      <c r="K516" s="14">
        <f t="shared" si="77"/>
        <v>3.0218669087272163</v>
      </c>
      <c r="L516" s="1">
        <f t="shared" si="79"/>
        <v>1781.6287040117584</v>
      </c>
      <c r="O516">
        <f>(2*Mp*Equations!B516/(Equations!F516*1.026*0.75))^(1/2)</f>
        <v>10.315568455644053</v>
      </c>
      <c r="Q516">
        <f>$G$3*('Initial Conditions (LLDS)'!$I$3/Equations!D516)*(Ti/Equations!E516)</f>
        <v>32.849214923031937</v>
      </c>
      <c r="T516" s="1">
        <v>12825</v>
      </c>
      <c r="U516">
        <f t="shared" ref="U516:U579" si="85">T516/O516</f>
        <v>1243.266433172952</v>
      </c>
      <c r="AB516">
        <f t="shared" ref="AB516:AB579" si="86">((G516*3)/(4*3.1415))^(1/3)</f>
        <v>1.6504208334880988</v>
      </c>
      <c r="AC516" s="1">
        <f t="shared" si="78"/>
        <v>1781.6287040117584</v>
      </c>
    </row>
    <row r="517" spans="1:29">
      <c r="A517">
        <f t="shared" si="81"/>
        <v>1.6527177399940258</v>
      </c>
      <c r="B517" s="1">
        <f>(6.67384*10^(-11)*5.97219*10^24)/((6371*10^3+Equations!C517)^2)</f>
        <v>9.7801171886381795</v>
      </c>
      <c r="C517" s="1">
        <v>12850</v>
      </c>
      <c r="D517" s="1">
        <f t="shared" si="82"/>
        <v>16764.000756530819</v>
      </c>
      <c r="E517" s="1">
        <f>IF(C517&lt;11165,'Initial Conditions (LLDS)'!$E$1-0.0065*C517,IF(C517&gt;25336.9,139.789+0.00296*C517,216.483))</f>
        <v>216.483</v>
      </c>
      <c r="F517">
        <f>(D517*0.028964)/(8.3145*Equations!E517)</f>
        <v>0.26975920634591777</v>
      </c>
      <c r="G517" s="14">
        <f t="shared" si="80"/>
        <v>18.909143903243969</v>
      </c>
      <c r="H517">
        <f t="shared" si="83"/>
        <v>8.5809316280977512</v>
      </c>
      <c r="I517">
        <f t="shared" si="84"/>
        <v>8.2787538649656582</v>
      </c>
      <c r="J517">
        <f>F517*G517*B517-m*B517-0.5*Equations!F517*0.3*I517</f>
        <v>23.462541378640072</v>
      </c>
      <c r="K517" s="14">
        <f t="shared" ref="K517:K580" si="87">25/I517</f>
        <v>3.0197781462975897</v>
      </c>
      <c r="L517" s="1">
        <f t="shared" si="79"/>
        <v>1784.6484821580559</v>
      </c>
      <c r="O517">
        <f>(2*Mp*Equations!B517/(Equations!F517*1.026*0.75))^(1/2)</f>
        <v>10.337069878190167</v>
      </c>
      <c r="Q517">
        <f>$G$3*('Initial Conditions (LLDS)'!$I$3/Equations!D517)*(Ti/Equations!E517)</f>
        <v>32.986555586696348</v>
      </c>
      <c r="T517" s="1">
        <v>12850</v>
      </c>
      <c r="U517">
        <f t="shared" si="85"/>
        <v>1243.0988811550726</v>
      </c>
      <c r="AB517">
        <f t="shared" si="86"/>
        <v>1.6527177399940258</v>
      </c>
      <c r="AC517" s="1">
        <f t="shared" ref="AC517:AC580" si="88">L516+K517</f>
        <v>1784.6484821580559</v>
      </c>
    </row>
    <row r="518" spans="1:29">
      <c r="A518">
        <f t="shared" si="81"/>
        <v>1.655019671718813</v>
      </c>
      <c r="B518" s="1">
        <f>(6.67384*10^(-11)*5.97219*10^24)/((6371*10^3+Equations!C518)^2)</f>
        <v>9.7800405886261288</v>
      </c>
      <c r="C518" s="1">
        <v>12875</v>
      </c>
      <c r="D518" s="1">
        <f t="shared" si="82"/>
        <v>16694.147925261226</v>
      </c>
      <c r="E518" s="1">
        <f>IF(C518&lt;11165,'Initial Conditions (LLDS)'!$E$1-0.0065*C518,IF(C518&gt;25336.9,139.789+0.00296*C518,216.483))</f>
        <v>216.483</v>
      </c>
      <c r="F518">
        <f>(D518*0.028964)/(8.3145*Equations!E518)</f>
        <v>0.26863516414394162</v>
      </c>
      <c r="G518" s="14">
        <f t="shared" si="80"/>
        <v>18.988264876919242</v>
      </c>
      <c r="H518">
        <f t="shared" si="83"/>
        <v>8.6048515924280817</v>
      </c>
      <c r="I518">
        <f t="shared" si="84"/>
        <v>8.2844848061477219</v>
      </c>
      <c r="J518">
        <f>F518*G518*B518-m*B518-0.5*Equations!F518*0.3*I518</f>
        <v>23.463519911637</v>
      </c>
      <c r="K518" s="14">
        <f t="shared" si="87"/>
        <v>3.0176891605194429</v>
      </c>
      <c r="L518" s="1">
        <f t="shared" ref="L518:L581" si="89">L517+K518</f>
        <v>1787.6661713185754</v>
      </c>
      <c r="O518">
        <f>(2*Mp*Equations!B518/(Equations!F518*1.026*0.75))^(1/2)</f>
        <v>10.358633285242401</v>
      </c>
      <c r="Q518">
        <f>$G$3*('Initial Conditions (LLDS)'!$I$3/Equations!D518)*(Ti/Equations!E518)</f>
        <v>33.124580259286908</v>
      </c>
      <c r="T518" s="1">
        <v>12875</v>
      </c>
      <c r="U518">
        <f t="shared" si="85"/>
        <v>1242.9245871984465</v>
      </c>
      <c r="AB518">
        <f t="shared" si="86"/>
        <v>1.655019671718813</v>
      </c>
      <c r="AC518" s="1">
        <f t="shared" si="88"/>
        <v>1787.6661713185754</v>
      </c>
    </row>
    <row r="519" spans="1:29">
      <c r="A519">
        <f t="shared" si="81"/>
        <v>1.6573266436637331</v>
      </c>
      <c r="B519" s="1">
        <f>(6.67384*10^(-11)*5.97219*10^24)/((6371*10^3+Equations!C519)^2)</f>
        <v>9.7799639895139965</v>
      </c>
      <c r="C519" s="1">
        <v>12900</v>
      </c>
      <c r="D519" s="1">
        <f t="shared" si="82"/>
        <v>16624.530967340976</v>
      </c>
      <c r="E519" s="1">
        <f>IF(C519&lt;11165,'Initial Conditions (LLDS)'!$E$1-0.0065*C519,IF(C519&gt;25336.9,139.789+0.00296*C519,216.483))</f>
        <v>216.483</v>
      </c>
      <c r="F519">
        <f>(D519*0.028964)/(8.3145*Equations!E519)</f>
        <v>0.2675149175160913</v>
      </c>
      <c r="G519" s="14">
        <f t="shared" si="80"/>
        <v>19.067780217202344</v>
      </c>
      <c r="H519">
        <f t="shared" si="83"/>
        <v>8.6288573333304583</v>
      </c>
      <c r="I519">
        <f t="shared" si="84"/>
        <v>8.2902243018030539</v>
      </c>
      <c r="J519">
        <f>F519*G519*B519-m*B519-0.5*Equations!F519*0.3*I519</f>
        <v>23.464495316182962</v>
      </c>
      <c r="K519" s="14">
        <f t="shared" si="87"/>
        <v>3.0155999512055072</v>
      </c>
      <c r="L519" s="1">
        <f t="shared" si="89"/>
        <v>1790.6817712697809</v>
      </c>
      <c r="O519">
        <f>(2*Mp*Equations!B519/(Equations!F519*1.026*0.75))^(1/2)</f>
        <v>10.380258905008306</v>
      </c>
      <c r="Q519">
        <f>$G$3*('Initial Conditions (LLDS)'!$I$3/Equations!D519)*(Ti/Equations!E519)</f>
        <v>33.263292895124088</v>
      </c>
      <c r="T519" s="1">
        <v>12900</v>
      </c>
      <c r="U519">
        <f t="shared" si="85"/>
        <v>1242.7435691200303</v>
      </c>
      <c r="AB519">
        <f t="shared" si="86"/>
        <v>1.6573266436637331</v>
      </c>
      <c r="AC519" s="1">
        <f t="shared" si="88"/>
        <v>1790.6817712697809</v>
      </c>
    </row>
    <row r="520" spans="1:29">
      <c r="A520">
        <f t="shared" si="81"/>
        <v>1.6596386708868225</v>
      </c>
      <c r="B520" s="1">
        <f>(6.67384*10^(-11)*5.97219*10^24)/((6371*10^3+Equations!C520)^2)</f>
        <v>9.7798873913017701</v>
      </c>
      <c r="C520" s="1">
        <v>12925</v>
      </c>
      <c r="D520" s="1">
        <f t="shared" si="82"/>
        <v>16555.149272955721</v>
      </c>
      <c r="E520" s="1">
        <f>IF(C520&lt;11165,'Initial Conditions (LLDS)'!$E$1-0.0065*C520,IF(C520&gt;25336.9,139.789+0.00296*C520,216.483))</f>
        <v>216.483</v>
      </c>
      <c r="F520">
        <f>(D520*0.028964)/(8.3145*Equations!E520)</f>
        <v>0.26639845664949241</v>
      </c>
      <c r="G520" s="14">
        <f t="shared" si="80"/>
        <v>19.147692205782011</v>
      </c>
      <c r="H520">
        <f t="shared" si="83"/>
        <v>8.6529492269922077</v>
      </c>
      <c r="I520">
        <f t="shared" si="84"/>
        <v>8.2959723715172533</v>
      </c>
      <c r="J520">
        <f>F520*G520*B520-m*B520-0.5*Equations!F520*0.3*I520</f>
        <v>23.465467598215671</v>
      </c>
      <c r="K520" s="14">
        <f t="shared" si="87"/>
        <v>3.0135105181681965</v>
      </c>
      <c r="L520" s="1">
        <f t="shared" si="89"/>
        <v>1793.6952817879492</v>
      </c>
      <c r="O520">
        <f>(2*Mp*Equations!B520/(Equations!F520*1.026*0.75))^(1/2)</f>
        <v>10.401946966718187</v>
      </c>
      <c r="Q520">
        <f>$G$3*('Initial Conditions (LLDS)'!$I$3/Equations!D520)*(Ti/Equations!E520)</f>
        <v>33.4026974745601</v>
      </c>
      <c r="T520" s="1">
        <v>12925</v>
      </c>
      <c r="U520">
        <f t="shared" si="85"/>
        <v>1242.5558447235419</v>
      </c>
      <c r="AB520">
        <f t="shared" si="86"/>
        <v>1.6596386708868225</v>
      </c>
      <c r="AC520" s="1">
        <f t="shared" si="88"/>
        <v>1793.6952817879492</v>
      </c>
    </row>
    <row r="521" spans="1:29">
      <c r="A521">
        <f t="shared" si="81"/>
        <v>1.6619557685031379</v>
      </c>
      <c r="B521" s="1">
        <f>(6.67384*10^(-11)*5.97219*10^24)/((6371*10^3+Equations!C521)^2)</f>
        <v>9.7798107939894319</v>
      </c>
      <c r="C521" s="1">
        <v>12950</v>
      </c>
      <c r="D521" s="1">
        <f t="shared" si="82"/>
        <v>16486.002233384435</v>
      </c>
      <c r="E521" s="1">
        <f>IF(C521&lt;11165,'Initial Conditions (LLDS)'!$E$1-0.0065*C521,IF(C521&gt;25336.9,139.789+0.00296*C521,216.483))</f>
        <v>216.483</v>
      </c>
      <c r="F521">
        <f>(D521*0.028964)/(8.3145*Equations!E521)</f>
        <v>0.2652857717488637</v>
      </c>
      <c r="G521" s="14">
        <f t="shared" si="80"/>
        <v>19.228003139379418</v>
      </c>
      <c r="H521">
        <f t="shared" si="83"/>
        <v>8.6771276515517783</v>
      </c>
      <c r="I521">
        <f t="shared" si="84"/>
        <v>8.3017290349363737</v>
      </c>
      <c r="J521">
        <f>F521*G521*B521-m*B521-0.5*Equations!F521*0.3*I521</f>
        <v>23.46643676366628</v>
      </c>
      <c r="K521" s="14">
        <f t="shared" si="87"/>
        <v>3.0114208612196176</v>
      </c>
      <c r="L521" s="1">
        <f t="shared" si="89"/>
        <v>1796.7067026491688</v>
      </c>
      <c r="O521">
        <f>(2*Mp*Equations!B521/(Equations!F521*1.026*0.75))^(1/2)</f>
        <v>10.423697700630433</v>
      </c>
      <c r="Q521">
        <f>$G$3*('Initial Conditions (LLDS)'!$I$3/Equations!D521)*(Ti/Equations!E521)</f>
        <v>33.542798004170841</v>
      </c>
      <c r="T521" s="1">
        <v>12950</v>
      </c>
      <c r="U521">
        <f t="shared" si="85"/>
        <v>1242.3614317994636</v>
      </c>
      <c r="AB521">
        <f t="shared" si="86"/>
        <v>1.6619557685031379</v>
      </c>
      <c r="AC521" s="1">
        <f t="shared" si="88"/>
        <v>1796.7067026491688</v>
      </c>
    </row>
    <row r="522" spans="1:29">
      <c r="A522">
        <f t="shared" si="81"/>
        <v>1.6642779516850226</v>
      </c>
      <c r="B522" s="1">
        <f>(6.67384*10^(-11)*5.97219*10^24)/((6371*10^3+Equations!C522)^2)</f>
        <v>9.7797341975769712</v>
      </c>
      <c r="C522" s="1">
        <v>12975</v>
      </c>
      <c r="D522" s="1">
        <f t="shared" si="82"/>
        <v>16417.089240998124</v>
      </c>
      <c r="E522" s="1">
        <f>IF(C522&lt;11165,'Initial Conditions (LLDS)'!$E$1-0.0065*C522,IF(C522&gt;25336.9,139.789+0.00296*C522,216.483))</f>
        <v>216.483</v>
      </c>
      <c r="F522">
        <f>(D522*0.028964)/(8.3145*Equations!E522)</f>
        <v>0.26417685303649657</v>
      </c>
      <c r="G522" s="14">
        <f t="shared" si="80"/>
        <v>19.308715329859503</v>
      </c>
      <c r="H522">
        <f t="shared" si="83"/>
        <v>8.7013929871104665</v>
      </c>
      <c r="I522">
        <f t="shared" si="84"/>
        <v>8.3074943117672095</v>
      </c>
      <c r="J522">
        <f>F522*G522*B522-m*B522-0.5*Equations!F522*0.3*I522</f>
        <v>23.46740281845938</v>
      </c>
      <c r="K522" s="14">
        <f t="shared" si="87"/>
        <v>3.0093309801715509</v>
      </c>
      <c r="L522" s="1">
        <f t="shared" si="89"/>
        <v>1799.7160336293405</v>
      </c>
      <c r="O522">
        <f>(2*Mp*Equations!B522/(Equations!F522*1.026*0.75))^(1/2)</f>
        <v>10.445511338037024</v>
      </c>
      <c r="Q522">
        <f>$G$3*('Initial Conditions (LLDS)'!$I$3/Equations!D522)*(Ti/Equations!E522)</f>
        <v>33.683598516950198</v>
      </c>
      <c r="T522" s="1">
        <v>12975</v>
      </c>
      <c r="U522">
        <f t="shared" si="85"/>
        <v>1242.1603481250283</v>
      </c>
      <c r="AB522">
        <f t="shared" si="86"/>
        <v>1.6642779516850226</v>
      </c>
      <c r="AC522" s="1">
        <f t="shared" si="88"/>
        <v>1799.7160336293405</v>
      </c>
    </row>
    <row r="523" spans="1:29">
      <c r="A523">
        <f t="shared" si="81"/>
        <v>1.666605235662366</v>
      </c>
      <c r="B523" s="1">
        <f>(6.67384*10^(-11)*5.97219*10^24)/((6371*10^3+Equations!C523)^2)</f>
        <v>9.779657602064372</v>
      </c>
      <c r="C523" s="1">
        <v>13000</v>
      </c>
      <c r="D523" s="1">
        <f t="shared" si="82"/>
        <v>16348.409689258891</v>
      </c>
      <c r="E523" s="1">
        <f>IF(C523&lt;11165,'Initial Conditions (LLDS)'!$E$1-0.0065*C523,IF(C523&gt;25336.9,139.789+0.00296*C523,216.483))</f>
        <v>216.483</v>
      </c>
      <c r="F523">
        <f>(D523*0.028964)/(8.3145*Equations!E523)</f>
        <v>0.26307169075223985</v>
      </c>
      <c r="G523" s="14">
        <f t="shared" si="80"/>
        <v>19.389831104342843</v>
      </c>
      <c r="H523">
        <f t="shared" si="83"/>
        <v>8.7257456157441471</v>
      </c>
      <c r="I523">
        <f t="shared" si="84"/>
        <v>8.3132682217774914</v>
      </c>
      <c r="J523">
        <f>F523*G523*B523-m*B523-0.5*Equations!F523*0.3*I523</f>
        <v>23.46836576851301</v>
      </c>
      <c r="K523" s="14">
        <f t="shared" si="87"/>
        <v>3.0072408748354635</v>
      </c>
      <c r="L523" s="1">
        <f t="shared" si="89"/>
        <v>1802.7232745041758</v>
      </c>
      <c r="O523">
        <f>(2*Mp*Equations!B523/(Equations!F523*1.026*0.75))^(1/2)</f>
        <v>10.467388111268962</v>
      </c>
      <c r="Q523">
        <f>$G$3*('Initial Conditions (LLDS)'!$I$3/Equations!D523)*(Ti/Equations!E523)</f>
        <v>33.825103072505122</v>
      </c>
      <c r="T523" s="1">
        <v>13000</v>
      </c>
      <c r="U523">
        <f t="shared" si="85"/>
        <v>1241.9526114642185</v>
      </c>
      <c r="AB523">
        <f t="shared" si="86"/>
        <v>1.666605235662366</v>
      </c>
      <c r="AC523" s="1">
        <f t="shared" si="88"/>
        <v>1802.7232745041758</v>
      </c>
    </row>
    <row r="524" spans="1:29">
      <c r="A524">
        <f t="shared" si="81"/>
        <v>1.6689376357228694</v>
      </c>
      <c r="B524" s="1">
        <f>(6.67384*10^(-11)*5.97219*10^24)/((6371*10^3+Equations!C524)^2)</f>
        <v>9.7795810074516201</v>
      </c>
      <c r="C524" s="1">
        <v>13025</v>
      </c>
      <c r="D524" s="1">
        <f t="shared" si="82"/>
        <v>16279.962972718777</v>
      </c>
      <c r="E524" s="1">
        <f>IF(C524&lt;11165,'Initial Conditions (LLDS)'!$E$1-0.0065*C524,IF(C524&gt;25336.9,139.789+0.00296*C524,216.483))</f>
        <v>216.483</v>
      </c>
      <c r="F524">
        <f>(D524*0.028964)/(8.3145*Equations!E524)</f>
        <v>0.2619702751534812</v>
      </c>
      <c r="G524" s="14">
        <f t="shared" si="80"/>
        <v>19.471352805318681</v>
      </c>
      <c r="H524">
        <f t="shared" si="83"/>
        <v>8.7501859215151345</v>
      </c>
      <c r="I524">
        <f t="shared" si="84"/>
        <v>8.3190507847961399</v>
      </c>
      <c r="J524">
        <f>F524*G524*B524-m*B524-0.5*Equations!F524*0.3*I524</f>
        <v>23.469325619738679</v>
      </c>
      <c r="K524" s="14">
        <f t="shared" si="87"/>
        <v>3.0051505450225027</v>
      </c>
      <c r="L524" s="1">
        <f t="shared" si="89"/>
        <v>1805.7284250491984</v>
      </c>
      <c r="O524">
        <f>(2*Mp*Equations!B524/(Equations!F524*1.026*0.75))^(1/2)</f>
        <v>10.489328253701775</v>
      </c>
      <c r="Q524">
        <f>$G$3*('Initial Conditions (LLDS)'!$I$3/Equations!D524)*(Ti/Equations!E524)</f>
        <v>33.967315757252848</v>
      </c>
      <c r="T524" s="1">
        <v>13025</v>
      </c>
      <c r="U524">
        <f t="shared" si="85"/>
        <v>1241.7382395677591</v>
      </c>
      <c r="AB524">
        <f t="shared" si="86"/>
        <v>1.6689376357228694</v>
      </c>
      <c r="AC524" s="1">
        <f t="shared" si="88"/>
        <v>1805.7284250491984</v>
      </c>
    </row>
    <row r="525" spans="1:29">
      <c r="A525">
        <f t="shared" si="81"/>
        <v>1.6712751672123121</v>
      </c>
      <c r="B525" s="1">
        <f>(6.67384*10^(-11)*5.97219*10^24)/((6371*10^3+Equations!C525)^2)</f>
        <v>9.7795044137387031</v>
      </c>
      <c r="C525" s="1">
        <v>13050</v>
      </c>
      <c r="D525" s="1">
        <f t="shared" si="82"/>
        <v>16211.74848701866</v>
      </c>
      <c r="E525" s="1">
        <f>IF(C525&lt;11165,'Initial Conditions (LLDS)'!$E$1-0.0065*C525,IF(C525&gt;25336.9,139.789+0.00296*C525,216.483))</f>
        <v>216.483</v>
      </c>
      <c r="F525">
        <f>(D525*0.028964)/(8.3145*Equations!E525)</f>
        <v>0.26087259651512934</v>
      </c>
      <c r="G525" s="14">
        <f t="shared" si="80"/>
        <v>19.5532827907588</v>
      </c>
      <c r="H525">
        <f t="shared" si="83"/>
        <v>8.7747142904841109</v>
      </c>
      <c r="I525">
        <f t="shared" si="84"/>
        <v>8.3248420207134917</v>
      </c>
      <c r="J525">
        <f>F525*G525*B525-m*B525-0.5*Equations!F525*0.3*I525</f>
        <v>23.470282378041244</v>
      </c>
      <c r="K525" s="14">
        <f t="shared" si="87"/>
        <v>3.0030599905435014</v>
      </c>
      <c r="L525" s="1">
        <f t="shared" si="89"/>
        <v>1808.731485039742</v>
      </c>
      <c r="O525">
        <f>(2*Mp*Equations!B525/(Equations!F525*1.026*0.75))^(1/2)</f>
        <v>10.511331999761065</v>
      </c>
      <c r="Q525">
        <f>$G$3*('Initial Conditions (LLDS)'!$I$3/Equations!D525)*(Ti/Equations!E525)</f>
        <v>34.110240684619562</v>
      </c>
      <c r="T525" s="1">
        <v>13050</v>
      </c>
      <c r="U525">
        <f t="shared" si="85"/>
        <v>1241.5172501731124</v>
      </c>
      <c r="AB525">
        <f t="shared" si="86"/>
        <v>1.6712751672123121</v>
      </c>
      <c r="AC525" s="1">
        <f t="shared" si="88"/>
        <v>1808.731485039742</v>
      </c>
    </row>
    <row r="526" spans="1:29">
      <c r="A526">
        <f t="shared" si="81"/>
        <v>1.6736178455348174</v>
      </c>
      <c r="B526" s="1">
        <f>(6.67384*10^(-11)*5.97219*10^24)/((6371*10^3+Equations!C526)^2)</f>
        <v>9.7794278209256049</v>
      </c>
      <c r="C526" s="1">
        <v>13075</v>
      </c>
      <c r="D526" s="1">
        <f t="shared" si="82"/>
        <v>16143.765628887211</v>
      </c>
      <c r="E526" s="1">
        <f>IF(C526&lt;11165,'Initial Conditions (LLDS)'!$E$1-0.0065*C526,IF(C526&gt;25336.9,139.789+0.00296*C526,216.483))</f>
        <v>216.483</v>
      </c>
      <c r="F526">
        <f>(D526*0.028964)/(8.3145*Equations!E526)</f>
        <v>0.25977864512959731</v>
      </c>
      <c r="G526" s="14">
        <f t="shared" si="80"/>
        <v>19.635623434232318</v>
      </c>
      <c r="H526">
        <f t="shared" si="83"/>
        <v>8.7993311107221146</v>
      </c>
      <c r="I526">
        <f t="shared" si="84"/>
        <v>8.3306419494815618</v>
      </c>
      <c r="J526">
        <f>F526*G526*B526-m*B526-0.5*Equations!F526*0.3*I526</f>
        <v>23.471236049319113</v>
      </c>
      <c r="K526" s="14">
        <f t="shared" si="87"/>
        <v>3.0009692112089654</v>
      </c>
      <c r="L526" s="1">
        <f t="shared" si="89"/>
        <v>1811.7324542509509</v>
      </c>
      <c r="O526">
        <f>(2*Mp*Equations!B526/(Equations!F526*1.026*0.75))^(1/2)</f>
        <v>10.533399584928066</v>
      </c>
      <c r="Q526">
        <f>$G$3*('Initial Conditions (LLDS)'!$I$3/Equations!D526)*(Ti/Equations!E526)</f>
        <v>34.253881995240583</v>
      </c>
      <c r="T526" s="1">
        <v>13075</v>
      </c>
      <c r="U526">
        <f t="shared" si="85"/>
        <v>1241.2896610044716</v>
      </c>
      <c r="AB526">
        <f t="shared" si="86"/>
        <v>1.6736178455348174</v>
      </c>
      <c r="AC526" s="1">
        <f t="shared" si="88"/>
        <v>1811.7324542509509</v>
      </c>
    </row>
    <row r="527" spans="1:29">
      <c r="A527">
        <f t="shared" si="81"/>
        <v>1.6759656861531225</v>
      </c>
      <c r="B527" s="1">
        <f>(6.67384*10^(-11)*5.97219*10^24)/((6371*10^3+Equations!C527)^2)</f>
        <v>9.7793512290123132</v>
      </c>
      <c r="C527" s="1">
        <v>13100</v>
      </c>
      <c r="D527" s="1">
        <f t="shared" si="82"/>
        <v>16076.013796139765</v>
      </c>
      <c r="E527" s="1">
        <f>IF(C527&lt;11165,'Initial Conditions (LLDS)'!$E$1-0.0065*C527,IF(C527&gt;25336.9,139.789+0.00296*C527,216.483))</f>
        <v>216.483</v>
      </c>
      <c r="F527">
        <f>(D527*0.028964)/(8.3145*Equations!E527)</f>
        <v>0.25868841130678433</v>
      </c>
      <c r="G527" s="14">
        <f t="shared" si="80"/>
        <v>19.718377125021476</v>
      </c>
      <c r="H527">
        <f t="shared" si="83"/>
        <v>8.8240367723226445</v>
      </c>
      <c r="I527">
        <f t="shared" si="84"/>
        <v>8.3364505911142643</v>
      </c>
      <c r="J527">
        <f>F527*G527*B527-m*B527-0.5*Equations!F527*0.3*I527</f>
        <v>23.472186639464084</v>
      </c>
      <c r="K527" s="14">
        <f t="shared" si="87"/>
        <v>2.9988782068290836</v>
      </c>
      <c r="L527" s="1">
        <f t="shared" si="89"/>
        <v>1814.7313324577799</v>
      </c>
      <c r="O527">
        <f>(2*Mp*Equations!B527/(Equations!F527*1.026*0.75))^(1/2)</f>
        <v>10.555531245745254</v>
      </c>
      <c r="Q527">
        <f>$G$3*('Initial Conditions (LLDS)'!$I$3/Equations!D527)*(Ti/Equations!E527)</f>
        <v>34.398243857162448</v>
      </c>
      <c r="T527" s="1">
        <v>13100</v>
      </c>
      <c r="U527">
        <f t="shared" si="85"/>
        <v>1241.0554897727554</v>
      </c>
      <c r="AB527">
        <f t="shared" si="86"/>
        <v>1.6759656861531225</v>
      </c>
      <c r="AC527" s="1">
        <f t="shared" si="88"/>
        <v>1814.7313324577799</v>
      </c>
    </row>
    <row r="528" spans="1:29">
      <c r="A528">
        <f t="shared" si="81"/>
        <v>1.6783187045888486</v>
      </c>
      <c r="B528" s="1">
        <f>(6.67384*10^(-11)*5.97219*10^24)/((6371*10^3+Equations!C528)^2)</f>
        <v>9.7792746379988138</v>
      </c>
      <c r="C528" s="1">
        <v>13125</v>
      </c>
      <c r="D528" s="1">
        <f t="shared" si="82"/>
        <v>16008.492387677243</v>
      </c>
      <c r="E528" s="1">
        <f>IF(C528&lt;11165,'Initial Conditions (LLDS)'!$E$1-0.0065*C528,IF(C528&gt;25336.9,139.789+0.00296*C528,216.483))</f>
        <v>216.483</v>
      </c>
      <c r="F528">
        <f>(D528*0.028964)/(8.3145*Equations!E528)</f>
        <v>0.25760188537405837</v>
      </c>
      <c r="G528" s="14">
        <f t="shared" si="80"/>
        <v>19.801546268238329</v>
      </c>
      <c r="H528">
        <f t="shared" si="83"/>
        <v>8.8488316674138225</v>
      </c>
      <c r="I528">
        <f t="shared" si="84"/>
        <v>8.3422679656876539</v>
      </c>
      <c r="J528">
        <f>F528*G528*B528-m*B528-0.5*Equations!F528*0.3*I528</f>
        <v>23.473134154361389</v>
      </c>
      <c r="K528" s="14">
        <f t="shared" si="87"/>
        <v>2.9967869772137257</v>
      </c>
      <c r="L528" s="1">
        <f t="shared" si="89"/>
        <v>1817.7281194349937</v>
      </c>
      <c r="O528">
        <f>(2*Mp*Equations!B528/(Equations!F528*1.026*0.75))^(1/2)</f>
        <v>10.577727219821979</v>
      </c>
      <c r="Q528">
        <f>$G$3*('Initial Conditions (LLDS)'!$I$3/Equations!D528)*(Ti/Equations!E528)</f>
        <v>34.54333046604642</v>
      </c>
      <c r="T528" s="1">
        <v>13125</v>
      </c>
      <c r="U528">
        <f t="shared" si="85"/>
        <v>1240.8147541756036</v>
      </c>
      <c r="AB528">
        <f t="shared" si="86"/>
        <v>1.6783187045888486</v>
      </c>
      <c r="AC528" s="1">
        <f t="shared" si="88"/>
        <v>1817.7281194349937</v>
      </c>
    </row>
    <row r="529" spans="1:29">
      <c r="A529">
        <f t="shared" si="81"/>
        <v>1.6806769164227706</v>
      </c>
      <c r="B529" s="1">
        <f>(6.67384*10^(-11)*5.97219*10^24)/((6371*10^3+Equations!C529)^2)</f>
        <v>9.7791980478850906</v>
      </c>
      <c r="C529" s="1">
        <v>13150</v>
      </c>
      <c r="D529" s="1">
        <f t="shared" si="82"/>
        <v>15941.200803485079</v>
      </c>
      <c r="E529" s="1">
        <f>IF(C529&lt;11165,'Initial Conditions (LLDS)'!$E$1-0.0065*C529,IF(C529&gt;25336.9,139.789+0.00296*C529,216.483))</f>
        <v>216.483</v>
      </c>
      <c r="F529">
        <f>(D529*0.028964)/(8.3145*Equations!E529)</f>
        <v>0.25651905767623889</v>
      </c>
      <c r="G529" s="14">
        <f t="shared" si="80"/>
        <v>19.88513328494242</v>
      </c>
      <c r="H529">
        <f t="shared" si="83"/>
        <v>8.8737161901706418</v>
      </c>
      <c r="I529">
        <f t="shared" si="84"/>
        <v>8.3480940933401868</v>
      </c>
      <c r="J529">
        <f>F529*G529*B529-m*B529-0.5*Equations!F529*0.3*I529</f>
        <v>23.474078599889747</v>
      </c>
      <c r="K529" s="14">
        <f t="shared" si="87"/>
        <v>2.9946955221724338</v>
      </c>
      <c r="L529" s="1">
        <f t="shared" si="89"/>
        <v>1820.7228149571661</v>
      </c>
      <c r="O529">
        <f>(2*Mp*Equations!B529/(Equations!F529*1.026*0.75))^(1/2)</f>
        <v>10.599987745840135</v>
      </c>
      <c r="Q529">
        <f>$G$3*('Initial Conditions (LLDS)'!$I$3/Equations!D529)*(Ti/Equations!E529)</f>
        <v>34.689146045373761</v>
      </c>
      <c r="T529" s="1">
        <v>13150</v>
      </c>
      <c r="U529">
        <f t="shared" si="85"/>
        <v>1240.5674718973701</v>
      </c>
      <c r="AB529">
        <f t="shared" si="86"/>
        <v>1.6806769164227706</v>
      </c>
      <c r="AC529" s="1">
        <f t="shared" si="88"/>
        <v>1820.7228149571661</v>
      </c>
    </row>
    <row r="530" spans="1:29">
      <c r="A530">
        <f t="shared" si="81"/>
        <v>1.6830403372950951</v>
      </c>
      <c r="B530" s="1">
        <f>(6.67384*10^(-11)*5.97219*10^24)/((6371*10^3+Equations!C530)^2)</f>
        <v>9.779121458671133</v>
      </c>
      <c r="C530" s="1">
        <v>13175</v>
      </c>
      <c r="D530" s="1">
        <f t="shared" si="82"/>
        <v>15874.138444632059</v>
      </c>
      <c r="E530" s="1">
        <f>IF(C530&lt;11165,'Initial Conditions (LLDS)'!$E$1-0.0065*C530,IF(C530&gt;25336.9,139.789+0.00296*C530,216.483))</f>
        <v>216.483</v>
      </c>
      <c r="F530">
        <f>(D530*0.028964)/(8.3145*Equations!E530)</f>
        <v>0.25543991857557835</v>
      </c>
      <c r="G530" s="14">
        <f t="shared" si="80"/>
        <v>19.969140612259505</v>
      </c>
      <c r="H530">
        <f t="shared" si="83"/>
        <v>8.8986907368273407</v>
      </c>
      <c r="I530">
        <f t="shared" si="84"/>
        <v>8.3539289942729482</v>
      </c>
      <c r="J530">
        <f>F530*G530*B530-m*B530-0.5*Equations!F530*0.3*I530</f>
        <v>23.475019981921346</v>
      </c>
      <c r="K530" s="14">
        <f t="shared" si="87"/>
        <v>2.9926038415144296</v>
      </c>
      <c r="L530" s="1">
        <f t="shared" si="89"/>
        <v>1823.7154187986805</v>
      </c>
      <c r="O530">
        <f>(2*Mp*Equations!B530/(Equations!F530*1.026*0.75))^(1/2)</f>
        <v>10.622313063559888</v>
      </c>
      <c r="Q530">
        <f>$G$3*('Initial Conditions (LLDS)'!$I$3/Equations!D530)*(Ti/Equations!E530)</f>
        <v>34.835694846652892</v>
      </c>
      <c r="T530" s="1">
        <v>13175</v>
      </c>
      <c r="U530">
        <f t="shared" si="85"/>
        <v>1240.3136606091161</v>
      </c>
      <c r="AB530">
        <f t="shared" si="86"/>
        <v>1.6830403372950951</v>
      </c>
      <c r="AC530" s="1">
        <f t="shared" si="88"/>
        <v>1823.7154187986805</v>
      </c>
    </row>
    <row r="531" spans="1:29">
      <c r="A531">
        <f t="shared" si="81"/>
        <v>1.685408982905729</v>
      </c>
      <c r="B531" s="1">
        <f>(6.67384*10^(-11)*5.97219*10^24)/((6371*10^3+Equations!C531)^2)</f>
        <v>9.7790448703569233</v>
      </c>
      <c r="C531" s="1">
        <v>13200</v>
      </c>
      <c r="D531" s="1">
        <f t="shared" si="82"/>
        <v>15807.304713269335</v>
      </c>
      <c r="E531" s="1">
        <f>IF(C531&lt;11165,'Initial Conditions (LLDS)'!$E$1-0.0065*C531,IF(C531&gt;25336.9,139.789+0.00296*C531,216.483))</f>
        <v>216.483</v>
      </c>
      <c r="F531">
        <f>(D531*0.028964)/(8.3145*Equations!E531)</f>
        <v>0.25436445845174593</v>
      </c>
      <c r="G531" s="14">
        <f t="shared" si="80"/>
        <v>20.053570703501048</v>
      </c>
      <c r="H531">
        <f t="shared" si="83"/>
        <v>8.9237557056897678</v>
      </c>
      <c r="I531">
        <f t="shared" si="84"/>
        <v>8.3597726887498958</v>
      </c>
      <c r="J531">
        <f>F531*G531*B531-m*B531-0.5*Equations!F531*0.3*I531</f>
        <v>23.475958306321747</v>
      </c>
      <c r="K531" s="14">
        <f t="shared" si="87"/>
        <v>2.9905119350486133</v>
      </c>
      <c r="L531" s="1">
        <f t="shared" si="89"/>
        <v>1826.705930733729</v>
      </c>
      <c r="O531">
        <f>(2*Mp*Equations!B531/(Equations!F531*1.026*0.75))^(1/2)</f>
        <v>10.644703413825388</v>
      </c>
      <c r="Q531">
        <f>$G$3*('Initial Conditions (LLDS)'!$I$3/Equations!D531)*(Ti/Equations!E531)</f>
        <v>34.982981149627776</v>
      </c>
      <c r="T531" s="1">
        <v>13200</v>
      </c>
      <c r="U531">
        <f t="shared" si="85"/>
        <v>1240.0533379686071</v>
      </c>
      <c r="AB531">
        <f t="shared" si="86"/>
        <v>1.685408982905729</v>
      </c>
      <c r="AC531" s="1">
        <f t="shared" si="88"/>
        <v>1826.705930733729</v>
      </c>
    </row>
    <row r="532" spans="1:29">
      <c r="A532">
        <f t="shared" si="81"/>
        <v>1.6877828690145587</v>
      </c>
      <c r="B532" s="1">
        <f>(6.67384*10^(-11)*5.97219*10^24)/((6371*10^3+Equations!C532)^2)</f>
        <v>9.7789682829424489</v>
      </c>
      <c r="C532" s="1">
        <v>13225</v>
      </c>
      <c r="D532" s="1">
        <f t="shared" si="82"/>
        <v>15740.699012629282</v>
      </c>
      <c r="E532" s="1">
        <f>IF(C532&lt;11165,'Initial Conditions (LLDS)'!$E$1-0.0065*C532,IF(C532&gt;25336.9,139.789+0.00296*C532,216.483))</f>
        <v>216.483</v>
      </c>
      <c r="F532">
        <f>(D532*0.028964)/(8.3145*Equations!E532)</f>
        <v>0.25329266770180969</v>
      </c>
      <c r="G532" s="14">
        <f t="shared" si="80"/>
        <v>20.138426028284901</v>
      </c>
      <c r="H532">
        <f t="shared" si="83"/>
        <v>8.9489114971479147</v>
      </c>
      <c r="I532">
        <f t="shared" si="84"/>
        <v>8.3656251970981259</v>
      </c>
      <c r="J532">
        <f>F532*G532*B532-m*B532-0.5*Equations!F532*0.3*I532</f>
        <v>23.476893578950062</v>
      </c>
      <c r="K532" s="14">
        <f t="shared" si="87"/>
        <v>2.9884198025835556</v>
      </c>
      <c r="L532" s="1">
        <f t="shared" si="89"/>
        <v>1829.6943505363126</v>
      </c>
      <c r="O532">
        <f>(2*Mp*Equations!B532/(Equations!F532*1.026*0.75))^(1/2)</f>
        <v>10.667159038570556</v>
      </c>
      <c r="Q532">
        <f>$G$3*('Initial Conditions (LLDS)'!$I$3/Equations!D532)*(Ti/Equations!E532)</f>
        <v>35.131009262488533</v>
      </c>
      <c r="T532" s="1">
        <v>13225</v>
      </c>
      <c r="U532">
        <f t="shared" si="85"/>
        <v>1239.7865216203063</v>
      </c>
      <c r="AB532">
        <f t="shared" si="86"/>
        <v>1.6877828690145587</v>
      </c>
      <c r="AC532" s="1">
        <f t="shared" si="88"/>
        <v>1829.6943505363126</v>
      </c>
    </row>
    <row r="533" spans="1:29">
      <c r="A533">
        <f t="shared" si="81"/>
        <v>1.6901620114417291</v>
      </c>
      <c r="B533" s="1">
        <f>(6.67384*10^(-11)*5.97219*10^24)/((6371*10^3+Equations!C533)^2)</f>
        <v>9.778891696427694</v>
      </c>
      <c r="C533" s="1">
        <v>13250</v>
      </c>
      <c r="D533" s="1">
        <f t="shared" si="82"/>
        <v>15674.320747024347</v>
      </c>
      <c r="E533" s="1">
        <f>IF(C533&lt;11165,'Initial Conditions (LLDS)'!$E$1-0.0065*C533,IF(C533&gt;25336.9,139.789+0.00296*C533,216.483))</f>
        <v>216.483</v>
      </c>
      <c r="F533">
        <f>(D533*0.028964)/(8.3145*Equations!E533)</f>
        <v>0.2522245367402175</v>
      </c>
      <c r="G533" s="14">
        <f t="shared" si="80"/>
        <v>20.223709072656991</v>
      </c>
      <c r="H533">
        <f t="shared" si="83"/>
        <v>8.9741585136885416</v>
      </c>
      <c r="I533">
        <f t="shared" si="84"/>
        <v>8.3714865397081031</v>
      </c>
      <c r="J533">
        <f>F533*G533*B533-m*B533-0.5*Equations!F533*0.3*I533</f>
        <v>23.477825805658803</v>
      </c>
      <c r="K533" s="14">
        <f t="shared" si="87"/>
        <v>2.9863274439275034</v>
      </c>
      <c r="L533" s="1">
        <f t="shared" si="89"/>
        <v>1832.68067798024</v>
      </c>
      <c r="O533">
        <f>(2*Mp*Equations!B533/(Equations!F533*1.026*0.75))^(1/2)</f>
        <v>10.68968018082492</v>
      </c>
      <c r="Q533">
        <f>$G$3*('Initial Conditions (LLDS)'!$I$3/Equations!D533)*(Ti/Equations!E533)</f>
        <v>35.279783522083648</v>
      </c>
      <c r="T533" s="1">
        <v>13250</v>
      </c>
      <c r="U533">
        <f t="shared" si="85"/>
        <v>1239.513229195366</v>
      </c>
      <c r="AB533">
        <f t="shared" si="86"/>
        <v>1.6901620114417291</v>
      </c>
      <c r="AC533" s="1">
        <f t="shared" si="88"/>
        <v>1832.68067798024</v>
      </c>
    </row>
    <row r="534" spans="1:29">
      <c r="A534">
        <f t="shared" si="81"/>
        <v>1.6925464260679179</v>
      </c>
      <c r="B534" s="1">
        <f>(6.67384*10^(-11)*5.97219*10^24)/((6371*10^3+Equations!C534)^2)</f>
        <v>9.7788151108126478</v>
      </c>
      <c r="C534" s="1">
        <v>13275</v>
      </c>
      <c r="D534" s="1">
        <f t="shared" si="82"/>
        <v>15608.16932184613</v>
      </c>
      <c r="E534" s="1">
        <f>IF(C534&lt;11165,'Initial Conditions (LLDS)'!$E$1-0.0065*C534,IF(C534&gt;25336.9,139.789+0.00296*C534,216.483))</f>
        <v>216.483</v>
      </c>
      <c r="F534">
        <f>(D534*0.028964)/(8.3145*Equations!E534)</f>
        <v>0.25116005599878255</v>
      </c>
      <c r="G534" s="14">
        <f t="shared" si="80"/>
        <v>20.309422339213718</v>
      </c>
      <c r="H534">
        <f t="shared" si="83"/>
        <v>8.9994971599077793</v>
      </c>
      <c r="I534">
        <f t="shared" si="84"/>
        <v>8.3773567370339066</v>
      </c>
      <c r="J534">
        <f>F534*G534*B534-m*B534-0.5*Equations!F534*0.3*I534</f>
        <v>23.478754992293965</v>
      </c>
      <c r="K534" s="14">
        <f t="shared" si="87"/>
        <v>2.9842348588883802</v>
      </c>
      <c r="L534" s="1">
        <f t="shared" si="89"/>
        <v>1835.6649128391284</v>
      </c>
      <c r="O534">
        <f>(2*Mp*Equations!B534/(Equations!F534*1.026*0.75))^(1/2)</f>
        <v>10.712267084719413</v>
      </c>
      <c r="Q534">
        <f>$G$3*('Initial Conditions (LLDS)'!$I$3/Equations!D534)*(Ti/Equations!E534)</f>
        <v>35.42930829413352</v>
      </c>
      <c r="T534" s="1">
        <v>13275</v>
      </c>
      <c r="U534">
        <f t="shared" si="85"/>
        <v>1239.233478311628</v>
      </c>
      <c r="AB534">
        <f t="shared" si="86"/>
        <v>1.6925464260679179</v>
      </c>
      <c r="AC534" s="1">
        <f t="shared" si="88"/>
        <v>1835.6649128391284</v>
      </c>
    </row>
    <row r="535" spans="1:29">
      <c r="A535">
        <f t="shared" si="81"/>
        <v>1.6949361288346221</v>
      </c>
      <c r="B535" s="1">
        <f>(6.67384*10^(-11)*5.97219*10^24)/((6371*10^3+Equations!C535)^2)</f>
        <v>9.7787385260972961</v>
      </c>
      <c r="C535" s="1">
        <v>13300</v>
      </c>
      <c r="D535" s="1">
        <f t="shared" si="82"/>
        <v>15542.244143564089</v>
      </c>
      <c r="E535" s="1">
        <f>IF(C535&lt;11165,'Initial Conditions (LLDS)'!$E$1-0.0065*C535,IF(C535&gt;25336.9,139.789+0.00296*C535,216.483))</f>
        <v>216.483</v>
      </c>
      <c r="F535">
        <f>(D535*0.028964)/(8.3145*Equations!E535)</f>
        <v>0.25009921592666262</v>
      </c>
      <c r="G535" s="14">
        <f t="shared" si="80"/>
        <v>20.395568347225844</v>
      </c>
      <c r="H535">
        <f t="shared" si="83"/>
        <v>9.0249278425239723</v>
      </c>
      <c r="I535">
        <f t="shared" si="84"/>
        <v>8.3832358095934971</v>
      </c>
      <c r="J535">
        <f>F535*G535*B535-m*B535-0.5*Equations!F535*0.3*I535</f>
        <v>23.47968114469499</v>
      </c>
      <c r="K535" s="14">
        <f t="shared" si="87"/>
        <v>2.9821420472737783</v>
      </c>
      <c r="L535" s="1">
        <f t="shared" si="89"/>
        <v>1838.6470548864022</v>
      </c>
      <c r="O535">
        <f>(2*Mp*Equations!B535/(Equations!F535*1.026*0.75))^(1/2)</f>
        <v>10.734919995492316</v>
      </c>
      <c r="Q535">
        <f>$G$3*('Initial Conditions (LLDS)'!$I$3/Equations!D535)*(Ti/Equations!E535)</f>
        <v>35.579587973446586</v>
      </c>
      <c r="T535" s="1">
        <v>13300</v>
      </c>
      <c r="U535">
        <f t="shared" si="85"/>
        <v>1238.9472865736104</v>
      </c>
      <c r="AB535">
        <f t="shared" si="86"/>
        <v>1.6949361288346221</v>
      </c>
      <c r="AC535" s="1">
        <f t="shared" si="88"/>
        <v>1838.6470548864022</v>
      </c>
    </row>
    <row r="536" spans="1:29">
      <c r="A536">
        <f t="shared" si="81"/>
        <v>1.6973311357444361</v>
      </c>
      <c r="B536" s="1">
        <f>(6.67384*10^(-11)*5.97219*10^24)/((6371*10^3+Equations!C536)^2)</f>
        <v>9.7786619422816212</v>
      </c>
      <c r="C536" s="1">
        <v>13325</v>
      </c>
      <c r="D536" s="1">
        <f t="shared" si="82"/>
        <v>15476.5446197246</v>
      </c>
      <c r="E536" s="1">
        <f>IF(C536&lt;11165,'Initial Conditions (LLDS)'!$E$1-0.0065*C536,IF(C536&gt;25336.9,139.789+0.00296*C536,216.483))</f>
        <v>216.483</v>
      </c>
      <c r="F536">
        <f>(D536*0.028964)/(8.3145*Equations!E536)</f>
        <v>0.24904200699034468</v>
      </c>
      <c r="G536" s="14">
        <f t="shared" si="80"/>
        <v>20.482149632762972</v>
      </c>
      <c r="H536">
        <f t="shared" si="83"/>
        <v>9.050450970390493</v>
      </c>
      <c r="I536">
        <f t="shared" si="84"/>
        <v>8.38912377796896</v>
      </c>
      <c r="J536">
        <f>F536*G536*B536-m*B536-0.5*Equations!F536*0.3*I536</f>
        <v>23.480604268694822</v>
      </c>
      <c r="K536" s="14">
        <f t="shared" si="87"/>
        <v>2.9800490088909619</v>
      </c>
      <c r="L536" s="1">
        <f t="shared" si="89"/>
        <v>1841.6271038952932</v>
      </c>
      <c r="O536">
        <f>(2*Mp*Equations!B536/(Equations!F536*1.026*0.75))^(1/2)</f>
        <v>10.757639159495128</v>
      </c>
      <c r="Q536">
        <f>$G$3*('Initial Conditions (LLDS)'!$I$3/Equations!D536)*(Ti/Equations!E536)</f>
        <v>35.730626984136443</v>
      </c>
      <c r="T536" s="1">
        <v>13325</v>
      </c>
      <c r="U536">
        <f t="shared" si="85"/>
        <v>1238.6546715725092</v>
      </c>
      <c r="AB536">
        <f t="shared" si="86"/>
        <v>1.6973311357444361</v>
      </c>
      <c r="AC536" s="1">
        <f t="shared" si="88"/>
        <v>1841.6271038952932</v>
      </c>
    </row>
    <row r="537" spans="1:29">
      <c r="A537">
        <f t="shared" si="81"/>
        <v>1.6997314628613356</v>
      </c>
      <c r="B537" s="1">
        <f>(6.67384*10^(-11)*5.97219*10^24)/((6371*10^3+Equations!C537)^2)</f>
        <v>9.7785853593656107</v>
      </c>
      <c r="C537" s="1">
        <v>13350</v>
      </c>
      <c r="D537" s="1">
        <f t="shared" si="82"/>
        <v>15411.070158949826</v>
      </c>
      <c r="E537" s="1">
        <f>IF(C537&lt;11165,'Initial Conditions (LLDS)'!$E$1-0.0065*C537,IF(C537&gt;25336.9,139.789+0.00296*C537,216.483))</f>
        <v>216.483</v>
      </c>
      <c r="F537">
        <f>(D537*0.028964)/(8.3145*Equations!E537)</f>
        <v>0.24798841967362678</v>
      </c>
      <c r="G537" s="14">
        <f t="shared" si="80"/>
        <v>20.569168748819269</v>
      </c>
      <c r="H537">
        <f t="shared" si="83"/>
        <v>9.0760669545086721</v>
      </c>
      <c r="I537">
        <f t="shared" si="84"/>
        <v>8.3950206628067416</v>
      </c>
      <c r="J537">
        <f>F537*G537*B537-m*B537-0.5*Equations!F537*0.3*I537</f>
        <v>23.481524370119811</v>
      </c>
      <c r="K537" s="14">
        <f t="shared" si="87"/>
        <v>2.9779557435468713</v>
      </c>
      <c r="L537" s="1">
        <f t="shared" si="89"/>
        <v>1844.60505963884</v>
      </c>
      <c r="O537">
        <f>(2*Mp*Equations!B537/(Equations!F537*1.026*0.75))^(1/2)</f>
        <v>10.780424824198549</v>
      </c>
      <c r="Q537">
        <f>$G$3*('Initial Conditions (LLDS)'!$I$3/Equations!D537)*(Ti/Equations!E537)</f>
        <v>35.88242977984121</v>
      </c>
      <c r="T537" s="1">
        <v>13350</v>
      </c>
      <c r="U537">
        <f t="shared" si="85"/>
        <v>1238.3556508861868</v>
      </c>
      <c r="AB537">
        <f t="shared" si="86"/>
        <v>1.6997314628613356</v>
      </c>
      <c r="AC537" s="1">
        <f t="shared" si="88"/>
        <v>1844.60505963884</v>
      </c>
    </row>
    <row r="538" spans="1:29">
      <c r="A538">
        <f t="shared" si="81"/>
        <v>1.7021371263109668</v>
      </c>
      <c r="B538" s="1">
        <f>(6.67384*10^(-11)*5.97219*10^24)/((6371*10^3+Equations!C538)^2)</f>
        <v>9.7785087773492521</v>
      </c>
      <c r="C538" s="1">
        <v>13375</v>
      </c>
      <c r="D538" s="1">
        <f t="shared" si="82"/>
        <v>15345.820170936553</v>
      </c>
      <c r="E538" s="1">
        <f>IF(C538&lt;11165,'Initial Conditions (LLDS)'!$E$1-0.0065*C538,IF(C538&gt;25336.9,139.789+0.00296*C538,216.483))</f>
        <v>216.483</v>
      </c>
      <c r="F538">
        <f>(D538*0.028964)/(8.3145*Equations!E538)</f>
        <v>0.24693844447759944</v>
      </c>
      <c r="G538" s="14">
        <f t="shared" si="80"/>
        <v>20.656628265440308</v>
      </c>
      <c r="H538">
        <f t="shared" si="83"/>
        <v>9.1017762080408797</v>
      </c>
      <c r="I538">
        <f t="shared" si="84"/>
        <v>8.4009264848179388</v>
      </c>
      <c r="J538">
        <f>F538*G538*B538-m*B538-0.5*Equations!F538*0.3*I538</f>
        <v>23.482441454789861</v>
      </c>
      <c r="K538" s="14">
        <f t="shared" si="87"/>
        <v>2.9758622510481105</v>
      </c>
      <c r="L538" s="1">
        <f t="shared" si="89"/>
        <v>1847.580921889888</v>
      </c>
      <c r="O538">
        <f>(2*Mp*Equations!B538/(Equations!F538*1.026*0.75))^(1/2)</f>
        <v>10.803277238198488</v>
      </c>
      <c r="Q538">
        <f>$G$3*('Initial Conditions (LLDS)'!$I$3/Equations!D538)*(Ti/Equations!E538)</f>
        <v>36.035000843944779</v>
      </c>
      <c r="T538" s="1">
        <v>13375</v>
      </c>
      <c r="U538">
        <f t="shared" si="85"/>
        <v>1238.0502420791677</v>
      </c>
      <c r="AB538">
        <f t="shared" si="86"/>
        <v>1.7021371263109668</v>
      </c>
      <c r="AC538" s="1">
        <f t="shared" si="88"/>
        <v>1847.580921889888</v>
      </c>
    </row>
    <row r="539" spans="1:29">
      <c r="A539">
        <f t="shared" si="81"/>
        <v>1.7045481422809254</v>
      </c>
      <c r="B539" s="1">
        <f>(6.67384*10^(-11)*5.97219*10^24)/((6371*10^3+Equations!C539)^2)</f>
        <v>9.7784321962325293</v>
      </c>
      <c r="C539" s="1">
        <v>13400</v>
      </c>
      <c r="D539" s="1">
        <f t="shared" si="82"/>
        <v>15280.794066455286</v>
      </c>
      <c r="E539" s="1">
        <f>IF(C539&lt;11165,'Initial Conditions (LLDS)'!$E$1-0.0065*C539,IF(C539&gt;25336.9,139.789+0.00296*C539,216.483))</f>
        <v>216.483</v>
      </c>
      <c r="F539">
        <f>(D539*0.028964)/(8.3145*Equations!E539)</f>
        <v>0.24589207192063092</v>
      </c>
      <c r="G539" s="14">
        <f t="shared" si="80"/>
        <v>20.744530769850588</v>
      </c>
      <c r="H539">
        <f t="shared" si="83"/>
        <v>9.127579146323562</v>
      </c>
      <c r="I539">
        <f t="shared" si="84"/>
        <v>8.406841264778512</v>
      </c>
      <c r="J539">
        <f>F539*G539*B539-m*B539-0.5*Equations!F539*0.3*I539</f>
        <v>23.483355528518253</v>
      </c>
      <c r="K539" s="14">
        <f t="shared" si="87"/>
        <v>2.9737685312009581</v>
      </c>
      <c r="L539" s="1">
        <f t="shared" si="89"/>
        <v>1850.5546904210889</v>
      </c>
      <c r="O539">
        <f>(2*Mp*Equations!B539/(Equations!F539*1.026*0.75))^(1/2)</f>
        <v>10.826196651222034</v>
      </c>
      <c r="Q539">
        <f>$G$3*('Initial Conditions (LLDS)'!$I$3/Equations!D539)*(Ti/Equations!E539)</f>
        <v>36.18834468979928</v>
      </c>
      <c r="T539" s="1">
        <v>13400</v>
      </c>
      <c r="U539">
        <f t="shared" si="85"/>
        <v>1237.7384627026372</v>
      </c>
      <c r="AB539">
        <f t="shared" si="86"/>
        <v>1.7045481422809254</v>
      </c>
      <c r="AC539" s="1">
        <f t="shared" si="88"/>
        <v>1850.5546904210889</v>
      </c>
    </row>
    <row r="540" spans="1:29">
      <c r="A540">
        <f t="shared" si="81"/>
        <v>1.7069645270210545</v>
      </c>
      <c r="B540" s="1">
        <f>(6.67384*10^(-11)*5.97219*10^24)/((6371*10^3+Equations!C540)^2)</f>
        <v>9.7783556160154301</v>
      </c>
      <c r="C540" s="1">
        <v>13425</v>
      </c>
      <c r="D540" s="1">
        <f t="shared" si="82"/>
        <v>15215.991257348931</v>
      </c>
      <c r="E540" s="1">
        <f>IF(C540&lt;11165,'Initial Conditions (LLDS)'!$E$1-0.0065*C540,IF(C540&gt;25336.9,139.789+0.00296*C540,216.483))</f>
        <v>216.483</v>
      </c>
      <c r="F540">
        <f>(D540*0.028964)/(8.3145*Equations!E540)</f>
        <v>0.2448492925383462</v>
      </c>
      <c r="G540" s="14">
        <f t="shared" si="80"/>
        <v>20.832878866582721</v>
      </c>
      <c r="H540">
        <f t="shared" si="83"/>
        <v>9.1534761868805496</v>
      </c>
      <c r="I540">
        <f t="shared" si="84"/>
        <v>8.4127650235295732</v>
      </c>
      <c r="J540">
        <f>F540*G540*B540-m*B540-0.5*Equations!F540*0.3*I540</f>
        <v>23.484266597111819</v>
      </c>
      <c r="K540" s="14">
        <f t="shared" si="87"/>
        <v>2.9716745838113585</v>
      </c>
      <c r="L540" s="1">
        <f t="shared" si="89"/>
        <v>1853.5263650049003</v>
      </c>
      <c r="O540">
        <f>(2*Mp*Equations!B540/(Equations!F540*1.026*0.75))^(1/2)</f>
        <v>10.849183314133604</v>
      </c>
      <c r="Q540">
        <f>$G$3*('Initial Conditions (LLDS)'!$I$3/Equations!D540)*(Ti/Equations!E540)</f>
        <v>36.342465860950405</v>
      </c>
      <c r="T540" s="1">
        <v>13425</v>
      </c>
      <c r="U540">
        <f t="shared" si="85"/>
        <v>1237.4203302944279</v>
      </c>
      <c r="AB540">
        <f t="shared" si="86"/>
        <v>1.7069645270210545</v>
      </c>
      <c r="AC540" s="1">
        <f t="shared" si="88"/>
        <v>1853.5263650049003</v>
      </c>
    </row>
    <row r="541" spans="1:29">
      <c r="A541">
        <f t="shared" si="81"/>
        <v>1.7093862968437266</v>
      </c>
      <c r="B541" s="1">
        <f>(6.67384*10^(-11)*5.97219*10^24)/((6371*10^3+Equations!C541)^2)</f>
        <v>9.7782790366979384</v>
      </c>
      <c r="C541" s="1">
        <v>13450</v>
      </c>
      <c r="D541" s="1">
        <f t="shared" si="82"/>
        <v>15151.411156531894</v>
      </c>
      <c r="E541" s="1">
        <f>IF(C541&lt;11165,'Initial Conditions (LLDS)'!$E$1-0.0065*C541,IF(C541&gt;25336.9,139.789+0.00296*C541,216.483))</f>
        <v>216.483</v>
      </c>
      <c r="F541">
        <f>(D541*0.028964)/(8.3145*Equations!E541)</f>
        <v>0.24381009688361224</v>
      </c>
      <c r="G541" s="14">
        <f t="shared" si="80"/>
        <v>20.921675177607057</v>
      </c>
      <c r="H541">
        <f t="shared" si="83"/>
        <v>9.1794677494362791</v>
      </c>
      <c r="I541">
        <f t="shared" si="84"/>
        <v>8.4186977819776239</v>
      </c>
      <c r="J541">
        <f>F541*G541*B541-m*B541-0.5*Equations!F541*0.3*I541</f>
        <v>23.485174666370803</v>
      </c>
      <c r="K541" s="14">
        <f t="shared" si="87"/>
        <v>2.9695804086849269</v>
      </c>
      <c r="L541" s="1">
        <f t="shared" si="89"/>
        <v>1856.4959454135853</v>
      </c>
      <c r="O541">
        <f>(2*Mp*Equations!B541/(Equations!F541*1.026*0.75))^(1/2)</f>
        <v>10.872237478940983</v>
      </c>
      <c r="Q541">
        <f>$G$3*('Initial Conditions (LLDS)'!$I$3/Equations!D541)*(Ti/Equations!E541)</f>
        <v>36.497368931363631</v>
      </c>
      <c r="T541" s="1">
        <v>13450</v>
      </c>
      <c r="U541">
        <f t="shared" si="85"/>
        <v>1237.0958623790202</v>
      </c>
      <c r="AB541">
        <f t="shared" si="86"/>
        <v>1.7093862968437266</v>
      </c>
      <c r="AC541" s="1">
        <f t="shared" si="88"/>
        <v>1856.4959454135853</v>
      </c>
    </row>
    <row r="542" spans="1:29">
      <c r="A542">
        <f t="shared" si="81"/>
        <v>1.7118134681241395</v>
      </c>
      <c r="B542" s="1">
        <f>(6.67384*10^(-11)*5.97219*10^24)/((6371*10^3+Equations!C542)^2)</f>
        <v>9.7782024582800418</v>
      </c>
      <c r="C542" s="1">
        <v>13475</v>
      </c>
      <c r="D542" s="1">
        <f t="shared" si="82"/>
        <v>15087.053177988892</v>
      </c>
      <c r="E542" s="1">
        <f>IF(C542&lt;11165,'Initial Conditions (LLDS)'!$E$1-0.0065*C542,IF(C542&gt;25336.9,139.789+0.00296*C542,216.483))</f>
        <v>216.483</v>
      </c>
      <c r="F542">
        <f>(D542*0.028964)/(8.3145*Equations!E542)</f>
        <v>0.24277447552651918</v>
      </c>
      <c r="G542" s="14">
        <f t="shared" si="80"/>
        <v>21.010922342462852</v>
      </c>
      <c r="H542">
        <f t="shared" si="83"/>
        <v>9.2055542559292274</v>
      </c>
      <c r="I542">
        <f t="shared" si="84"/>
        <v>8.4246395610948266</v>
      </c>
      <c r="J542">
        <f>F542*G542*B542-m*B542-0.5*Equations!F542*0.3*I542</f>
        <v>23.486079742088993</v>
      </c>
      <c r="K542" s="14">
        <f t="shared" si="87"/>
        <v>2.9674860056269421</v>
      </c>
      <c r="L542" s="1">
        <f t="shared" si="89"/>
        <v>1859.4634314192124</v>
      </c>
      <c r="O542">
        <f>(2*Mp*Equations!B542/(Equations!F542*1.026*0.75))^(1/2)</f>
        <v>10.895359398801496</v>
      </c>
      <c r="Q542">
        <f>$G$3*('Initial Conditions (LLDS)'!$I$3/Equations!D542)*(Ti/Equations!E542)</f>
        <v>36.653058505652908</v>
      </c>
      <c r="T542" s="1">
        <v>13475</v>
      </c>
      <c r="U542">
        <f t="shared" si="85"/>
        <v>1236.7650764675343</v>
      </c>
      <c r="AB542">
        <f t="shared" si="86"/>
        <v>1.7118134681241395</v>
      </c>
      <c r="AC542" s="1">
        <f t="shared" si="88"/>
        <v>1859.4634314192124</v>
      </c>
    </row>
    <row r="543" spans="1:29">
      <c r="A543">
        <f t="shared" si="81"/>
        <v>1.7142460573006082</v>
      </c>
      <c r="B543" s="1">
        <f>(6.67384*10^(-11)*5.97219*10^24)/((6371*10^3+Equations!C543)^2)</f>
        <v>9.778125880761726</v>
      </c>
      <c r="C543" s="1">
        <v>13500</v>
      </c>
      <c r="D543" s="1">
        <f t="shared" si="82"/>
        <v>15022.91673677389</v>
      </c>
      <c r="E543" s="1">
        <f>IF(C543&lt;11165,'Initial Conditions (LLDS)'!$E$1-0.0065*C543,IF(C543&gt;25336.9,139.789+0.00296*C543,216.483))</f>
        <v>216.483</v>
      </c>
      <c r="F543">
        <f>(D543*0.028964)/(8.3145*Equations!E543)</f>
        <v>0.24174241905436289</v>
      </c>
      <c r="G543" s="14">
        <f t="shared" si="80"/>
        <v>21.100623018390298</v>
      </c>
      <c r="H543">
        <f t="shared" si="83"/>
        <v>9.2317361305253911</v>
      </c>
      <c r="I543">
        <f t="shared" si="84"/>
        <v>8.4305903819192594</v>
      </c>
      <c r="J543">
        <f>F543*G543*B543-m*B543-0.5*Equations!F543*0.3*I543</f>
        <v>23.486981830053612</v>
      </c>
      <c r="K543" s="14">
        <f t="shared" si="87"/>
        <v>2.965391374442349</v>
      </c>
      <c r="L543" s="1">
        <f t="shared" si="89"/>
        <v>1862.4288227936547</v>
      </c>
      <c r="O543">
        <f>(2*Mp*Equations!B543/(Equations!F543*1.026*0.75))^(1/2)</f>
        <v>10.918549328028194</v>
      </c>
      <c r="Q543">
        <f>$G$3*('Initial Conditions (LLDS)'!$I$3/Equations!D543)*(Ti/Equations!E543)</f>
        <v>36.809539219311091</v>
      </c>
      <c r="T543" s="1">
        <v>13500</v>
      </c>
      <c r="U543">
        <f t="shared" si="85"/>
        <v>1236.4279900577228</v>
      </c>
      <c r="AB543">
        <f t="shared" si="86"/>
        <v>1.7142460573006082</v>
      </c>
      <c r="AC543" s="1">
        <f t="shared" si="88"/>
        <v>1862.4288227936547</v>
      </c>
    </row>
    <row r="544" spans="1:29">
      <c r="A544">
        <f t="shared" si="81"/>
        <v>1.7166840808748591</v>
      </c>
      <c r="B544" s="1">
        <f>(6.67384*10^(-11)*5.97219*10^24)/((6371*10^3+Equations!C544)^2)</f>
        <v>9.778049304142975</v>
      </c>
      <c r="C544" s="1">
        <v>13525</v>
      </c>
      <c r="D544" s="1">
        <f t="shared" si="82"/>
        <v>14959.001249009034</v>
      </c>
      <c r="E544" s="1">
        <f>IF(C544&lt;11165,'Initial Conditions (LLDS)'!$E$1-0.0065*C544,IF(C544&gt;25336.9,139.789+0.00296*C544,216.483))</f>
        <v>216.483</v>
      </c>
      <c r="F544">
        <f>(D544*0.028964)/(8.3145*Equations!E544)</f>
        <v>0.24071391807162801</v>
      </c>
      <c r="G544" s="14">
        <f t="shared" si="80"/>
        <v>21.190779880463701</v>
      </c>
      <c r="H544">
        <f t="shared" si="83"/>
        <v>9.2580137996318559</v>
      </c>
      <c r="I544">
        <f t="shared" si="84"/>
        <v>8.4365502655551676</v>
      </c>
      <c r="J544">
        <f>F544*G544*B544-m*B544-0.5*Equations!F544*0.3*I544</f>
        <v>23.48788093604535</v>
      </c>
      <c r="K544" s="14">
        <f t="shared" si="87"/>
        <v>2.9632965149357613</v>
      </c>
      <c r="L544" s="1">
        <f t="shared" si="89"/>
        <v>1865.3921193085905</v>
      </c>
      <c r="O544">
        <f>(2*Mp*Equations!B544/(Equations!F544*1.026*0.75))^(1/2)</f>
        <v>10.941807522096051</v>
      </c>
      <c r="Q544">
        <f>$G$3*('Initial Conditions (LLDS)'!$I$3/Equations!D544)*(Ti/Equations!E544)</f>
        <v>36.966815738942216</v>
      </c>
      <c r="T544" s="1">
        <v>13525</v>
      </c>
      <c r="U544">
        <f t="shared" si="85"/>
        <v>1236.0846206339686</v>
      </c>
      <c r="AB544">
        <f t="shared" si="86"/>
        <v>1.7166840808748591</v>
      </c>
      <c r="AC544" s="1">
        <f t="shared" si="88"/>
        <v>1865.3921193085905</v>
      </c>
    </row>
    <row r="545" spans="1:29">
      <c r="A545">
        <f t="shared" si="81"/>
        <v>1.7191275554123266</v>
      </c>
      <c r="B545" s="1">
        <f>(6.67384*10^(-11)*5.97219*10^24)/((6371*10^3+Equations!C545)^2)</f>
        <v>9.7779727284237765</v>
      </c>
      <c r="C545" s="1">
        <v>13550</v>
      </c>
      <c r="D545" s="1">
        <f t="shared" si="82"/>
        <v>14895.306131883561</v>
      </c>
      <c r="E545" s="1">
        <f>IF(C545&lt;11165,'Initial Conditions (LLDS)'!$E$1-0.0065*C545,IF(C545&gt;25336.9,139.789+0.00296*C545,216.483))</f>
        <v>216.483</v>
      </c>
      <c r="F545">
        <f>(D545*0.028964)/(8.3145*Equations!E545)</f>
        <v>0.23968896319997043</v>
      </c>
      <c r="G545" s="14">
        <f t="shared" si="80"/>
        <v>21.281395621725782</v>
      </c>
      <c r="H545">
        <f t="shared" si="83"/>
        <v>9.2843876919104691</v>
      </c>
      <c r="I545">
        <f t="shared" si="84"/>
        <v>8.4425192331732397</v>
      </c>
      <c r="J545">
        <f>F545*G545*B545-m*B545-0.5*Equations!F545*0.3*I545</f>
        <v>23.488777065838448</v>
      </c>
      <c r="K545" s="14">
        <f t="shared" si="87"/>
        <v>2.961201426911455</v>
      </c>
      <c r="L545" s="1">
        <f t="shared" si="89"/>
        <v>1868.3533207355019</v>
      </c>
      <c r="O545">
        <f>(2*Mp*Equations!B545/(Equations!F545*1.026*0.75))^(1/2)</f>
        <v>10.965134237648238</v>
      </c>
      <c r="Q545">
        <f>$G$3*('Initial Conditions (LLDS)'!$I$3/Equations!D545)*(Ti/Equations!E545)</f>
        <v>37.124892762495811</v>
      </c>
      <c r="T545" s="1">
        <v>13550</v>
      </c>
      <c r="U545">
        <f t="shared" si="85"/>
        <v>1235.7349856672759</v>
      </c>
      <c r="AB545">
        <f t="shared" si="86"/>
        <v>1.7191275554123266</v>
      </c>
      <c r="AC545" s="1">
        <f t="shared" si="88"/>
        <v>1868.3533207355019</v>
      </c>
    </row>
    <row r="546" spans="1:29">
      <c r="A546">
        <f t="shared" si="81"/>
        <v>1.721576497542453</v>
      </c>
      <c r="B546" s="1">
        <f>(6.67384*10^(-11)*5.97219*10^24)/((6371*10^3+Equations!C546)^2)</f>
        <v>9.7778961536041162</v>
      </c>
      <c r="C546" s="1">
        <v>13575</v>
      </c>
      <c r="D546" s="1">
        <f t="shared" si="82"/>
        <v>14831.830803652641</v>
      </c>
      <c r="E546" s="1">
        <f>IF(C546&lt;11165,'Initial Conditions (LLDS)'!$E$1-0.0065*C546,IF(C546&gt;25336.9,139.789+0.00296*C546,216.483))</f>
        <v>216.483</v>
      </c>
      <c r="F546">
        <f>(D546*0.028964)/(8.3145*Equations!E546)</f>
        <v>0.23866754507819846</v>
      </c>
      <c r="G546" s="14">
        <f t="shared" si="80"/>
        <v>21.3724729533232</v>
      </c>
      <c r="H546">
        <f t="shared" si="83"/>
        <v>9.3108582382916314</v>
      </c>
      <c r="I546">
        <f t="shared" si="84"/>
        <v>8.4484973060108661</v>
      </c>
      <c r="J546">
        <f>F546*G546*B546-m*B546-0.5*Equations!F546*0.3*I546</f>
        <v>23.489670225200552</v>
      </c>
      <c r="K546" s="14">
        <f t="shared" si="87"/>
        <v>2.9591061101733689</v>
      </c>
      <c r="L546" s="1">
        <f t="shared" si="89"/>
        <v>1871.3124268456754</v>
      </c>
      <c r="O546">
        <f>(2*Mp*Equations!B546/(Equations!F546*1.026*0.75))^(1/2)</f>
        <v>10.988529732502423</v>
      </c>
      <c r="Q546">
        <f>$G$3*('Initial Conditions (LLDS)'!$I$3/Equations!D546)*(Ti/Equations!E546)</f>
        <v>37.283775019503274</v>
      </c>
      <c r="T546" s="1">
        <v>13575</v>
      </c>
      <c r="U546">
        <f t="shared" si="85"/>
        <v>1235.3791026152649</v>
      </c>
      <c r="AB546">
        <f t="shared" si="86"/>
        <v>1.721576497542453</v>
      </c>
      <c r="AC546" s="1">
        <f t="shared" si="88"/>
        <v>1871.3124268456754</v>
      </c>
    </row>
    <row r="547" spans="1:29">
      <c r="A547">
        <f t="shared" si="81"/>
        <v>1.7240309239589833</v>
      </c>
      <c r="B547" s="1">
        <f>(6.67384*10^(-11)*5.97219*10^24)/((6371*10^3+Equations!C547)^2)</f>
        <v>9.77781957968398</v>
      </c>
      <c r="C547" s="1">
        <v>13600</v>
      </c>
      <c r="D547" s="1">
        <f t="shared" si="82"/>
        <v>14768.574683636443</v>
      </c>
      <c r="E547" s="1">
        <f>IF(C547&lt;11165,'Initial Conditions (LLDS)'!$E$1-0.0065*C547,IF(C547&gt;25336.9,139.789+0.00296*C547,216.483))</f>
        <v>216.483</v>
      </c>
      <c r="F547">
        <f>(D547*0.028964)/(8.3145*Equations!E547)</f>
        <v>0.23764965436225799</v>
      </c>
      <c r="G547" s="14">
        <f t="shared" si="80"/>
        <v>21.464014604642898</v>
      </c>
      <c r="H547">
        <f t="shared" si="83"/>
        <v>9.337425871988108</v>
      </c>
      <c r="I547">
        <f t="shared" si="84"/>
        <v>8.4544845053724007</v>
      </c>
      <c r="J547">
        <f>F547*G547*B547-m*B547-0.5*Equations!F547*0.3*I547</f>
        <v>23.490560419892866</v>
      </c>
      <c r="K547" s="14">
        <f t="shared" si="87"/>
        <v>2.9570105645251057</v>
      </c>
      <c r="L547" s="1">
        <f t="shared" si="89"/>
        <v>1874.2694374102005</v>
      </c>
      <c r="O547">
        <f>(2*Mp*Equations!B547/(Equations!F547*1.026*0.75))^(1/2)</f>
        <v>11.011994265657084</v>
      </c>
      <c r="Q547">
        <f>$G$3*('Initial Conditions (LLDS)'!$I$3/Equations!D547)*(Ti/Equations!E547)</f>
        <v>37.443467271315747</v>
      </c>
      <c r="T547" s="1">
        <v>13600</v>
      </c>
      <c r="U547">
        <f t="shared" si="85"/>
        <v>1235.0169889221688</v>
      </c>
      <c r="AB547">
        <f t="shared" si="86"/>
        <v>1.7240309239589833</v>
      </c>
      <c r="AC547" s="1">
        <f t="shared" si="88"/>
        <v>1874.2694374102005</v>
      </c>
    </row>
    <row r="548" spans="1:29">
      <c r="A548">
        <f t="shared" si="81"/>
        <v>1.7264908514202724</v>
      </c>
      <c r="B548" s="1">
        <f>(6.67384*10^(-11)*5.97219*10^24)/((6371*10^3+Equations!C548)^2)</f>
        <v>9.7777430066633517</v>
      </c>
      <c r="C548" s="1">
        <v>13625</v>
      </c>
      <c r="D548" s="1">
        <f t="shared" si="82"/>
        <v>14705.537192218866</v>
      </c>
      <c r="E548" s="1">
        <f>IF(C548&lt;11165,'Initial Conditions (LLDS)'!$E$1-0.0065*C548,IF(C548&gt;25336.9,139.789+0.00296*C548,216.483))</f>
        <v>216.483</v>
      </c>
      <c r="F548">
        <f>(D548*0.028964)/(8.3145*Equations!E548)</f>
        <v>0.236635281725212</v>
      </c>
      <c r="G548" s="14">
        <f t="shared" si="80"/>
        <v>21.556023323450045</v>
      </c>
      <c r="H548">
        <f t="shared" si="83"/>
        <v>9.3640910285090531</v>
      </c>
      <c r="I548">
        <f t="shared" si="84"/>
        <v>8.4604808526294271</v>
      </c>
      <c r="J548">
        <f>F548*G548*B548-m*B548-0.5*Equations!F548*0.3*I548</f>
        <v>23.491447655670047</v>
      </c>
      <c r="K548" s="14">
        <f t="shared" si="87"/>
        <v>2.9549147897699299</v>
      </c>
      <c r="L548" s="1">
        <f t="shared" si="89"/>
        <v>1877.2243521999703</v>
      </c>
      <c r="O548">
        <f>(2*Mp*Equations!B548/(Equations!F548*1.026*0.75))^(1/2)</f>
        <v>11.035528097297917</v>
      </c>
      <c r="Q548">
        <f>$G$3*('Initial Conditions (LLDS)'!$I$3/Equations!D548)*(Ti/Equations!E548)</f>
        <v>37.603974311344786</v>
      </c>
      <c r="T548" s="1">
        <v>13625</v>
      </c>
      <c r="U548">
        <f t="shared" si="85"/>
        <v>1234.648662018823</v>
      </c>
      <c r="AB548">
        <f t="shared" si="86"/>
        <v>1.7264908514202724</v>
      </c>
      <c r="AC548" s="1">
        <f t="shared" si="88"/>
        <v>1877.2243521999703</v>
      </c>
    </row>
    <row r="549" spans="1:29">
      <c r="A549">
        <f t="shared" si="81"/>
        <v>1.7289562967495835</v>
      </c>
      <c r="B549" s="1">
        <f>(6.67384*10^(-11)*5.97219*10^24)/((6371*10^3+Equations!C549)^2)</f>
        <v>9.7776664345422208</v>
      </c>
      <c r="C549" s="1">
        <v>13650</v>
      </c>
      <c r="D549" s="1">
        <f t="shared" si="82"/>
        <v>14642.717750846601</v>
      </c>
      <c r="E549" s="1">
        <f>IF(C549&lt;11165,'Initial Conditions (LLDS)'!$E$1-0.0065*C549,IF(C549&gt;25336.9,139.789+0.00296*C549,216.483))</f>
        <v>216.483</v>
      </c>
      <c r="F549">
        <f>(D549*0.028964)/(8.3145*Equations!E549)</f>
        <v>0.23562441785722546</v>
      </c>
      <c r="G549" s="14">
        <f t="shared" si="80"/>
        <v>21.648501876026693</v>
      </c>
      <c r="H549">
        <f t="shared" si="83"/>
        <v>9.3908541456740107</v>
      </c>
      <c r="I549">
        <f t="shared" si="84"/>
        <v>8.4664863692210304</v>
      </c>
      <c r="J549">
        <f>F549*G549*B549-m*B549-0.5*Equations!F549*0.3*I549</f>
        <v>23.492331938280259</v>
      </c>
      <c r="K549" s="14">
        <f t="shared" si="87"/>
        <v>2.9528187857107664</v>
      </c>
      <c r="L549" s="1">
        <f t="shared" si="89"/>
        <v>1880.1771709856812</v>
      </c>
      <c r="O549">
        <f>(2*Mp*Equations!B549/(Equations!F549*1.026*0.75))^(1/2)</f>
        <v>11.059131488804221</v>
      </c>
      <c r="Q549">
        <f>$G$3*('Initial Conditions (LLDS)'!$I$3/Equations!D549)*(Ti/Equations!E549)</f>
        <v>37.765300965304156</v>
      </c>
      <c r="T549" s="1">
        <v>13650</v>
      </c>
      <c r="U549">
        <f t="shared" si="85"/>
        <v>1234.2741393226638</v>
      </c>
      <c r="AB549">
        <f t="shared" si="86"/>
        <v>1.7289562967495835</v>
      </c>
      <c r="AC549" s="1">
        <f t="shared" si="88"/>
        <v>1880.1771709856812</v>
      </c>
    </row>
    <row r="550" spans="1:29">
      <c r="A550">
        <f t="shared" si="81"/>
        <v>1.7314272768353949</v>
      </c>
      <c r="B550" s="1">
        <f>(6.67384*10^(-11)*5.97219*10^24)/((6371*10^3+Equations!C550)^2)</f>
        <v>9.7775898633205713</v>
      </c>
      <c r="C550" s="1">
        <v>13675</v>
      </c>
      <c r="D550" s="1">
        <f t="shared" si="82"/>
        <v>14580.115782027971</v>
      </c>
      <c r="E550" s="1">
        <f>IF(C550&lt;11165,'Initial Conditions (LLDS)'!$E$1-0.0065*C550,IF(C550&gt;25336.9,139.789+0.00296*C550,216.483))</f>
        <v>216.483</v>
      </c>
      <c r="F550">
        <f>(D550*0.028964)/(8.3145*Equations!E550)</f>
        <v>0.23461705346554665</v>
      </c>
      <c r="G550" s="14">
        <f t="shared" si="80"/>
        <v>21.741453047311875</v>
      </c>
      <c r="H550">
        <f t="shared" si="83"/>
        <v>9.4177156636270976</v>
      </c>
      <c r="I550">
        <f t="shared" si="84"/>
        <v>8.4725010766540532</v>
      </c>
      <c r="J550">
        <f>F550*G550*B550-m*B550-0.5*Equations!F550*0.3*I550</f>
        <v>23.49321327346513</v>
      </c>
      <c r="K550" s="14">
        <f t="shared" si="87"/>
        <v>2.9507225521502041</v>
      </c>
      <c r="L550" s="1">
        <f t="shared" si="89"/>
        <v>1883.1278935378314</v>
      </c>
      <c r="O550">
        <f>(2*Mp*Equations!B550/(Equations!F550*1.026*0.75))^(1/2)</f>
        <v>11.082804702755368</v>
      </c>
      <c r="Q550">
        <f>$G$3*('Initial Conditions (LLDS)'!$I$3/Equations!D550)*(Ti/Equations!E550)</f>
        <v>37.927452091454356</v>
      </c>
      <c r="T550" s="1">
        <v>13675</v>
      </c>
      <c r="U550">
        <f t="shared" si="85"/>
        <v>1233.8934382377206</v>
      </c>
      <c r="AB550">
        <f t="shared" si="86"/>
        <v>1.7314272768353949</v>
      </c>
      <c r="AC550" s="1">
        <f t="shared" si="88"/>
        <v>1883.1278935378314</v>
      </c>
    </row>
    <row r="551" spans="1:29">
      <c r="A551">
        <f t="shared" si="81"/>
        <v>1.7339038086317058</v>
      </c>
      <c r="B551" s="1">
        <f>(6.67384*10^(-11)*5.97219*10^24)/((6371*10^3+Equations!C551)^2)</f>
        <v>9.777513292998389</v>
      </c>
      <c r="C551" s="1">
        <v>13700</v>
      </c>
      <c r="D551" s="1">
        <f t="shared" si="82"/>
        <v>14517.730709331827</v>
      </c>
      <c r="E551" s="1">
        <f>IF(C551&lt;11165,'Initial Conditions (LLDS)'!$E$1-0.0065*C551,IF(C551&gt;25336.9,139.789+0.00296*C551,216.483))</f>
        <v>216.483</v>
      </c>
      <c r="F551">
        <f>(D551*0.028964)/(8.3145*Equations!E551)</f>
        <v>0.23361317927448946</v>
      </c>
      <c r="G551" s="14">
        <f t="shared" si="80"/>
        <v>21.834879641042843</v>
      </c>
      <c r="H551">
        <f t="shared" si="83"/>
        <v>9.4446760248512422</v>
      </c>
      <c r="I551">
        <f t="shared" si="84"/>
        <v>8.4785249965033973</v>
      </c>
      <c r="J551">
        <f>F551*G551*B551-m*B551-0.5*Equations!F551*0.3*I551</f>
        <v>23.494091666959822</v>
      </c>
      <c r="K551" s="14">
        <f t="shared" si="87"/>
        <v>2.9486260888904821</v>
      </c>
      <c r="L551" s="1">
        <f t="shared" si="89"/>
        <v>1886.0765196267218</v>
      </c>
      <c r="O551">
        <f>(2*Mp*Equations!B551/(Equations!F551*1.026*0.75))^(1/2)</f>
        <v>11.106548002937304</v>
      </c>
      <c r="Q551">
        <f>$G$3*('Initial Conditions (LLDS)'!$I$3/Equations!D551)*(Ti/Equations!E551)</f>
        <v>38.090432580848891</v>
      </c>
      <c r="T551" s="1">
        <v>13700</v>
      </c>
      <c r="U551">
        <f t="shared" si="85"/>
        <v>1233.5065761546086</v>
      </c>
      <c r="AB551">
        <f t="shared" si="86"/>
        <v>1.7339038086317058</v>
      </c>
      <c r="AC551" s="1">
        <f t="shared" si="88"/>
        <v>1886.0765196267218</v>
      </c>
    </row>
    <row r="552" spans="1:29">
      <c r="A552">
        <f t="shared" si="81"/>
        <v>1.7363859091583425</v>
      </c>
      <c r="B552" s="1">
        <f>(6.67384*10^(-11)*5.97219*10^24)/((6371*10^3+Equations!C552)^2)</f>
        <v>9.7774367235756614</v>
      </c>
      <c r="C552" s="1">
        <v>13725</v>
      </c>
      <c r="D552" s="1">
        <f t="shared" si="82"/>
        <v>14455.561957386582</v>
      </c>
      <c r="E552" s="1">
        <f>IF(C552&lt;11165,'Initial Conditions (LLDS)'!$E$1-0.0065*C552,IF(C552&gt;25336.9,139.789+0.00296*C552,216.483))</f>
        <v>216.483</v>
      </c>
      <c r="F552">
        <f>(D552*0.028964)/(8.3145*Equations!E552)</f>
        <v>0.23261278602541785</v>
      </c>
      <c r="G552" s="14">
        <f t="shared" si="80"/>
        <v>21.928784479897249</v>
      </c>
      <c r="H552">
        <f t="shared" si="83"/>
        <v>9.4717356741825274</v>
      </c>
      <c r="I552">
        <f t="shared" si="84"/>
        <v>8.4845581504122478</v>
      </c>
      <c r="J552">
        <f>F552*G552*B552-m*B552-0.5*Equations!F552*0.3*I552</f>
        <v>23.494967124493023</v>
      </c>
      <c r="K552" s="14">
        <f t="shared" si="87"/>
        <v>2.9465293957335068</v>
      </c>
      <c r="L552" s="1">
        <f t="shared" si="89"/>
        <v>1889.0230490224553</v>
      </c>
      <c r="O552">
        <f>(2*Mp*Equations!B552/(Equations!F552*1.026*0.75))^(1/2)</f>
        <v>11.130361654349047</v>
      </c>
      <c r="Q552">
        <f>$G$3*('Initial Conditions (LLDS)'!$I$3/Equations!D552)*(Ti/Equations!E552)</f>
        <v>38.254247357582337</v>
      </c>
      <c r="T552" s="1">
        <v>13725</v>
      </c>
      <c r="U552">
        <f t="shared" si="85"/>
        <v>1233.1135704505282</v>
      </c>
      <c r="AB552">
        <f t="shared" si="86"/>
        <v>1.7363859091583425</v>
      </c>
      <c r="AC552" s="1">
        <f t="shared" si="88"/>
        <v>1889.0230490224553</v>
      </c>
    </row>
    <row r="553" spans="1:29">
      <c r="A553">
        <f t="shared" si="81"/>
        <v>1.7388735955012722</v>
      </c>
      <c r="B553" s="1">
        <f>(6.67384*10^(-11)*5.97219*10^24)/((6371*10^3+Equations!C553)^2)</f>
        <v>9.7773601550523725</v>
      </c>
      <c r="C553" s="1">
        <v>13750</v>
      </c>
      <c r="D553" s="1">
        <f t="shared" si="82"/>
        <v>14393.608951878945</v>
      </c>
      <c r="E553" s="1">
        <f>IF(C553&lt;11165,'Initial Conditions (LLDS)'!$E$1-0.0065*C553,IF(C553&gt;25336.9,139.789+0.00296*C553,216.483))</f>
        <v>216.483</v>
      </c>
      <c r="F553">
        <f>(D553*0.028964)/(8.3145*Equations!E553)</f>
        <v>0.23161586447672525</v>
      </c>
      <c r="G553" s="14">
        <f t="shared" si="80"/>
        <v>22.023170405636986</v>
      </c>
      <c r="H553">
        <f t="shared" si="83"/>
        <v>9.4988950588246759</v>
      </c>
      <c r="I553">
        <f t="shared" si="84"/>
        <v>8.4906005600923784</v>
      </c>
      <c r="J553">
        <f>F553*G553*B553-m*B553-0.5*Equations!F553*0.3*I553</f>
        <v>23.495839651786813</v>
      </c>
      <c r="K553" s="14">
        <f t="shared" si="87"/>
        <v>2.9444324724808393</v>
      </c>
      <c r="L553" s="1">
        <f t="shared" si="89"/>
        <v>1891.9674814949362</v>
      </c>
      <c r="O553">
        <f>(2*Mp*Equations!B553/(Equations!F553*1.026*0.75))^(1/2)</f>
        <v>11.154245923209329</v>
      </c>
      <c r="Q553">
        <f>$G$3*('Initial Conditions (LLDS)'!$I$3/Equations!D553)*(Ti/Equations!E553)</f>
        <v>38.418901379041323</v>
      </c>
      <c r="T553" s="1">
        <v>13750</v>
      </c>
      <c r="U553">
        <f t="shared" si="85"/>
        <v>1232.7144384892506</v>
      </c>
      <c r="AB553">
        <f t="shared" si="86"/>
        <v>1.7388735955012722</v>
      </c>
      <c r="AC553" s="1">
        <f t="shared" si="88"/>
        <v>1891.9674814949362</v>
      </c>
    </row>
    <row r="554" spans="1:29">
      <c r="A554">
        <f t="shared" si="81"/>
        <v>1.74136688481291</v>
      </c>
      <c r="B554" s="1">
        <f>(6.67384*10^(-11)*5.97219*10^24)/((6371*10^3+Equations!C554)^2)</f>
        <v>9.7772835874285082</v>
      </c>
      <c r="C554" s="1">
        <v>13775</v>
      </c>
      <c r="D554" s="1">
        <f t="shared" si="82"/>
        <v>14331.871119552996</v>
      </c>
      <c r="E554" s="1">
        <f>IF(C554&lt;11165,'Initial Conditions (LLDS)'!$E$1-0.0065*C554,IF(C554&gt;25336.9,139.789+0.00296*C554,216.483))</f>
        <v>216.483</v>
      </c>
      <c r="F554">
        <f>(D554*0.028964)/(8.3145*Equations!E554)</f>
        <v>0.23062240540382004</v>
      </c>
      <c r="G554" s="14">
        <f t="shared" si="80"/>
        <v>22.118040279252725</v>
      </c>
      <c r="H554">
        <f t="shared" si="83"/>
        <v>9.5261546283635639</v>
      </c>
      <c r="I554">
        <f t="shared" si="84"/>
        <v>8.4966522473244179</v>
      </c>
      <c r="J554">
        <f>F554*G554*B554-m*B554-0.5*Equations!F554*0.3*I554</f>
        <v>23.496709254556887</v>
      </c>
      <c r="K554" s="14">
        <f t="shared" si="87"/>
        <v>2.9423353189336963</v>
      </c>
      <c r="L554" s="1">
        <f t="shared" si="89"/>
        <v>1894.9098168138698</v>
      </c>
      <c r="O554">
        <f>(2*Mp*Equations!B554/(Equations!F554*1.026*0.75))^(1/2)</f>
        <v>11.178201076963145</v>
      </c>
      <c r="Q554">
        <f>$G$3*('Initial Conditions (LLDS)'!$I$3/Equations!D554)*(Ti/Equations!E554)</f>
        <v>38.584399636156569</v>
      </c>
      <c r="T554" s="1">
        <v>13775</v>
      </c>
      <c r="U554">
        <f t="shared" si="85"/>
        <v>1232.3091976211206</v>
      </c>
      <c r="AB554">
        <f t="shared" si="86"/>
        <v>1.74136688481291</v>
      </c>
      <c r="AC554" s="1">
        <f t="shared" si="88"/>
        <v>1894.9098168138698</v>
      </c>
    </row>
    <row r="555" spans="1:29">
      <c r="A555">
        <f t="shared" si="81"/>
        <v>1.7438657943124329</v>
      </c>
      <c r="B555" s="1">
        <f>(6.67384*10^(-11)*5.97219*10^24)/((6371*10^3+Equations!C555)^2)</f>
        <v>9.777207020704056</v>
      </c>
      <c r="C555" s="1">
        <v>13800</v>
      </c>
      <c r="D555" s="1">
        <f t="shared" si="82"/>
        <v>14270.347888209031</v>
      </c>
      <c r="E555" s="1">
        <f>IF(C555&lt;11165,'Initial Conditions (LLDS)'!$E$1-0.0065*C555,IF(C555&gt;25336.9,139.789+0.00296*C555,216.483))</f>
        <v>216.483</v>
      </c>
      <c r="F555">
        <f>(D555*0.028964)/(8.3145*Equations!E555)</f>
        <v>0.22963239959910672</v>
      </c>
      <c r="G555" s="14">
        <f t="shared" si="80"/>
        <v>22.213396981110002</v>
      </c>
      <c r="H555">
        <f t="shared" si="83"/>
        <v>9.5535148347818684</v>
      </c>
      <c r="I555">
        <f t="shared" si="84"/>
        <v>8.5027132339581204</v>
      </c>
      <c r="J555">
        <f>F555*G555*B555-m*B555-0.5*Equations!F555*0.3*I555</f>
        <v>23.497575938512387</v>
      </c>
      <c r="K555" s="14">
        <f t="shared" si="87"/>
        <v>2.9402379348929522</v>
      </c>
      <c r="L555" s="1">
        <f t="shared" si="89"/>
        <v>1897.8500547487629</v>
      </c>
      <c r="O555">
        <f>(2*Mp*Equations!B555/(Equations!F555*1.026*0.75))^(1/2)</f>
        <v>11.202227384288449</v>
      </c>
      <c r="Q555">
        <f>$G$3*('Initial Conditions (LLDS)'!$I$3/Equations!D555)*(Ti/Equations!E555)</f>
        <v>38.750747153657848</v>
      </c>
      <c r="T555" s="1">
        <v>13800</v>
      </c>
      <c r="U555">
        <f t="shared" si="85"/>
        <v>1231.8978651830462</v>
      </c>
      <c r="AB555">
        <f t="shared" si="86"/>
        <v>1.7438657943124329</v>
      </c>
      <c r="AC555" s="1">
        <f t="shared" si="88"/>
        <v>1897.8500547487629</v>
      </c>
    </row>
    <row r="556" spans="1:29">
      <c r="A556">
        <f t="shared" si="81"/>
        <v>1.7463703412860985</v>
      </c>
      <c r="B556" s="1">
        <f>(6.67384*10^(-11)*5.97219*10^24)/((6371*10^3+Equations!C556)^2)</f>
        <v>9.7771304548789999</v>
      </c>
      <c r="C556" s="1">
        <v>13825</v>
      </c>
      <c r="D556" s="1">
        <f t="shared" si="82"/>
        <v>14209.038686702455</v>
      </c>
      <c r="E556" s="1">
        <f>IF(C556&lt;11165,'Initial Conditions (LLDS)'!$E$1-0.0065*C556,IF(C556&gt;25336.9,139.789+0.00296*C556,216.483))</f>
        <v>216.483</v>
      </c>
      <c r="F556">
        <f>(D556*0.028964)/(8.3145*Equations!E556)</f>
        <v>0.2286458378719681</v>
      </c>
      <c r="G556" s="14">
        <f t="shared" si="80"/>
        <v>22.309243411096499</v>
      </c>
      <c r="H556">
        <f t="shared" si="83"/>
        <v>9.5809761324738805</v>
      </c>
      <c r="I556">
        <f t="shared" si="84"/>
        <v>8.5087835419126456</v>
      </c>
      <c r="J556">
        <f>F556*G556*B556-m*B556-0.5*Equations!F556*0.3*I556</f>
        <v>23.498439709355981</v>
      </c>
      <c r="K556" s="14">
        <f t="shared" si="87"/>
        <v>2.938140320159135</v>
      </c>
      <c r="L556" s="1">
        <f t="shared" si="89"/>
        <v>1900.7881950689221</v>
      </c>
      <c r="O556">
        <f>(2*Mp*Equations!B556/(Equations!F556*1.026*0.75))^(1/2)</f>
        <v>11.226325115102856</v>
      </c>
      <c r="Q556">
        <f>$G$3*('Initial Conditions (LLDS)'!$I$3/Equations!D556)*(Ti/Equations!E556)</f>
        <v>38.917948990330828</v>
      </c>
      <c r="T556" s="1">
        <v>13825</v>
      </c>
      <c r="U556">
        <f t="shared" si="85"/>
        <v>1231.4804584984918</v>
      </c>
      <c r="AB556">
        <f t="shared" si="86"/>
        <v>1.7463703412860985</v>
      </c>
      <c r="AC556" s="1">
        <f t="shared" si="88"/>
        <v>1900.7881950689221</v>
      </c>
    </row>
    <row r="557" spans="1:29">
      <c r="A557">
        <f t="shared" si="81"/>
        <v>1.7488805430875558</v>
      </c>
      <c r="B557" s="1">
        <f>(6.67384*10^(-11)*5.97219*10^24)/((6371*10^3+Equations!C557)^2)</f>
        <v>9.7770538899533275</v>
      </c>
      <c r="C557" s="1">
        <v>13850</v>
      </c>
      <c r="D557" s="1">
        <f t="shared" si="82"/>
        <v>14147.942944942744</v>
      </c>
      <c r="E557" s="1">
        <f>IF(C557&lt;11165,'Initial Conditions (LLDS)'!$E$1-0.0065*C557,IF(C557&gt;25336.9,139.789+0.00296*C557,216.483))</f>
        <v>216.483</v>
      </c>
      <c r="F557">
        <f>(D557*0.028964)/(8.3145*Equations!E557)</f>
        <v>0.22766271104874874</v>
      </c>
      <c r="G557" s="14">
        <f t="shared" si="80"/>
        <v>22.405582488770406</v>
      </c>
      <c r="H557">
        <f t="shared" si="83"/>
        <v>9.6085389782602899</v>
      </c>
      <c r="I557">
        <f t="shared" si="84"/>
        <v>8.5148631931768382</v>
      </c>
      <c r="J557">
        <f>F557*G557*B557-m*B557-0.5*Equations!F557*0.3*I557</f>
        <v>23.499300572783838</v>
      </c>
      <c r="K557" s="14">
        <f t="shared" si="87"/>
        <v>2.9360424745324263</v>
      </c>
      <c r="L557" s="1">
        <f t="shared" si="89"/>
        <v>1903.7242375434544</v>
      </c>
      <c r="O557">
        <f>(2*Mp*Equations!B557/(Equations!F557*1.026*0.75))^(1/2)</f>
        <v>11.250494540570369</v>
      </c>
      <c r="Q557">
        <f>$G$3*('Initial Conditions (LLDS)'!$I$3/Equations!D557)*(Ti/Equations!E557)</f>
        <v>39.086010239275907</v>
      </c>
      <c r="T557" s="1">
        <v>13850</v>
      </c>
      <c r="U557">
        <f t="shared" si="85"/>
        <v>1231.0569948774753</v>
      </c>
      <c r="AB557">
        <f t="shared" si="86"/>
        <v>1.7488805430875558</v>
      </c>
      <c r="AC557" s="1">
        <f t="shared" si="88"/>
        <v>1903.7242375434544</v>
      </c>
    </row>
    <row r="558" spans="1:29">
      <c r="A558">
        <f t="shared" si="81"/>
        <v>1.7513964171381664</v>
      </c>
      <c r="B558" s="1">
        <f>(6.67384*10^(-11)*5.97219*10^24)/((6371*10^3+Equations!C558)^2)</f>
        <v>9.7769773259270245</v>
      </c>
      <c r="C558" s="1">
        <v>13875</v>
      </c>
      <c r="D558" s="1">
        <f t="shared" si="82"/>
        <v>14087.060093892374</v>
      </c>
      <c r="E558" s="1">
        <f>IF(C558&lt;11165,'Initial Conditions (LLDS)'!$E$1-0.0065*C558,IF(C558&gt;25336.9,139.789+0.00296*C558,216.483))</f>
        <v>216.483</v>
      </c>
      <c r="F558">
        <f>(D558*0.028964)/(8.3145*Equations!E558)</f>
        <v>0.22668300997273763</v>
      </c>
      <c r="G558" s="14">
        <f t="shared" si="80"/>
        <v>22.502417153510144</v>
      </c>
      <c r="H558">
        <f t="shared" si="83"/>
        <v>9.6362038314031828</v>
      </c>
      <c r="I558">
        <f t="shared" si="84"/>
        <v>8.520952209809499</v>
      </c>
      <c r="J558">
        <f>F558*G558*B558-m*B558-0.5*Equations!F558*0.3*I558</f>
        <v>23.500158534485653</v>
      </c>
      <c r="K558" s="14">
        <f t="shared" si="87"/>
        <v>2.9339443978126618</v>
      </c>
      <c r="L558" s="1">
        <f t="shared" si="89"/>
        <v>1906.658181941267</v>
      </c>
      <c r="O558">
        <f>(2*Mp*Equations!B558/(Equations!F558*1.026*0.75))^(1/2)</f>
        <v>11.274735933108156</v>
      </c>
      <c r="Q558">
        <f>$G$3*('Initial Conditions (LLDS)'!$I$3/Equations!D558)*(Ti/Equations!E558)</f>
        <v>39.254936028169425</v>
      </c>
      <c r="T558" s="1">
        <v>13875</v>
      </c>
      <c r="U558">
        <f t="shared" si="85"/>
        <v>1230.6274916165614</v>
      </c>
      <c r="AB558">
        <f t="shared" si="86"/>
        <v>1.7513964171381664</v>
      </c>
      <c r="AC558" s="1">
        <f t="shared" si="88"/>
        <v>1906.658181941267</v>
      </c>
    </row>
    <row r="559" spans="1:29">
      <c r="A559">
        <f t="shared" si="81"/>
        <v>1.7539179809273264</v>
      </c>
      <c r="B559" s="1">
        <f>(6.67384*10^(-11)*5.97219*10^24)/((6371*10^3+Equations!C559)^2)</f>
        <v>9.776900762800075</v>
      </c>
      <c r="C559" s="1">
        <v>13900</v>
      </c>
      <c r="D559" s="1">
        <f t="shared" si="82"/>
        <v>14026.389565565649</v>
      </c>
      <c r="E559" s="1">
        <f>IF(C559&lt;11165,'Initial Conditions (LLDS)'!$E$1-0.0065*C559,IF(C559&gt;25336.9,139.789+0.00296*C559,216.483))</f>
        <v>216.483</v>
      </c>
      <c r="F559">
        <f>(D559*0.028964)/(8.3145*Equations!E559)</f>
        <v>0.22570672550414925</v>
      </c>
      <c r="G559" s="14">
        <f t="shared" si="80"/>
        <v>22.599750364665454</v>
      </c>
      <c r="H559">
        <f t="shared" si="83"/>
        <v>9.6639711536211266</v>
      </c>
      <c r="I559">
        <f t="shared" si="84"/>
        <v>8.5270506139396716</v>
      </c>
      <c r="J559">
        <f>F559*G559*B559-m*B559-0.5*Equations!F559*0.3*I559</f>
        <v>23.501013600144624</v>
      </c>
      <c r="K559" s="14">
        <f t="shared" si="87"/>
        <v>2.9318460897993299</v>
      </c>
      <c r="L559" s="1">
        <f t="shared" si="89"/>
        <v>1909.5900280310664</v>
      </c>
      <c r="O559">
        <f>(2*Mp*Equations!B559/(Equations!F559*1.026*0.75))^(1/2)</f>
        <v>11.299049566393416</v>
      </c>
      <c r="Q559">
        <f>$G$3*('Initial Conditions (LLDS)'!$I$3/Equations!D559)*(Ti/Equations!E559)</f>
        <v>39.424731519527199</v>
      </c>
      <c r="T559" s="1">
        <v>13900</v>
      </c>
      <c r="U559">
        <f t="shared" si="85"/>
        <v>1230.1919659988528</v>
      </c>
      <c r="AB559">
        <f t="shared" si="86"/>
        <v>1.7539179809273264</v>
      </c>
      <c r="AC559" s="1">
        <f t="shared" si="88"/>
        <v>1909.5900280310664</v>
      </c>
    </row>
    <row r="560" spans="1:29">
      <c r="A560">
        <f t="shared" si="81"/>
        <v>1.7564452520127829</v>
      </c>
      <c r="B560" s="1">
        <f>(6.67384*10^(-11)*5.97219*10^24)/((6371*10^3+Equations!C560)^2)</f>
        <v>9.7768242005724666</v>
      </c>
      <c r="C560" s="1">
        <v>13925</v>
      </c>
      <c r="D560" s="1">
        <f t="shared" si="82"/>
        <v>13965.930793027748</v>
      </c>
      <c r="E560" s="1">
        <f>IF(C560&lt;11165,'Initial Conditions (LLDS)'!$E$1-0.0065*C560,IF(C560&gt;25336.9,139.789+0.00296*C560,216.483))</f>
        <v>216.483</v>
      </c>
      <c r="F560">
        <f>(D560*0.028964)/(8.3145*Equations!E560)</f>
        <v>0.22473384852010839</v>
      </c>
      <c r="G560" s="14">
        <f t="shared" si="80"/>
        <v>22.697585101709461</v>
      </c>
      <c r="H560">
        <f t="shared" si="83"/>
        <v>9.6918414091042777</v>
      </c>
      <c r="I560">
        <f t="shared" si="84"/>
        <v>8.5331584277669243</v>
      </c>
      <c r="J560">
        <f>F560*G560*B560-m*B560-0.5*Equations!F560*0.3*I560</f>
        <v>23.501865775437476</v>
      </c>
      <c r="K560" s="14">
        <f t="shared" si="87"/>
        <v>2.9297475502915686</v>
      </c>
      <c r="L560" s="1">
        <f t="shared" si="89"/>
        <v>1912.5197755813579</v>
      </c>
      <c r="O560">
        <f>(2*Mp*Equations!B560/(Equations!F560*1.026*0.75))^(1/2)</f>
        <v>11.32343571537019</v>
      </c>
      <c r="Q560">
        <f>$G$3*('Initial Conditions (LLDS)'!$I$3/Equations!D560)*(Ti/Equations!E560)</f>
        <v>39.595401910969848</v>
      </c>
      <c r="T560" s="1">
        <v>13925</v>
      </c>
      <c r="U560">
        <f t="shared" si="85"/>
        <v>1229.7504352939898</v>
      </c>
      <c r="AB560">
        <f t="shared" si="86"/>
        <v>1.7564452520127829</v>
      </c>
      <c r="AC560" s="1">
        <f t="shared" si="88"/>
        <v>1912.5197755813579</v>
      </c>
    </row>
    <row r="561" spans="1:29">
      <c r="A561">
        <f t="shared" si="81"/>
        <v>1.7589782480209644</v>
      </c>
      <c r="B561" s="1">
        <f>(6.67384*10^(-11)*5.97219*10^24)/((6371*10^3+Equations!C561)^2)</f>
        <v>9.776747639244185</v>
      </c>
      <c r="C561" s="1">
        <v>13950</v>
      </c>
      <c r="D561" s="1">
        <f t="shared" si="82"/>
        <v>13905.68321039351</v>
      </c>
      <c r="E561" s="1">
        <f>IF(C561&lt;11165,'Initial Conditions (LLDS)'!$E$1-0.0065*C561,IF(C561&gt;25336.9,139.789+0.00296*C561,216.483))</f>
        <v>216.483</v>
      </c>
      <c r="F561">
        <f>(D561*0.028964)/(8.3145*Equations!E561)</f>
        <v>0.22376436991463047</v>
      </c>
      <c r="G561" s="14">
        <f t="shared" si="80"/>
        <v>22.795924364392416</v>
      </c>
      <c r="H561">
        <f t="shared" si="83"/>
        <v>9.7198150645297474</v>
      </c>
      <c r="I561">
        <f t="shared" si="84"/>
        <v>8.5392756735616242</v>
      </c>
      <c r="J561">
        <f>F561*G561*B561-m*B561-0.5*Equations!F561*0.3*I561</f>
        <v>23.502715066034408</v>
      </c>
      <c r="K561" s="14">
        <f t="shared" si="87"/>
        <v>2.92764877908817</v>
      </c>
      <c r="L561" s="1">
        <f t="shared" si="89"/>
        <v>1915.4474243604461</v>
      </c>
      <c r="O561">
        <f>(2*Mp*Equations!B561/(Equations!F561*1.026*0.75))^(1/2)</f>
        <v>11.347894656256335</v>
      </c>
      <c r="Q561">
        <f>$G$3*('Initial Conditions (LLDS)'!$I$3/Equations!D561)*(Ti/Equations!E561)</f>
        <v>39.766952435490921</v>
      </c>
      <c r="T561" s="1">
        <v>13950</v>
      </c>
      <c r="U561">
        <f t="shared" si="85"/>
        <v>1229.3029167581381</v>
      </c>
      <c r="AB561">
        <f t="shared" si="86"/>
        <v>1.7589782480209644</v>
      </c>
      <c r="AC561" s="1">
        <f t="shared" si="88"/>
        <v>1915.4474243604461</v>
      </c>
    </row>
    <row r="562" spans="1:29">
      <c r="A562">
        <f t="shared" si="81"/>
        <v>1.7615169866473006</v>
      </c>
      <c r="B562" s="1">
        <f>(6.67384*10^(-11)*5.97219*10^24)/((6371*10^3+Equations!C562)^2)</f>
        <v>9.776671078815216</v>
      </c>
      <c r="C562" s="1">
        <v>13975</v>
      </c>
      <c r="D562" s="1">
        <f t="shared" si="82"/>
        <v>13845.646252826442</v>
      </c>
      <c r="E562" s="1">
        <f>IF(C562&lt;11165,'Initial Conditions (LLDS)'!$E$1-0.0065*C562,IF(C562&gt;25336.9,139.789+0.00296*C562,216.483))</f>
        <v>216.483</v>
      </c>
      <c r="F562">
        <f>(D562*0.028964)/(8.3145*Equations!E562)</f>
        <v>0.22279828059860568</v>
      </c>
      <c r="G562" s="14">
        <f t="shared" si="80"/>
        <v>22.894771172896409</v>
      </c>
      <c r="H562">
        <f t="shared" si="83"/>
        <v>9.7478925890769084</v>
      </c>
      <c r="I562">
        <f t="shared" si="84"/>
        <v>8.5454023736652402</v>
      </c>
      <c r="J562">
        <f>F562*G562*B562-m*B562-0.5*Equations!F562*0.3*I562</f>
        <v>23.503561477599206</v>
      </c>
      <c r="K562" s="14">
        <f t="shared" si="87"/>
        <v>2.9255497759875708</v>
      </c>
      <c r="L562" s="1">
        <f t="shared" si="89"/>
        <v>1918.3729741364336</v>
      </c>
      <c r="O562">
        <f>(2*Mp*Equations!B562/(Equations!F562*1.026*0.75))^(1/2)</f>
        <v>11.372426666550437</v>
      </c>
      <c r="Q562">
        <f>$G$3*('Initial Conditions (LLDS)'!$I$3/Equations!D562)*(Ti/Equations!E562)</f>
        <v>39.939388361726856</v>
      </c>
      <c r="T562" s="1">
        <v>13975</v>
      </c>
      <c r="U562">
        <f t="shared" si="85"/>
        <v>1228.8494276339875</v>
      </c>
      <c r="AB562">
        <f t="shared" si="86"/>
        <v>1.7615169866473006</v>
      </c>
      <c r="AC562" s="1">
        <f t="shared" si="88"/>
        <v>1918.3729741364336</v>
      </c>
    </row>
    <row r="563" spans="1:29">
      <c r="A563">
        <f t="shared" si="81"/>
        <v>1.7640614856565513</v>
      </c>
      <c r="B563" s="1">
        <f>(6.67384*10^(-11)*5.97219*10^24)/((6371*10^3+Equations!C563)^2)</f>
        <v>9.7765945192855472</v>
      </c>
      <c r="C563" s="1">
        <v>14000</v>
      </c>
      <c r="D563" s="1">
        <f t="shared" si="82"/>
        <v>13785.81935653762</v>
      </c>
      <c r="E563" s="1">
        <f>IF(C563&lt;11165,'Initial Conditions (LLDS)'!$E$1-0.0065*C563,IF(C563&gt;25336.9,139.789+0.00296*C563,216.483))</f>
        <v>216.483</v>
      </c>
      <c r="F563">
        <f>(D563*0.028964)/(8.3145*Equations!E563)</f>
        <v>0.22183557149978123</v>
      </c>
      <c r="G563" s="14">
        <f t="shared" si="80"/>
        <v>22.994128567991506</v>
      </c>
      <c r="H563">
        <f t="shared" si="83"/>
        <v>9.7760744544429148</v>
      </c>
      <c r="I563">
        <f t="shared" si="84"/>
        <v>8.551538550490605</v>
      </c>
      <c r="J563">
        <f>F563*G563*B563-m*B563-0.5*Equations!F563*0.3*I563</f>
        <v>23.504405015789132</v>
      </c>
      <c r="K563" s="14">
        <f t="shared" si="87"/>
        <v>2.923450540787861</v>
      </c>
      <c r="L563" s="1">
        <f t="shared" si="89"/>
        <v>1921.2964246772215</v>
      </c>
      <c r="O563">
        <f>(2*Mp*Equations!B563/(Equations!F563*1.026*0.75))^(1/2)</f>
        <v>11.397032025038818</v>
      </c>
      <c r="Q563">
        <f>$G$3*('Initial Conditions (LLDS)'!$I$3/Equations!D563)*(Ti/Equations!E563)</f>
        <v>40.112714994229329</v>
      </c>
      <c r="T563" s="1">
        <v>14000</v>
      </c>
      <c r="U563">
        <f t="shared" si="85"/>
        <v>1228.3899851507451</v>
      </c>
      <c r="AB563">
        <f t="shared" si="86"/>
        <v>1.7640614856565513</v>
      </c>
      <c r="AC563" s="1">
        <f t="shared" si="88"/>
        <v>1921.2964246772215</v>
      </c>
    </row>
    <row r="564" spans="1:29">
      <c r="A564">
        <f t="shared" si="81"/>
        <v>1.7666117628831397</v>
      </c>
      <c r="B564" s="1">
        <f>(6.67384*10^(-11)*5.97219*10^24)/((6371*10^3+Equations!C564)^2)</f>
        <v>9.7765179606551609</v>
      </c>
      <c r="C564" s="1">
        <v>14025</v>
      </c>
      <c r="D564" s="1">
        <f t="shared" si="82"/>
        <v>13726.201958784528</v>
      </c>
      <c r="E564" s="1">
        <f>IF(C564&lt;11165,'Initial Conditions (LLDS)'!$E$1-0.0065*C564,IF(C564&gt;25336.9,139.789+0.00296*C564,216.483))</f>
        <v>216.483</v>
      </c>
      <c r="F564">
        <f>(D564*0.028964)/(8.3145*Equations!E564)</f>
        <v>0.22087623356274266</v>
      </c>
      <c r="G564" s="14">
        <f t="shared" si="80"/>
        <v>23.0939996111934</v>
      </c>
      <c r="H564">
        <f t="shared" si="83"/>
        <v>9.8043611348583504</v>
      </c>
      <c r="I564">
        <f t="shared" si="84"/>
        <v>8.5576842265222233</v>
      </c>
      <c r="J564">
        <f>F564*G564*B564-m*B564-0.5*Equations!F564*0.3*I564</f>
        <v>23.505245686254984</v>
      </c>
      <c r="K564" s="14">
        <f t="shared" si="87"/>
        <v>2.9213510732867749</v>
      </c>
      <c r="L564" s="1">
        <f t="shared" si="89"/>
        <v>1924.2177757505083</v>
      </c>
      <c r="O564">
        <f>(2*Mp*Equations!B564/(Equations!F564*1.026*0.75))^(1/2)</f>
        <v>11.421711011802618</v>
      </c>
      <c r="Q564">
        <f>$G$3*('Initial Conditions (LLDS)'!$I$3/Equations!D564)*(Ti/Equations!E564)</f>
        <v>40.28693767374024</v>
      </c>
      <c r="T564" s="1">
        <v>14025</v>
      </c>
      <c r="U564">
        <f t="shared" si="85"/>
        <v>1227.9246065241255</v>
      </c>
      <c r="AB564">
        <f t="shared" si="86"/>
        <v>1.7666117628831397</v>
      </c>
      <c r="AC564" s="1">
        <f t="shared" si="88"/>
        <v>1924.2177757505083</v>
      </c>
    </row>
    <row r="565" spans="1:29">
      <c r="A565">
        <f t="shared" si="81"/>
        <v>1.7691678362314747</v>
      </c>
      <c r="B565" s="1">
        <f>(6.67384*10^(-11)*5.97219*10^24)/((6371*10^3+Equations!C565)^2)</f>
        <v>9.7764414029240445</v>
      </c>
      <c r="C565" s="1">
        <v>14050</v>
      </c>
      <c r="D565" s="1">
        <f t="shared" si="82"/>
        <v>13666.793497870131</v>
      </c>
      <c r="E565" s="1">
        <f>IF(C565&lt;11165,'Initial Conditions (LLDS)'!$E$1-0.0065*C565,IF(C565&gt;25336.9,139.789+0.00296*C565,216.483))</f>
        <v>216.483</v>
      </c>
      <c r="F565">
        <f>(D565*0.028964)/(8.3145*Equations!E565)</f>
        <v>0.21992025774889903</v>
      </c>
      <c r="G565" s="14">
        <f t="shared" si="80"/>
        <v>23.194387384921928</v>
      </c>
      <c r="H565">
        <f t="shared" si="83"/>
        <v>9.8327531071028424</v>
      </c>
      <c r="I565">
        <f t="shared" si="84"/>
        <v>8.5638394243165443</v>
      </c>
      <c r="J565">
        <f>F565*G565*B565-m*B565-0.5*Equations!F565*0.3*I565</f>
        <v>23.506083494641103</v>
      </c>
      <c r="K565" s="14">
        <f t="shared" si="87"/>
        <v>2.9192513732816958</v>
      </c>
      <c r="L565" s="1">
        <f t="shared" si="89"/>
        <v>1927.1370271237899</v>
      </c>
      <c r="O565">
        <f>(2*Mp*Equations!B565/(Equations!F565*1.026*0.75))^(1/2)</f>
        <v>11.446463908224811</v>
      </c>
      <c r="Q565">
        <f>$G$3*('Initial Conditions (LLDS)'!$I$3/Equations!D565)*(Ti/Equations!E565)</f>
        <v>40.462061777468307</v>
      </c>
      <c r="T565" s="1">
        <v>14050</v>
      </c>
      <c r="U565">
        <f t="shared" si="85"/>
        <v>1227.453308956352</v>
      </c>
      <c r="AB565">
        <f t="shared" si="86"/>
        <v>1.7691678362314747</v>
      </c>
      <c r="AC565" s="1">
        <f t="shared" si="88"/>
        <v>1927.1370271237899</v>
      </c>
    </row>
    <row r="566" spans="1:29">
      <c r="A566">
        <f t="shared" si="81"/>
        <v>1.7717297236762914</v>
      </c>
      <c r="B566" s="1">
        <f>(6.67384*10^(-11)*5.97219*10^24)/((6371*10^3+Equations!C566)^2)</f>
        <v>9.7763648460921857</v>
      </c>
      <c r="C566" s="1">
        <v>14075</v>
      </c>
      <c r="D566" s="1">
        <f t="shared" si="82"/>
        <v>13607.593413141645</v>
      </c>
      <c r="E566" s="1">
        <f>IF(C566&lt;11165,'Initial Conditions (LLDS)'!$E$1-0.0065*C566,IF(C566&gt;25336.9,139.789+0.00296*C566,216.483))</f>
        <v>216.483</v>
      </c>
      <c r="F566">
        <f>(D566*0.028964)/(8.3145*Equations!E566)</f>
        <v>0.21896763503646291</v>
      </c>
      <c r="G566" s="14">
        <f t="shared" si="80"/>
        <v>23.295294992661486</v>
      </c>
      <c r="H566">
        <f t="shared" si="83"/>
        <v>9.8612508505209711</v>
      </c>
      <c r="I566">
        <f t="shared" si="84"/>
        <v>8.5700041665022617</v>
      </c>
      <c r="J566">
        <f>F566*G566*B566-m*B566-0.5*Equations!F566*0.3*I566</f>
        <v>23.506918446585331</v>
      </c>
      <c r="K566" s="14">
        <f t="shared" si="87"/>
        <v>2.9171514405696528</v>
      </c>
      <c r="L566" s="1">
        <f t="shared" si="89"/>
        <v>1930.0541785643595</v>
      </c>
      <c r="O566">
        <f>(2*Mp*Equations!B566/(Equations!F566*1.026*0.75))^(1/2)</f>
        <v>11.471290996997409</v>
      </c>
      <c r="Q566">
        <f>$G$3*('Initial Conditions (LLDS)'!$I$3/Equations!D566)*(Ti/Equations!E566)</f>
        <v>40.638092719368885</v>
      </c>
      <c r="T566" s="1">
        <v>14075</v>
      </c>
      <c r="U566">
        <f t="shared" si="85"/>
        <v>1226.9761096361435</v>
      </c>
      <c r="AB566">
        <f t="shared" si="86"/>
        <v>1.7717297236762914</v>
      </c>
      <c r="AC566" s="1">
        <f t="shared" si="88"/>
        <v>1930.0541785643595</v>
      </c>
    </row>
    <row r="567" spans="1:29">
      <c r="A567">
        <f t="shared" si="81"/>
        <v>1.7742974432629828</v>
      </c>
      <c r="B567" s="1">
        <f>(6.67384*10^(-11)*5.97219*10^24)/((6371*10^3+Equations!C567)^2)</f>
        <v>9.7762882901595685</v>
      </c>
      <c r="C567" s="1">
        <v>14100</v>
      </c>
      <c r="D567" s="1">
        <f t="shared" si="82"/>
        <v>13548.601144989516</v>
      </c>
      <c r="E567" s="1">
        <f>IF(C567&lt;11165,'Initial Conditions (LLDS)'!$E$1-0.0065*C567,IF(C567&gt;25336.9,139.789+0.00296*C567,216.483))</f>
        <v>216.483</v>
      </c>
      <c r="F567">
        <f>(D567*0.028964)/(8.3145*Equations!E567)</f>
        <v>0.21801835642043421</v>
      </c>
      <c r="G567" s="14">
        <f t="shared" si="80"/>
        <v>23.396725559122455</v>
      </c>
      <c r="H567">
        <f t="shared" si="83"/>
        <v>9.8898548470381655</v>
      </c>
      <c r="I567">
        <f t="shared" si="84"/>
        <v>8.576178475780603</v>
      </c>
      <c r="J567">
        <f>F567*G567*B567-m*B567-0.5*Equations!F567*0.3*I567</f>
        <v>23.507750547719052</v>
      </c>
      <c r="K567" s="14">
        <f t="shared" si="87"/>
        <v>2.9150512749473187</v>
      </c>
      <c r="L567" s="1">
        <f t="shared" si="89"/>
        <v>1932.9692298393068</v>
      </c>
      <c r="O567">
        <f>(2*Mp*Equations!B567/(Equations!F567*1.026*0.75))^(1/2)</f>
        <v>11.496192562128604</v>
      </c>
      <c r="Q567">
        <f>$G$3*('Initial Conditions (LLDS)'!$I$3/Equations!D567)*(Ti/Equations!E567)</f>
        <v>40.815035950425518</v>
      </c>
      <c r="T567" s="1">
        <v>14100</v>
      </c>
      <c r="U567">
        <f t="shared" si="85"/>
        <v>1226.4930257387132</v>
      </c>
      <c r="AB567">
        <f t="shared" si="86"/>
        <v>1.7742974432629828</v>
      </c>
      <c r="AC567" s="1">
        <f t="shared" si="88"/>
        <v>1932.9692298393068</v>
      </c>
    </row>
    <row r="568" spans="1:29">
      <c r="A568">
        <f t="shared" si="81"/>
        <v>1.776871013107935</v>
      </c>
      <c r="B568" s="1">
        <f>(6.67384*10^(-11)*5.97219*10^24)/((6371*10^3+Equations!C568)^2)</f>
        <v>9.7762117351261804</v>
      </c>
      <c r="C568" s="1">
        <v>14125</v>
      </c>
      <c r="D568" s="1">
        <f t="shared" si="82"/>
        <v>13489.816134846371</v>
      </c>
      <c r="E568" s="1">
        <f>IF(C568&lt;11165,'Initial Conditions (LLDS)'!$E$1-0.0065*C568,IF(C568&gt;25336.9,139.789+0.00296*C568,216.483))</f>
        <v>216.483</v>
      </c>
      <c r="F568">
        <f>(D568*0.028964)/(8.3145*Equations!E568)</f>
        <v>0.21707241291258308</v>
      </c>
      <c r="G568" s="14">
        <f t="shared" si="80"/>
        <v>23.498682230404029</v>
      </c>
      <c r="H568">
        <f t="shared" si="83"/>
        <v>9.918565581176745</v>
      </c>
      <c r="I568">
        <f t="shared" si="84"/>
        <v>8.5823623749256157</v>
      </c>
      <c r="J568">
        <f>F568*G568*B568-m*B568-0.5*Equations!F568*0.3*I568</f>
        <v>23.508579803667189</v>
      </c>
      <c r="K568" s="14">
        <f t="shared" si="87"/>
        <v>2.9129508762110126</v>
      </c>
      <c r="L568" s="1">
        <f t="shared" si="89"/>
        <v>1935.8821807155177</v>
      </c>
      <c r="O568">
        <f>(2*Mp*Equations!B568/(Equations!F568*1.026*0.75))^(1/2)</f>
        <v>11.521168888949987</v>
      </c>
      <c r="Q568">
        <f>$G$3*('Initial Conditions (LLDS)'!$I$3/Equations!D568)*(Ti/Equations!E568)</f>
        <v>40.992896958934061</v>
      </c>
      <c r="T568" s="1">
        <v>14125</v>
      </c>
      <c r="U568">
        <f t="shared" si="85"/>
        <v>1226.0040744257608</v>
      </c>
      <c r="AB568">
        <f t="shared" si="86"/>
        <v>1.776871013107935</v>
      </c>
      <c r="AC568" s="1">
        <f t="shared" si="88"/>
        <v>1935.8821807155177</v>
      </c>
    </row>
    <row r="569" spans="1:29">
      <c r="A569">
        <f t="shared" si="81"/>
        <v>1.7794504513988694</v>
      </c>
      <c r="B569" s="1">
        <f>(6.67384*10^(-11)*5.97219*10^24)/((6371*10^3+Equations!C569)^2)</f>
        <v>9.7761351809920054</v>
      </c>
      <c r="C569" s="1">
        <v>14150</v>
      </c>
      <c r="D569" s="1">
        <f t="shared" si="82"/>
        <v>13431.237825185839</v>
      </c>
      <c r="E569" s="1">
        <f>IF(C569&lt;11165,'Initial Conditions (LLDS)'!$E$1-0.0065*C569,IF(C569&gt;25336.9,139.789+0.00296*C569,216.483))</f>
        <v>216.483</v>
      </c>
      <c r="F569">
        <f>(D569*0.028964)/(8.3145*Equations!E569)</f>
        <v>0.21612979554143111</v>
      </c>
      <c r="G569" s="14">
        <f t="shared" si="80"/>
        <v>23.601168174158659</v>
      </c>
      <c r="H569">
        <f t="shared" si="83"/>
        <v>9.9473835400721065</v>
      </c>
      <c r="I569">
        <f t="shared" si="84"/>
        <v>8.5885558867844729</v>
      </c>
      <c r="J569">
        <f>F569*G569*B569-m*B569-0.5*Equations!F569*0.3*I569</f>
        <v>23.509406220048191</v>
      </c>
      <c r="K569" s="14">
        <f t="shared" si="87"/>
        <v>2.9108502441566948</v>
      </c>
      <c r="L569" s="1">
        <f t="shared" si="89"/>
        <v>1938.7930309596745</v>
      </c>
      <c r="O569">
        <f>(2*Mp*Equations!B569/(Equations!F569*1.026*0.75))^(1/2)</f>
        <v>11.546220264123859</v>
      </c>
      <c r="Q569">
        <f>$G$3*('Initial Conditions (LLDS)'!$I$3/Equations!D569)*(Ti/Equations!E569)</f>
        <v>41.171681270789513</v>
      </c>
      <c r="T569" s="1">
        <v>14150</v>
      </c>
      <c r="U569">
        <f t="shared" si="85"/>
        <v>1225.5092728454647</v>
      </c>
      <c r="AB569">
        <f t="shared" si="86"/>
        <v>1.7794504513988694</v>
      </c>
      <c r="AC569" s="1">
        <f t="shared" si="88"/>
        <v>1938.7930309596745</v>
      </c>
    </row>
    <row r="570" spans="1:29">
      <c r="A570">
        <f t="shared" si="81"/>
        <v>1.7820357763951777</v>
      </c>
      <c r="B570" s="1">
        <f>(6.67384*10^(-11)*5.97219*10^24)/((6371*10^3+Equations!C570)^2)</f>
        <v>9.7760586277570294</v>
      </c>
      <c r="C570" s="1">
        <v>14175</v>
      </c>
      <c r="D570" s="1">
        <f t="shared" si="82"/>
        <v>13372.865659521587</v>
      </c>
      <c r="E570" s="1">
        <f>IF(C570&lt;11165,'Initial Conditions (LLDS)'!$E$1-0.0065*C570,IF(C570&gt;25336.9,139.789+0.00296*C570,216.483))</f>
        <v>216.483</v>
      </c>
      <c r="F570">
        <f>(D570*0.028964)/(8.3145*Equations!E570)</f>
        <v>0.21519049535223575</v>
      </c>
      <c r="G570" s="14">
        <f t="shared" si="80"/>
        <v>23.704186579757533</v>
      </c>
      <c r="H570">
        <f t="shared" si="83"/>
        <v>9.9763092134889515</v>
      </c>
      <c r="I570">
        <f t="shared" si="84"/>
        <v>8.5947590342777573</v>
      </c>
      <c r="J570">
        <f>F570*G570*B570-m*B570-0.5*Equations!F570*0.3*I570</f>
        <v>23.510229802474054</v>
      </c>
      <c r="K570" s="14">
        <f t="shared" si="87"/>
        <v>2.908749378579969</v>
      </c>
      <c r="L570" s="1">
        <f t="shared" si="89"/>
        <v>1941.7017803382546</v>
      </c>
      <c r="O570">
        <f>(2*Mp*Equations!B570/(Equations!F570*1.026*0.75))^(1/2)</f>
        <v>11.571346975650481</v>
      </c>
      <c r="Q570">
        <f>$G$3*('Initial Conditions (LLDS)'!$I$3/Equations!D570)*(Ti/Equations!E570)</f>
        <v>41.351394449774688</v>
      </c>
      <c r="T570" s="1">
        <v>14175</v>
      </c>
      <c r="U570">
        <f t="shared" si="85"/>
        <v>1225.0086381324811</v>
      </c>
      <c r="AB570">
        <f t="shared" si="86"/>
        <v>1.7820357763951777</v>
      </c>
      <c r="AC570" s="1">
        <f t="shared" si="88"/>
        <v>1941.7017803382546</v>
      </c>
    </row>
    <row r="571" spans="1:29">
      <c r="A571">
        <f t="shared" si="81"/>
        <v>1.7846270064282679</v>
      </c>
      <c r="B571" s="1">
        <f>(6.67384*10^(-11)*5.97219*10^24)/((6371*10^3+Equations!C571)^2)</f>
        <v>9.7759820754212399</v>
      </c>
      <c r="C571" s="1">
        <v>14200</v>
      </c>
      <c r="D571" s="1">
        <f t="shared" si="82"/>
        <v>13314.699082406174</v>
      </c>
      <c r="E571" s="1">
        <f>IF(C571&lt;11165,'Initial Conditions (LLDS)'!$E$1-0.0065*C571,IF(C571&gt;25336.9,139.789+0.00296*C571,216.483))</f>
        <v>216.483</v>
      </c>
      <c r="F571">
        <f>(D571*0.028964)/(8.3145*Equations!E571)</f>
        <v>0.21425450340697172</v>
      </c>
      <c r="G571" s="14">
        <f t="shared" si="80"/>
        <v>23.807740658457782</v>
      </c>
      <c r="H571">
        <f t="shared" si="83"/>
        <v>10.005343093837709</v>
      </c>
      <c r="I571">
        <f t="shared" si="84"/>
        <v>8.600971840399767</v>
      </c>
      <c r="J571">
        <f>F571*G571*B571-m*B571-0.5*Equations!F571*0.3*I571</f>
        <v>23.511050556550302</v>
      </c>
      <c r="K571" s="14">
        <f t="shared" si="87"/>
        <v>2.9066482792760797</v>
      </c>
      <c r="L571" s="1">
        <f t="shared" si="89"/>
        <v>1944.6084286175308</v>
      </c>
      <c r="O571">
        <f>(2*Mp*Equations!B571/(Equations!F571*1.026*0.75))^(1/2)</f>
        <v>11.596549312875487</v>
      </c>
      <c r="Q571">
        <f>$G$3*('Initial Conditions (LLDS)'!$I$3/Equations!D571)*(Ti/Equations!E571)</f>
        <v>41.532042097851914</v>
      </c>
      <c r="T571" s="1">
        <v>14200</v>
      </c>
      <c r="U571">
        <f t="shared" si="85"/>
        <v>1224.5021874079334</v>
      </c>
      <c r="AB571">
        <f t="shared" si="86"/>
        <v>1.7846270064282679</v>
      </c>
      <c r="AC571" s="1">
        <f t="shared" si="88"/>
        <v>1944.6084286175308</v>
      </c>
    </row>
    <row r="572" spans="1:29">
      <c r="A572">
        <f t="shared" si="81"/>
        <v>1.7872241599019076</v>
      </c>
      <c r="B572" s="1">
        <f>(6.67384*10^(-11)*5.97219*10^24)/((6371*10^3+Equations!C572)^2)</f>
        <v>9.7759055239846226</v>
      </c>
      <c r="C572" s="1">
        <v>14225</v>
      </c>
      <c r="D572" s="1">
        <f t="shared" si="82"/>
        <v>13256.737539429956</v>
      </c>
      <c r="E572" s="1">
        <f>IF(C572&lt;11165,'Initial Conditions (LLDS)'!$E$1-0.0065*C572,IF(C572&gt;25336.9,139.789+0.00296*C572,216.483))</f>
        <v>216.483</v>
      </c>
      <c r="F572">
        <f>(D572*0.028964)/(8.3145*Equations!E572)</f>
        <v>0.21332181078431375</v>
      </c>
      <c r="G572" s="14">
        <f t="shared" si="80"/>
        <v>23.911833643571008</v>
      </c>
      <c r="H572">
        <f t="shared" si="83"/>
        <v>10.034485676191036</v>
      </c>
      <c r="I572">
        <f t="shared" si="84"/>
        <v>8.6071943282188084</v>
      </c>
      <c r="J572">
        <f>F572*G572*B572-m*B572-0.5*Equations!F572*0.3*I572</f>
        <v>23.511868487876004</v>
      </c>
      <c r="K572" s="14">
        <f t="shared" si="87"/>
        <v>2.9045469460399129</v>
      </c>
      <c r="L572" s="1">
        <f t="shared" si="89"/>
        <v>1947.5129755635708</v>
      </c>
      <c r="O572">
        <f>(2*Mp*Equations!B572/(Equations!F572*1.026*0.75))^(1/2)</f>
        <v>11.621827566497279</v>
      </c>
      <c r="Q572">
        <f>$G$3*('Initial Conditions (LLDS)'!$I$3/Equations!D572)*(Ti/Equations!E572)</f>
        <v>41.713629855457036</v>
      </c>
      <c r="T572" s="1">
        <v>14225</v>
      </c>
      <c r="U572">
        <f t="shared" si="85"/>
        <v>1223.9899377794068</v>
      </c>
      <c r="AB572">
        <f t="shared" si="86"/>
        <v>1.7872241599019076</v>
      </c>
      <c r="AC572" s="1">
        <f t="shared" si="88"/>
        <v>1947.5129755635708</v>
      </c>
    </row>
    <row r="573" spans="1:29">
      <c r="A573">
        <f t="shared" si="81"/>
        <v>1.7898272552925694</v>
      </c>
      <c r="B573" s="1">
        <f>(6.67384*10^(-11)*5.97219*10^24)/((6371*10^3+Equations!C573)^2)</f>
        <v>9.7758289734471635</v>
      </c>
      <c r="C573" s="1">
        <v>14250</v>
      </c>
      <c r="D573" s="1">
        <f t="shared" si="82"/>
        <v>13198.98047722007</v>
      </c>
      <c r="E573" s="1">
        <f>IF(C573&lt;11165,'Initial Conditions (LLDS)'!$E$1-0.0065*C573,IF(C573&gt;25336.9,139.789+0.00296*C573,216.483))</f>
        <v>216.483</v>
      </c>
      <c r="F573">
        <f>(D573*0.028964)/(8.3145*Equations!E573)</f>
        <v>0.2123924085796198</v>
      </c>
      <c r="G573" s="14">
        <f t="shared" si="80"/>
        <v>24.016468790633144</v>
      </c>
      <c r="H573">
        <f t="shared" si="83"/>
        <v>10.063737458300418</v>
      </c>
      <c r="I573">
        <f t="shared" si="84"/>
        <v>8.613426520877498</v>
      </c>
      <c r="J573">
        <f>F573*G573*B573-m*B573-0.5*Equations!F573*0.3*I573</f>
        <v>23.51268360204379</v>
      </c>
      <c r="K573" s="14">
        <f t="shared" si="87"/>
        <v>2.9024453786659934</v>
      </c>
      <c r="L573" s="1">
        <f t="shared" si="89"/>
        <v>1950.4154209422368</v>
      </c>
      <c r="O573">
        <f>(2*Mp*Equations!B573/(Equations!F573*1.026*0.75))^(1/2)</f>
        <v>11.64718202857447</v>
      </c>
      <c r="Q573">
        <f>$G$3*('Initial Conditions (LLDS)'!$I$3/Equations!D573)*(Ti/Equations!E573)</f>
        <v>41.896163401795704</v>
      </c>
      <c r="T573" s="1">
        <v>14250</v>
      </c>
      <c r="U573">
        <f t="shared" si="85"/>
        <v>1223.4719063409448</v>
      </c>
      <c r="AB573">
        <f t="shared" si="86"/>
        <v>1.7898272552925694</v>
      </c>
      <c r="AC573" s="1">
        <f t="shared" si="88"/>
        <v>1950.4154209422368</v>
      </c>
    </row>
    <row r="574" spans="1:29">
      <c r="A574">
        <f t="shared" si="81"/>
        <v>1.7924363111497801</v>
      </c>
      <c r="B574" s="1">
        <f>(6.67384*10^(-11)*5.97219*10^24)/((6371*10^3+Equations!C574)^2)</f>
        <v>9.7757524238088465</v>
      </c>
      <c r="C574" s="1">
        <v>14275</v>
      </c>
      <c r="D574" s="1">
        <f t="shared" si="82"/>
        <v>13141.427343439256</v>
      </c>
      <c r="E574" s="1">
        <f>IF(C574&lt;11165,'Initial Conditions (LLDS)'!$E$1-0.0065*C574,IF(C574&gt;25336.9,139.789+0.00296*C574,216.483))</f>
        <v>216.483</v>
      </c>
      <c r="F574">
        <f>(D574*0.028964)/(8.3145*Equations!E574)</f>
        <v>0.21146628790491245</v>
      </c>
      <c r="G574" s="14">
        <f t="shared" si="80"/>
        <v>24.121649377576016</v>
      </c>
      <c r="H574">
        <f t="shared" si="83"/>
        <v>10.093098940612938</v>
      </c>
      <c r="I574">
        <f t="shared" si="84"/>
        <v>8.6196684415930669</v>
      </c>
      <c r="J574">
        <f>F574*G574*B574-m*B574-0.5*Equations!F574*0.3*I574</f>
        <v>23.5134959046398</v>
      </c>
      <c r="K574" s="14">
        <f t="shared" si="87"/>
        <v>2.900343576948484</v>
      </c>
      <c r="L574" s="1">
        <f t="shared" si="89"/>
        <v>1953.3157645191852</v>
      </c>
      <c r="O574">
        <f>(2*Mp*Equations!B574/(Equations!F574*1.026*0.75))^(1/2)</f>
        <v>11.672612992533404</v>
      </c>
      <c r="Q574">
        <f>$G$3*('Initial Conditions (LLDS)'!$I$3/Equations!D574)*(Ti/Equations!E574)</f>
        <v>42.079648455142681</v>
      </c>
      <c r="T574" s="1">
        <v>14275</v>
      </c>
      <c r="U574">
        <f t="shared" si="85"/>
        <v>1222.94811017304</v>
      </c>
      <c r="AB574">
        <f t="shared" si="86"/>
        <v>1.7924363111497801</v>
      </c>
      <c r="AC574" s="1">
        <f t="shared" si="88"/>
        <v>1953.3157645191852</v>
      </c>
    </row>
    <row r="575" spans="1:29">
      <c r="A575">
        <f t="shared" si="81"/>
        <v>1.7950513460964685</v>
      </c>
      <c r="B575" s="1">
        <f>(6.67384*10^(-11)*5.97219*10^24)/((6371*10^3+Equations!C575)^2)</f>
        <v>9.7756758750696591</v>
      </c>
      <c r="C575" s="1">
        <v>14300</v>
      </c>
      <c r="D575" s="1">
        <f t="shared" si="82"/>
        <v>13084.077586784884</v>
      </c>
      <c r="E575" s="1">
        <f>IF(C575&lt;11165,'Initial Conditions (LLDS)'!$E$1-0.0065*C575,IF(C575&gt;25336.9,139.789+0.00296*C575,216.483))</f>
        <v>216.483</v>
      </c>
      <c r="F575">
        <f>(D575*0.028964)/(8.3145*Equations!E575)</f>
        <v>0.21054343988886307</v>
      </c>
      <c r="G575" s="14">
        <f t="shared" si="80"/>
        <v>24.227378704900037</v>
      </c>
      <c r="H575">
        <f t="shared" si="83"/>
        <v>10.1225706262881</v>
      </c>
      <c r="I575">
        <f t="shared" si="84"/>
        <v>8.6259201136576582</v>
      </c>
      <c r="J575">
        <f>F575*G575*B575-m*B575-0.5*Equations!F575*0.3*I575</f>
        <v>23.51430540124375</v>
      </c>
      <c r="K575" s="14">
        <f t="shared" si="87"/>
        <v>2.8982415406811857</v>
      </c>
      <c r="L575" s="1">
        <f t="shared" si="89"/>
        <v>1956.2140060598665</v>
      </c>
      <c r="O575">
        <f>(2*Mp*Equations!B575/(Equations!F575*1.026*0.75))^(1/2)</f>
        <v>11.698120753175694</v>
      </c>
      <c r="Q575">
        <f>$G$3*('Initial Conditions (LLDS)'!$I$3/Equations!D575)*(Ti/Equations!E575)</f>
        <v>42.264090773143103</v>
      </c>
      <c r="T575" s="1">
        <v>14300</v>
      </c>
      <c r="U575">
        <f t="shared" si="85"/>
        <v>1222.4185663426301</v>
      </c>
      <c r="AB575">
        <f t="shared" si="86"/>
        <v>1.7950513460964685</v>
      </c>
      <c r="AC575" s="1">
        <f t="shared" si="88"/>
        <v>1956.2140060598665</v>
      </c>
    </row>
    <row r="576" spans="1:29">
      <c r="A576">
        <f t="shared" si="81"/>
        <v>1.7976723788293187</v>
      </c>
      <c r="B576" s="1">
        <f>(6.67384*10^(-11)*5.97219*10^24)/((6371*10^3+Equations!C576)^2)</f>
        <v>9.7755993272295889</v>
      </c>
      <c r="C576" s="1">
        <v>14325</v>
      </c>
      <c r="D576" s="1">
        <f t="shared" si="82"/>
        <v>13026.930656987817</v>
      </c>
      <c r="E576" s="1">
        <f>IF(C576&lt;11165,'Initial Conditions (LLDS)'!$E$1-0.0065*C576,IF(C576&gt;25336.9,139.789+0.00296*C576,216.483))</f>
        <v>216.483</v>
      </c>
      <c r="F576">
        <f>(D576*0.028964)/(8.3145*Equations!E576)</f>
        <v>0.20962385567677352</v>
      </c>
      <c r="G576" s="14">
        <f t="shared" si="80"/>
        <v>24.333660095848657</v>
      </c>
      <c r="H576">
        <f t="shared" si="83"/>
        <v>10.152153021214815</v>
      </c>
      <c r="I576">
        <f t="shared" si="84"/>
        <v>8.6321815604386352</v>
      </c>
      <c r="J576">
        <f>F576*G576*B576-m*B576-0.5*Equations!F576*0.3*I576</f>
        <v>23.515112097428908</v>
      </c>
      <c r="K576" s="14">
        <f t="shared" si="87"/>
        <v>2.8961392696575361</v>
      </c>
      <c r="L576" s="1">
        <f t="shared" si="89"/>
        <v>1959.1101453295241</v>
      </c>
      <c r="O576">
        <f>(2*Mp*Equations!B576/(Equations!F576*1.026*0.75))^(1/2)</f>
        <v>11.723705606685819</v>
      </c>
      <c r="Q576">
        <f>$G$3*('Initial Conditions (LLDS)'!$I$3/Equations!D576)*(Ti/Equations!E576)</f>
        <v>42.449496153116783</v>
      </c>
      <c r="T576" s="1">
        <v>14325</v>
      </c>
      <c r="U576">
        <f t="shared" si="85"/>
        <v>1221.8832919030915</v>
      </c>
      <c r="AB576">
        <f t="shared" si="86"/>
        <v>1.7976723788293187</v>
      </c>
      <c r="AC576" s="1">
        <f t="shared" si="88"/>
        <v>1959.1101453295241</v>
      </c>
    </row>
    <row r="577" spans="1:29">
      <c r="A577">
        <f t="shared" si="81"/>
        <v>1.8002994281191254</v>
      </c>
      <c r="B577" s="1">
        <f>(6.67384*10^(-11)*5.97219*10^24)/((6371*10^3+Equations!C577)^2)</f>
        <v>9.7755227802886182</v>
      </c>
      <c r="C577" s="1">
        <v>14350</v>
      </c>
      <c r="D577" s="1">
        <f t="shared" si="82"/>
        <v>12969.986004811301</v>
      </c>
      <c r="E577" s="1">
        <f>IF(C577&lt;11165,'Initial Conditions (LLDS)'!$E$1-0.0065*C577,IF(C577&gt;25336.9,139.789+0.00296*C577,216.483))</f>
        <v>216.483</v>
      </c>
      <c r="F577">
        <f>(D577*0.028964)/(8.3145*Equations!E577)</f>
        <v>0.20870752643055843</v>
      </c>
      <c r="G577" s="14">
        <f t="shared" si="80"/>
        <v>24.440496896584268</v>
      </c>
      <c r="H577">
        <f t="shared" si="83"/>
        <v>10.181846634028526</v>
      </c>
      <c r="I577">
        <f t="shared" si="84"/>
        <v>8.6384528053788827</v>
      </c>
      <c r="J577">
        <f>F577*G577*B577-m*B577-0.5*Equations!F577*0.3*I577</f>
        <v>23.515915998762061</v>
      </c>
      <c r="K577" s="14">
        <f t="shared" si="87"/>
        <v>2.8940367636706097</v>
      </c>
      <c r="L577" s="1">
        <f t="shared" si="89"/>
        <v>1962.0041820931947</v>
      </c>
      <c r="O577">
        <f>(2*Mp*Equations!B577/(Equations!F577*1.026*0.75))^(1/2)</f>
        <v>11.749367850638787</v>
      </c>
      <c r="Q577">
        <f>$G$3*('Initial Conditions (LLDS)'!$I$3/Equations!D577)*(Ti/Equations!E577)</f>
        <v>42.63587043236511</v>
      </c>
      <c r="T577" s="1">
        <v>14350</v>
      </c>
      <c r="U577">
        <f t="shared" si="85"/>
        <v>1221.3423038942321</v>
      </c>
      <c r="AB577">
        <f t="shared" si="86"/>
        <v>1.8002994281191254</v>
      </c>
      <c r="AC577" s="1">
        <f t="shared" si="88"/>
        <v>1962.0041820931947</v>
      </c>
    </row>
    <row r="578" spans="1:29">
      <c r="A578">
        <f t="shared" si="81"/>
        <v>1.8029325128111451</v>
      </c>
      <c r="B578" s="1">
        <f>(6.67384*10^(-11)*5.97219*10^24)/((6371*10^3+Equations!C578)^2)</f>
        <v>9.7754462342467363</v>
      </c>
      <c r="C578" s="1">
        <v>14375</v>
      </c>
      <c r="D578" s="1">
        <f t="shared" si="82"/>
        <v>12913.243082049994</v>
      </c>
      <c r="E578" s="1">
        <f>IF(C578&lt;11165,'Initial Conditions (LLDS)'!$E$1-0.0065*C578,IF(C578&gt;25336.9,139.789+0.00296*C578,216.483))</f>
        <v>216.483</v>
      </c>
      <c r="F578">
        <f>(D578*0.028964)/(8.3145*Equations!E578)</f>
        <v>0.20779444332872937</v>
      </c>
      <c r="G578" s="14">
        <f t="shared" si="80"/>
        <v>24.547892476365352</v>
      </c>
      <c r="H578">
        <f t="shared" si="83"/>
        <v>10.211651976128369</v>
      </c>
      <c r="I578">
        <f t="shared" si="84"/>
        <v>8.6447338719971185</v>
      </c>
      <c r="J578">
        <f>F578*G578*B578-m*B578-0.5*Equations!F578*0.3*I578</f>
        <v>23.516717110803597</v>
      </c>
      <c r="K578" s="14">
        <f t="shared" si="87"/>
        <v>2.8919340225131145</v>
      </c>
      <c r="L578" s="1">
        <f t="shared" si="89"/>
        <v>1964.8961161157079</v>
      </c>
      <c r="O578">
        <f>(2*Mp*Equations!B578/(Equations!F578*1.026*0.75))^(1/2)</f>
        <v>11.775107784007798</v>
      </c>
      <c r="Q578">
        <f>$G$3*('Initial Conditions (LLDS)'!$I$3/Equations!D578)*(Ti/Equations!E578)</f>
        <v>42.823219488480042</v>
      </c>
      <c r="T578" s="1">
        <v>14375</v>
      </c>
      <c r="U578">
        <f t="shared" si="85"/>
        <v>1220.7956193422883</v>
      </c>
      <c r="AB578">
        <f t="shared" si="86"/>
        <v>1.8029325128111451</v>
      </c>
      <c r="AC578" s="1">
        <f t="shared" si="88"/>
        <v>1964.8961161157079</v>
      </c>
    </row>
    <row r="579" spans="1:29">
      <c r="A579">
        <f t="shared" si="81"/>
        <v>1.8055716518254592</v>
      </c>
      <c r="B579" s="1">
        <f>(6.67384*10^(-11)*5.97219*10^24)/((6371*10^3+Equations!C579)^2)</f>
        <v>9.7753696891039255</v>
      </c>
      <c r="C579" s="1">
        <v>14400</v>
      </c>
      <c r="D579" s="1">
        <f t="shared" si="82"/>
        <v>12856.70134152876</v>
      </c>
      <c r="E579" s="1">
        <f>IF(C579&lt;11165,'Initial Conditions (LLDS)'!$E$1-0.0065*C579,IF(C579&gt;25336.9,139.789+0.00296*C579,216.483))</f>
        <v>216.483</v>
      </c>
      <c r="F579">
        <f>(D579*0.028964)/(8.3145*Equations!E579)</f>
        <v>0.20688459756637562</v>
      </c>
      <c r="G579" s="14">
        <f t="shared" ref="G579:G642" si="90">(n*8.3145*E579/D579)</f>
        <v>24.655850227725605</v>
      </c>
      <c r="H579">
        <f t="shared" si="83"/>
        <v>10.241569561694567</v>
      </c>
      <c r="I579">
        <f t="shared" si="84"/>
        <v>8.6510247838882055</v>
      </c>
      <c r="J579">
        <f>F579*G579*B579-m*B579-0.5*Equations!F579*0.3*I579</f>
        <v>23.517515439107417</v>
      </c>
      <c r="K579" s="14">
        <f t="shared" si="87"/>
        <v>2.8898310459773926</v>
      </c>
      <c r="L579" s="1">
        <f t="shared" si="89"/>
        <v>1967.7859471616853</v>
      </c>
      <c r="O579">
        <f>(2*Mp*Equations!B579/(Equations!F579*1.026*0.75))^(1/2)</f>
        <v>11.800925707172023</v>
      </c>
      <c r="Q579">
        <f>$G$3*('Initial Conditions (LLDS)'!$I$3/Equations!D579)*(Ti/Equations!E579)</f>
        <v>43.01154923965661</v>
      </c>
      <c r="T579" s="1">
        <v>14400</v>
      </c>
      <c r="U579">
        <f t="shared" si="85"/>
        <v>1220.2432552599146</v>
      </c>
      <c r="AB579">
        <f t="shared" si="86"/>
        <v>1.8055716518254592</v>
      </c>
      <c r="AC579" s="1">
        <f t="shared" si="88"/>
        <v>1967.7859471616853</v>
      </c>
    </row>
    <row r="580" spans="1:29">
      <c r="A580">
        <f t="shared" ref="A580:A643" si="91">((G580*3)/(4*3.1415))^(1/3)</f>
        <v>1.8082168641573317</v>
      </c>
      <c r="B580" s="1">
        <f>(6.67384*10^(-11)*5.97219*10^24)/((6371*10^3+Equations!C580)^2)</f>
        <v>9.775293144860175</v>
      </c>
      <c r="C580" s="1">
        <v>14425</v>
      </c>
      <c r="D580" s="1">
        <f t="shared" ref="D580:D643" si="92">101325*(1-2.25577*(10^-5)*C580)^5.25588</f>
        <v>12800.36023710166</v>
      </c>
      <c r="E580" s="1">
        <f>IF(C580&lt;11165,'Initial Conditions (LLDS)'!$E$1-0.0065*C580,IF(C580&gt;25336.9,139.789+0.00296*C580,216.483))</f>
        <v>216.483</v>
      </c>
      <c r="F580">
        <f>(D580*0.028964)/(8.3145*Equations!E580)</f>
        <v>0.20597798035514781</v>
      </c>
      <c r="G580" s="14">
        <f t="shared" si="90"/>
        <v>24.764373566654211</v>
      </c>
      <c r="H580">
        <f t="shared" ref="H580:H643" si="93">3.1415*(A580)^2</f>
        <v>10.271599907705875</v>
      </c>
      <c r="I580">
        <f t="shared" ref="I580:I643" si="94">(2*B580*(F580*G580-m)/(F580*0.3*H580))^(1/2)</f>
        <v>8.6573255647234522</v>
      </c>
      <c r="J580">
        <f>F580*G580*B580-m*B580-0.5*Equations!F580*0.3*I580</f>
        <v>23.518310989221007</v>
      </c>
      <c r="K580" s="14">
        <f t="shared" si="87"/>
        <v>2.8877278338554193</v>
      </c>
      <c r="L580" s="1">
        <f t="shared" si="89"/>
        <v>1970.6736749955408</v>
      </c>
      <c r="O580">
        <f>(2*Mp*Equations!B580/(Equations!F580*1.026*0.75))^(1/2)</f>
        <v>11.826821921924392</v>
      </c>
      <c r="Q580">
        <f>$G$3*('Initial Conditions (LLDS)'!$I$3/Equations!D580)*(Ti/Equations!E580)</f>
        <v>43.200865645007369</v>
      </c>
      <c r="T580" s="1">
        <v>14425</v>
      </c>
      <c r="U580">
        <f t="shared" ref="U580:U643" si="95">T580/O580</f>
        <v>1219.6852286461794</v>
      </c>
      <c r="AB580">
        <f t="shared" ref="AB580:AB643" si="96">((G580*3)/(4*3.1415))^(1/3)</f>
        <v>1.8082168641573317</v>
      </c>
      <c r="AC580" s="1">
        <f t="shared" si="88"/>
        <v>1970.6736749955408</v>
      </c>
    </row>
    <row r="581" spans="1:29">
      <c r="A581">
        <f t="shared" si="91"/>
        <v>1.8108681688775705</v>
      </c>
      <c r="B581" s="1">
        <f>(6.67384*10^(-11)*5.97219*10^24)/((6371*10^3+Equations!C581)^2)</f>
        <v>9.7752166015154707</v>
      </c>
      <c r="C581" s="1">
        <v>14450</v>
      </c>
      <c r="D581" s="1">
        <f t="shared" si="92"/>
        <v>12744.219223650871</v>
      </c>
      <c r="E581" s="1">
        <f>IF(C581&lt;11165,'Initial Conditions (LLDS)'!$E$1-0.0065*C581,IF(C581&gt;25336.9,139.789+0.00296*C581,216.483))</f>
        <v>216.483</v>
      </c>
      <c r="F581">
        <f>(D581*0.028964)/(8.3145*Equations!E581)</f>
        <v>0.20507458292324057</v>
      </c>
      <c r="G581" s="14">
        <f t="shared" si="90"/>
        <v>24.873465932777808</v>
      </c>
      <c r="H581">
        <f t="shared" si="93"/>
        <v>10.301743533957158</v>
      </c>
      <c r="I581">
        <f t="shared" si="94"/>
        <v>8.6636362382509358</v>
      </c>
      <c r="J581">
        <f>F581*G581*B581-m*B581-0.5*Equations!F581*0.3*I581</f>
        <v>23.519103766685415</v>
      </c>
      <c r="K581" s="14">
        <f t="shared" ref="K581:K644" si="97">25/I581</f>
        <v>2.8856243859388009</v>
      </c>
      <c r="L581" s="1">
        <f t="shared" si="89"/>
        <v>1973.5592993814796</v>
      </c>
      <c r="O581">
        <f>(2*Mp*Equations!B581/(Equations!F581*1.026*0.75))^(1/2)</f>
        <v>11.85279673147941</v>
      </c>
      <c r="Q581">
        <f>$G$3*('Initial Conditions (LLDS)'!$I$3/Equations!D581)*(Ti/Equations!E581)</f>
        <v>43.391174704879873</v>
      </c>
      <c r="T581" s="1">
        <v>14450</v>
      </c>
      <c r="U581">
        <f t="shared" si="95"/>
        <v>1219.1215564865608</v>
      </c>
      <c r="AB581">
        <f t="shared" si="96"/>
        <v>1.8108681688775705</v>
      </c>
      <c r="AC581" s="1">
        <f t="shared" ref="AC581:AC644" si="98">L580+K581</f>
        <v>1973.5592993814796</v>
      </c>
    </row>
    <row r="582" spans="1:29">
      <c r="A582">
        <f t="shared" si="91"/>
        <v>1.8135255851328929</v>
      </c>
      <c r="B582" s="1">
        <f>(6.67384*10^(-11)*5.97219*10^24)/((6371*10^3+Equations!C582)^2)</f>
        <v>9.7751400590697965</v>
      </c>
      <c r="C582" s="1">
        <v>14475</v>
      </c>
      <c r="D582" s="1">
        <f t="shared" si="92"/>
        <v>12688.277757085576</v>
      </c>
      <c r="E582" s="1">
        <f>IF(C582&lt;11165,'Initial Conditions (LLDS)'!$E$1-0.0065*C582,IF(C582&gt;25336.9,139.789+0.00296*C582,216.483))</f>
        <v>216.483</v>
      </c>
      <c r="F582">
        <f>(D582*0.028964)/(8.3145*Equations!E582)</f>
        <v>0.20417439651537481</v>
      </c>
      <c r="G582" s="14">
        <f t="shared" si="90"/>
        <v>24.983130789544081</v>
      </c>
      <c r="H582">
        <f t="shared" si="93"/>
        <v>10.332000963077126</v>
      </c>
      <c r="I582">
        <f t="shared" si="94"/>
        <v>8.6699568282958062</v>
      </c>
      <c r="J582">
        <f>F582*G582*B582-m*B582-0.5*Equations!F582*0.3*I582</f>
        <v>23.519893777035225</v>
      </c>
      <c r="K582" s="14">
        <f t="shared" si="97"/>
        <v>2.8835207020187754</v>
      </c>
      <c r="L582" s="1">
        <f t="shared" ref="L582:L645" si="99">L581+K582</f>
        <v>1976.4428200834984</v>
      </c>
      <c r="O582">
        <f>(2*Mp*Equations!B582/(Equations!F582*1.026*0.75))^(1/2)</f>
        <v>11.878850440481086</v>
      </c>
      <c r="Q582">
        <f>$G$3*('Initial Conditions (LLDS)'!$I$3/Equations!D582)*(Ti/Equations!E582)</f>
        <v>43.582482461176923</v>
      </c>
      <c r="T582" s="1">
        <v>14475</v>
      </c>
      <c r="U582">
        <f t="shared" si="95"/>
        <v>1218.5522557529373</v>
      </c>
      <c r="AB582">
        <f t="shared" si="96"/>
        <v>1.8135255851328929</v>
      </c>
      <c r="AC582" s="1">
        <f t="shared" si="98"/>
        <v>1976.4428200834984</v>
      </c>
    </row>
    <row r="583" spans="1:29">
      <c r="A583">
        <f t="shared" si="91"/>
        <v>1.8161891321462877</v>
      </c>
      <c r="B583" s="1">
        <f>(6.67384*10^(-11)*5.97219*10^24)/((6371*10^3+Equations!C583)^2)</f>
        <v>9.7750635175231384</v>
      </c>
      <c r="C583" s="1">
        <v>14500</v>
      </c>
      <c r="D583" s="1">
        <f t="shared" si="92"/>
        <v>12632.535294340965</v>
      </c>
      <c r="E583" s="1">
        <f>IF(C583&lt;11165,'Initial Conditions (LLDS)'!$E$1-0.0065*C583,IF(C583&gt;25336.9,139.789+0.00296*C583,216.483))</f>
        <v>216.483</v>
      </c>
      <c r="F583">
        <f>(D583*0.028964)/(8.3145*Equations!E583)</f>
        <v>0.20327741239278133</v>
      </c>
      <c r="G583" s="14">
        <f t="shared" si="90"/>
        <v>25.093371624406721</v>
      </c>
      <c r="H583">
        <f t="shared" si="93"/>
        <v>10.362372720546126</v>
      </c>
      <c r="I583">
        <f t="shared" si="94"/>
        <v>8.6762873587605984</v>
      </c>
      <c r="J583">
        <f>F583*G583*B583-m*B583-0.5*Equations!F583*0.3*I583</f>
        <v>23.520681025798613</v>
      </c>
      <c r="K583" s="14">
        <f t="shared" si="97"/>
        <v>2.8814167818862138</v>
      </c>
      <c r="L583" s="1">
        <f t="shared" si="99"/>
        <v>1979.3242368653846</v>
      </c>
      <c r="O583">
        <f>(2*Mp*Equations!B583/(Equations!F583*1.026*0.75))^(1/2)</f>
        <v>11.904983355010831</v>
      </c>
      <c r="Q583">
        <f>$G$3*('Initial Conditions (LLDS)'!$I$3/Equations!D583)*(Ti/Equations!E583)</f>
        <v>43.774794997679244</v>
      </c>
      <c r="T583" s="1">
        <v>14500</v>
      </c>
      <c r="U583">
        <f t="shared" si="95"/>
        <v>1217.9773434035858</v>
      </c>
      <c r="AB583">
        <f t="shared" si="96"/>
        <v>1.8161891321462877</v>
      </c>
      <c r="AC583" s="1">
        <f t="shared" si="98"/>
        <v>1979.3242368653846</v>
      </c>
    </row>
    <row r="584" spans="1:29">
      <c r="A584">
        <f t="shared" si="91"/>
        <v>1.8188588292173911</v>
      </c>
      <c r="B584" s="1">
        <f>(6.67384*10^(-11)*5.97219*10^24)/((6371*10^3+Equations!C584)^2)</f>
        <v>9.7749869768754838</v>
      </c>
      <c r="C584" s="1">
        <v>14525</v>
      </c>
      <c r="D584" s="1">
        <f t="shared" si="92"/>
        <v>12576.991293377012</v>
      </c>
      <c r="E584" s="1">
        <f>IF(C584&lt;11165,'Initial Conditions (LLDS)'!$E$1-0.0065*C584,IF(C584&gt;25336.9,139.789+0.00296*C584,216.483))</f>
        <v>216.483</v>
      </c>
      <c r="F584">
        <f>(D584*0.028964)/(8.3145*Equations!E584)</f>
        <v>0.20238362183318143</v>
      </c>
      <c r="G584" s="14">
        <f t="shared" si="90"/>
        <v>25.204191949012404</v>
      </c>
      <c r="H584">
        <f t="shared" si="93"/>
        <v>10.392859334714197</v>
      </c>
      <c r="I584">
        <f t="shared" si="94"/>
        <v>8.6826278536255703</v>
      </c>
      <c r="J584">
        <f>F584*G584*B584-m*B584-0.5*Equations!F584*0.3*I584</f>
        <v>23.521465518497319</v>
      </c>
      <c r="K584" s="14">
        <f t="shared" si="97"/>
        <v>2.8793126253316097</v>
      </c>
      <c r="L584" s="1">
        <f t="shared" si="99"/>
        <v>1982.2035494907161</v>
      </c>
      <c r="O584">
        <f>(2*Mp*Equations!B584/(Equations!F584*1.026*0.75))^(1/2)</f>
        <v>11.931195782595525</v>
      </c>
      <c r="Q584">
        <f>$G$3*('Initial Conditions (LLDS)'!$I$3/Equations!D584)*(Ti/Equations!E584)</f>
        <v>43.968118440371647</v>
      </c>
      <c r="T584" s="1">
        <v>14525</v>
      </c>
      <c r="U584">
        <f t="shared" si="95"/>
        <v>1217.3968363831689</v>
      </c>
      <c r="AB584">
        <f t="shared" si="96"/>
        <v>1.8188588292173911</v>
      </c>
      <c r="AC584" s="1">
        <f t="shared" si="98"/>
        <v>1982.2035494907161</v>
      </c>
    </row>
    <row r="585" spans="1:29">
      <c r="A585">
        <f t="shared" si="91"/>
        <v>1.8215346957228484</v>
      </c>
      <c r="B585" s="1">
        <f>(6.67384*10^(-11)*5.97219*10^24)/((6371*10^3+Equations!C585)^2)</f>
        <v>9.7749104371268167</v>
      </c>
      <c r="C585" s="1">
        <v>14550</v>
      </c>
      <c r="D585" s="1">
        <f t="shared" si="92"/>
        <v>12521.645213177551</v>
      </c>
      <c r="E585" s="1">
        <f>IF(C585&lt;11165,'Initial Conditions (LLDS)'!$E$1-0.0065*C585,IF(C585&gt;25336.9,139.789+0.00296*C585,216.483))</f>
        <v>216.483</v>
      </c>
      <c r="F585">
        <f>(D585*0.028964)/(8.3145*Equations!E585)</f>
        <v>0.20149301613077189</v>
      </c>
      <c r="G585" s="14">
        <f t="shared" si="90"/>
        <v>25.315595299388807</v>
      </c>
      <c r="H585">
        <f t="shared" si="93"/>
        <v>10.423461336819072</v>
      </c>
      <c r="I585">
        <f t="shared" si="94"/>
        <v>8.6889783369489919</v>
      </c>
      <c r="J585">
        <f>F585*G585*B585-m*B585-0.5*Equations!F585*0.3*I585</f>
        <v>23.522247260646633</v>
      </c>
      <c r="K585" s="14">
        <f t="shared" si="97"/>
        <v>2.8772082321450907</v>
      </c>
      <c r="L585" s="1">
        <f t="shared" si="99"/>
        <v>1985.0807577228611</v>
      </c>
      <c r="O585">
        <f>(2*Mp*Equations!B585/(Equations!F585*1.026*0.75))^(1/2)</f>
        <v>11.95748803221549</v>
      </c>
      <c r="Q585">
        <f>$G$3*('Initial Conditions (LLDS)'!$I$3/Equations!D585)*(Ti/Equations!E585)</f>
        <v>44.162458957771022</v>
      </c>
      <c r="T585" s="1">
        <v>14550</v>
      </c>
      <c r="U585">
        <f t="shared" si="95"/>
        <v>1216.8107516227358</v>
      </c>
      <c r="AB585">
        <f t="shared" si="96"/>
        <v>1.8215346957228484</v>
      </c>
      <c r="AC585" s="1">
        <f t="shared" si="98"/>
        <v>1985.0807577228611</v>
      </c>
    </row>
    <row r="586" spans="1:29">
      <c r="A586">
        <f t="shared" si="91"/>
        <v>1.8242167511166907</v>
      </c>
      <c r="B586" s="1">
        <f>(6.67384*10^(-11)*5.97219*10^24)/((6371*10^3+Equations!C586)^2)</f>
        <v>9.7748338982771248</v>
      </c>
      <c r="C586" s="1">
        <v>14575</v>
      </c>
      <c r="D586" s="1">
        <f t="shared" si="92"/>
        <v>12466.496513749125</v>
      </c>
      <c r="E586" s="1">
        <f>IF(C586&lt;11165,'Initial Conditions (LLDS)'!$E$1-0.0065*C586,IF(C586&gt;25336.9,139.789+0.00296*C586,216.483))</f>
        <v>216.483</v>
      </c>
      <c r="F586">
        <f>(D586*0.028964)/(8.3145*Equations!E586)</f>
        <v>0.20060558659620653</v>
      </c>
      <c r="G586" s="14">
        <f t="shared" si="90"/>
        <v>25.4275852361347</v>
      </c>
      <c r="H586">
        <f t="shared" si="93"/>
        <v>10.454179261004448</v>
      </c>
      <c r="I586">
        <f t="shared" si="94"/>
        <v>8.6953388328674883</v>
      </c>
      <c r="J586">
        <f>F586*G586*B586-m*B586-0.5*Equations!F586*0.3*I586</f>
        <v>23.523026257755447</v>
      </c>
      <c r="K586" s="14">
        <f t="shared" si="97"/>
        <v>2.875103602116408</v>
      </c>
      <c r="L586" s="1">
        <f t="shared" si="99"/>
        <v>1987.9558613249776</v>
      </c>
      <c r="O586">
        <f>(2*Mp*Equations!B586/(Equations!F586*1.026*0.75))^(1/2)</f>
        <v>11.983860414312618</v>
      </c>
      <c r="Q586">
        <f>$G$3*('Initial Conditions (LLDS)'!$I$3/Equations!D586)*(Ti/Equations!E586)</f>
        <v>44.357822761257921</v>
      </c>
      <c r="T586" s="1">
        <v>14575</v>
      </c>
      <c r="U586">
        <f t="shared" si="95"/>
        <v>1216.2191060397133</v>
      </c>
      <c r="AB586">
        <f t="shared" si="96"/>
        <v>1.8242167511166907</v>
      </c>
      <c r="AC586" s="1">
        <f t="shared" si="98"/>
        <v>1987.9558613249776</v>
      </c>
    </row>
    <row r="587" spans="1:29">
      <c r="A587">
        <f t="shared" si="91"/>
        <v>1.8269050149307107</v>
      </c>
      <c r="B587" s="1">
        <f>(6.67384*10^(-11)*5.97219*10^24)/((6371*10^3+Equations!C587)^2)</f>
        <v>9.7747573603263938</v>
      </c>
      <c r="C587" s="1">
        <v>14600</v>
      </c>
      <c r="D587" s="1">
        <f t="shared" si="92"/>
        <v>12411.544656119873</v>
      </c>
      <c r="E587" s="1">
        <f>IF(C587&lt;11165,'Initial Conditions (LLDS)'!$E$1-0.0065*C587,IF(C587&gt;25336.9,139.789+0.00296*C587,216.483))</f>
        <v>216.483</v>
      </c>
      <c r="F587">
        <f>(D587*0.028964)/(8.3145*Equations!E587)</f>
        <v>0.19972132455657818</v>
      </c>
      <c r="G587" s="14">
        <f t="shared" si="90"/>
        <v>25.540165344611591</v>
      </c>
      <c r="H587">
        <f t="shared" si="93"/>
        <v>10.485013644338366</v>
      </c>
      <c r="I587">
        <f t="shared" si="94"/>
        <v>8.7017093655963471</v>
      </c>
      <c r="J587">
        <f>F587*G587*B587-m*B587-0.5*Equations!F587*0.3*I587</f>
        <v>23.523802515326185</v>
      </c>
      <c r="K587" s="14">
        <f t="shared" si="97"/>
        <v>2.8729987350349404</v>
      </c>
      <c r="L587" s="1">
        <f t="shared" si="99"/>
        <v>1990.8288600600126</v>
      </c>
      <c r="O587">
        <f>(2*Mp*Equations!B587/(Equations!F587*1.026*0.75))^(1/2)</f>
        <v>12.010313240798546</v>
      </c>
      <c r="Q587">
        <f>$G$3*('Initial Conditions (LLDS)'!$I$3/Equations!D587)*(Ti/Equations!E587)</f>
        <v>44.554216105410958</v>
      </c>
      <c r="T587" s="1">
        <v>14600</v>
      </c>
      <c r="U587">
        <f t="shared" si="95"/>
        <v>1215.6219165378964</v>
      </c>
      <c r="AB587">
        <f t="shared" si="96"/>
        <v>1.8269050149307107</v>
      </c>
      <c r="AC587" s="1">
        <f t="shared" si="98"/>
        <v>1990.8288600600126</v>
      </c>
    </row>
    <row r="588" spans="1:29">
      <c r="A588">
        <f t="shared" si="91"/>
        <v>1.8295995067748347</v>
      </c>
      <c r="B588" s="1">
        <f>(6.67384*10^(-11)*5.97219*10^24)/((6371*10^3+Equations!C588)^2)</f>
        <v>9.7746808232746094</v>
      </c>
      <c r="C588" s="1">
        <v>14625</v>
      </c>
      <c r="D588" s="1">
        <f t="shared" si="92"/>
        <v>12356.789102338545</v>
      </c>
      <c r="E588" s="1">
        <f>IF(C588&lt;11165,'Initial Conditions (LLDS)'!$E$1-0.0065*C588,IF(C588&gt;25336.9,139.789+0.00296*C588,216.483))</f>
        <v>216.483</v>
      </c>
      <c r="F588">
        <f>(D588*0.028964)/(8.3145*Equations!E588)</f>
        <v>0.19884022135540302</v>
      </c>
      <c r="G588" s="14">
        <f t="shared" si="90"/>
        <v>25.65333923513678</v>
      </c>
      <c r="H588">
        <f t="shared" si="93"/>
        <v>10.515965026831642</v>
      </c>
      <c r="I588">
        <f t="shared" si="94"/>
        <v>8.7080899594298451</v>
      </c>
      <c r="J588">
        <f>F588*G588*B588-m*B588-0.5*Equations!F588*0.3*I588</f>
        <v>23.524576038854899</v>
      </c>
      <c r="K588" s="14">
        <f t="shared" si="97"/>
        <v>2.8708936306896917</v>
      </c>
      <c r="L588" s="1">
        <f t="shared" si="99"/>
        <v>1993.6997536907022</v>
      </c>
      <c r="O588">
        <f>(2*Mp*Equations!B588/(Equations!F588*1.026*0.75))^(1/2)</f>
        <v>12.036846825062803</v>
      </c>
      <c r="Q588">
        <f>$G$3*('Initial Conditions (LLDS)'!$I$3/Equations!D588)*(Ti/Equations!E588)</f>
        <v>44.751645288343532</v>
      </c>
      <c r="T588" s="1">
        <v>14625</v>
      </c>
      <c r="U588">
        <f t="shared" si="95"/>
        <v>1215.0192000074483</v>
      </c>
      <c r="AB588">
        <f t="shared" si="96"/>
        <v>1.8295995067748347</v>
      </c>
      <c r="AC588" s="1">
        <f t="shared" si="98"/>
        <v>1993.6997536907022</v>
      </c>
    </row>
    <row r="589" spans="1:29">
      <c r="A589">
        <f t="shared" si="91"/>
        <v>1.8323002463375042</v>
      </c>
      <c r="B589" s="1">
        <f>(6.67384*10^(-11)*5.97219*10^24)/((6371*10^3+Equations!C589)^2)</f>
        <v>9.7746042871217576</v>
      </c>
      <c r="C589" s="1">
        <v>14650</v>
      </c>
      <c r="D589" s="1">
        <f t="shared" si="92"/>
        <v>12302.229315473362</v>
      </c>
      <c r="E589" s="1">
        <f>IF(C589&lt;11165,'Initial Conditions (LLDS)'!$E$1-0.0065*C589,IF(C589&gt;25336.9,139.789+0.00296*C589,216.483))</f>
        <v>216.483</v>
      </c>
      <c r="F589">
        <f>(D589*0.028964)/(8.3145*Equations!E589)</f>
        <v>0.19796226835260203</v>
      </c>
      <c r="G589" s="14">
        <f t="shared" si="90"/>
        <v>25.767110543178394</v>
      </c>
      <c r="H589">
        <f t="shared" si="93"/>
        <v>10.547033951456516</v>
      </c>
      <c r="I589">
        <f t="shared" si="94"/>
        <v>8.7144806387415716</v>
      </c>
      <c r="J589">
        <f>F589*G589*B589-m*B589-0.5*Equations!F589*0.3*I589</f>
        <v>23.525346833831154</v>
      </c>
      <c r="K589" s="14">
        <f t="shared" si="97"/>
        <v>2.868788288869291</v>
      </c>
      <c r="L589" s="1">
        <f t="shared" si="99"/>
        <v>1996.5685419795716</v>
      </c>
      <c r="O589">
        <f>(2*Mp*Equations!B589/(Equations!F589*1.026*0.75))^(1/2)</f>
        <v>12.063461481981108</v>
      </c>
      <c r="Q589">
        <f>$G$3*('Initial Conditions (LLDS)'!$I$3/Equations!D589)*(Ti/Equations!E589)</f>
        <v>44.950116652044038</v>
      </c>
      <c r="T589" s="1">
        <v>14650</v>
      </c>
      <c r="U589">
        <f t="shared" si="95"/>
        <v>1214.4109733248902</v>
      </c>
      <c r="AB589">
        <f t="shared" si="96"/>
        <v>1.8323002463375042</v>
      </c>
      <c r="AC589" s="1">
        <f t="shared" si="98"/>
        <v>1996.5685419795716</v>
      </c>
    </row>
    <row r="590" spans="1:29">
      <c r="A590">
        <f t="shared" si="91"/>
        <v>1.8350072533860582</v>
      </c>
      <c r="B590" s="1">
        <f>(6.67384*10^(-11)*5.97219*10^24)/((6371*10^3+Equations!C590)^2)</f>
        <v>9.774527751867824</v>
      </c>
      <c r="C590" s="1">
        <v>14675</v>
      </c>
      <c r="D590" s="1">
        <f t="shared" si="92"/>
        <v>12247.864759610922</v>
      </c>
      <c r="E590" s="1">
        <f>IF(C590&lt;11165,'Initial Conditions (LLDS)'!$E$1-0.0065*C590,IF(C590&gt;25336.9,139.789+0.00296*C590,216.483))</f>
        <v>216.483</v>
      </c>
      <c r="F590">
        <f>(D590*0.028964)/(8.3145*Equations!E590)</f>
        <v>0.19708745692448357</v>
      </c>
      <c r="G590" s="14">
        <f t="shared" si="90"/>
        <v>25.881482929552032</v>
      </c>
      <c r="H590">
        <f t="shared" si="93"/>
        <v>10.578220964165427</v>
      </c>
      <c r="I590">
        <f t="shared" si="94"/>
        <v>8.7208814279847662</v>
      </c>
      <c r="J590">
        <f>F590*G590*B590-m*B590-0.5*Equations!F590*0.3*I590</f>
        <v>23.526114905738172</v>
      </c>
      <c r="K590" s="14">
        <f t="shared" si="97"/>
        <v>2.8666827093619864</v>
      </c>
      <c r="L590" s="1">
        <f t="shared" si="99"/>
        <v>1999.4352246889337</v>
      </c>
      <c r="O590">
        <f>(2*Mp*Equations!B590/(Equations!F590*1.026*0.75))^(1/2)</f>
        <v>12.090157527923674</v>
      </c>
      <c r="Q590">
        <f>$G$3*('Initial Conditions (LLDS)'!$I$3/Equations!D590)*(Ti/Equations!E590)</f>
        <v>45.149636582718948</v>
      </c>
      <c r="T590" s="1">
        <v>14675</v>
      </c>
      <c r="U590">
        <f t="shared" si="95"/>
        <v>1213.7972533530949</v>
      </c>
      <c r="AB590">
        <f t="shared" si="96"/>
        <v>1.8350072533860582</v>
      </c>
      <c r="AC590" s="1">
        <f t="shared" si="98"/>
        <v>1999.4352246889337</v>
      </c>
    </row>
    <row r="591" spans="1:29">
      <c r="A591">
        <f t="shared" si="91"/>
        <v>1.837720547767111</v>
      </c>
      <c r="B591" s="1">
        <f>(6.67384*10^(-11)*5.97219*10^24)/((6371*10^3+Equations!C591)^2)</f>
        <v>9.7744512175127944</v>
      </c>
      <c r="C591" s="1">
        <v>14700</v>
      </c>
      <c r="D591" s="1">
        <f t="shared" si="92"/>
        <v>12193.69489985522</v>
      </c>
      <c r="E591" s="1">
        <f>IF(C591&lt;11165,'Initial Conditions (LLDS)'!$E$1-0.0065*C591,IF(C591&gt;25336.9,139.789+0.00296*C591,216.483))</f>
        <v>216.483</v>
      </c>
      <c r="F591">
        <f>(D591*0.028964)/(8.3145*Equations!E591)</f>
        <v>0.19621577846372737</v>
      </c>
      <c r="G591" s="14">
        <f t="shared" si="90"/>
        <v>25.996460080618856</v>
      </c>
      <c r="H591">
        <f t="shared" si="93"/>
        <v>10.609526613909845</v>
      </c>
      <c r="I591">
        <f t="shared" si="94"/>
        <v>8.7272923516926166</v>
      </c>
      <c r="J591">
        <f>F591*G591*B591-m*B591-0.5*Equations!F591*0.3*I591</f>
        <v>23.526880260052668</v>
      </c>
      <c r="K591" s="14">
        <f t="shared" si="97"/>
        <v>2.8645768919556556</v>
      </c>
      <c r="L591" s="1">
        <f t="shared" si="99"/>
        <v>2002.2998015808894</v>
      </c>
      <c r="O591">
        <f>(2*Mp*Equations!B591/(Equations!F591*1.026*0.75))^(1/2)</f>
        <v>12.116935280763537</v>
      </c>
      <c r="Q591">
        <f>$G$3*('Initial Conditions (LLDS)'!$I$3/Equations!D591)*(Ti/Equations!E591)</f>
        <v>45.350211511138376</v>
      </c>
      <c r="T591" s="1">
        <v>14700</v>
      </c>
      <c r="U591">
        <f t="shared" si="95"/>
        <v>1213.178056941284</v>
      </c>
      <c r="AB591">
        <f t="shared" si="96"/>
        <v>1.837720547767111</v>
      </c>
      <c r="AC591" s="1">
        <f t="shared" si="98"/>
        <v>2002.2998015808894</v>
      </c>
    </row>
    <row r="592" spans="1:29">
      <c r="A592">
        <f t="shared" si="91"/>
        <v>1.840440149406944</v>
      </c>
      <c r="B592" s="1">
        <f>(6.67384*10^(-11)*5.97219*10^24)/((6371*10^3+Equations!C592)^2)</f>
        <v>9.7743746840566548</v>
      </c>
      <c r="C592" s="1">
        <v>14725</v>
      </c>
      <c r="D592" s="1">
        <f t="shared" si="92"/>
        <v>12139.719202326443</v>
      </c>
      <c r="E592" s="1">
        <f>IF(C592&lt;11165,'Initial Conditions (LLDS)'!$E$1-0.0065*C592,IF(C592&gt;25336.9,139.789+0.00296*C592,216.483))</f>
        <v>216.483</v>
      </c>
      <c r="F592">
        <f>(D592*0.028964)/(8.3145*Equations!E592)</f>
        <v>0.19534722437936552</v>
      </c>
      <c r="G592" s="14">
        <f t="shared" si="90"/>
        <v>26.112045708485894</v>
      </c>
      <c r="H592">
        <f t="shared" si="93"/>
        <v>10.640951452659355</v>
      </c>
      <c r="I592">
        <f t="shared" si="94"/>
        <v>8.7337134344786307</v>
      </c>
      <c r="J592">
        <f>F592*G592*B592-m*B592-0.5*Equations!F592*0.3*I592</f>
        <v>23.527642902245042</v>
      </c>
      <c r="K592" s="14">
        <f t="shared" si="97"/>
        <v>2.8624708364377889</v>
      </c>
      <c r="L592" s="1">
        <f t="shared" si="99"/>
        <v>2005.1622724173271</v>
      </c>
      <c r="O592">
        <f>(2*Mp*Equations!B592/(Equations!F592*1.026*0.75))^(1/2)</f>
        <v>12.143795059885017</v>
      </c>
      <c r="Q592">
        <f>$G$3*('Initial Conditions (LLDS)'!$I$3/Equations!D592)*(Ti/Equations!E592)</f>
        <v>45.55184791298548</v>
      </c>
      <c r="T592" s="1">
        <v>14725</v>
      </c>
      <c r="U592">
        <f t="shared" si="95"/>
        <v>1212.5534009250173</v>
      </c>
      <c r="AB592">
        <f t="shared" si="96"/>
        <v>1.840440149406944</v>
      </c>
      <c r="AC592" s="1">
        <f t="shared" si="98"/>
        <v>2005.1622724173271</v>
      </c>
    </row>
    <row r="593" spans="1:29">
      <c r="A593">
        <f t="shared" si="91"/>
        <v>1.8431660783118877</v>
      </c>
      <c r="B593" s="1">
        <f>(6.67384*10^(-11)*5.97219*10^24)/((6371*10^3+Equations!C593)^2)</f>
        <v>9.7742981514993925</v>
      </c>
      <c r="C593" s="1">
        <v>14750</v>
      </c>
      <c r="D593" s="1">
        <f t="shared" si="92"/>
        <v>12085.937134159987</v>
      </c>
      <c r="E593" s="1">
        <f>IF(C593&lt;11165,'Initial Conditions (LLDS)'!$E$1-0.0065*C593,IF(C593&gt;25336.9,139.789+0.00296*C593,216.483))</f>
        <v>216.483</v>
      </c>
      <c r="F593">
        <f>(D593*0.028964)/(8.3145*Equations!E593)</f>
        <v>0.19448178609676622</v>
      </c>
      <c r="G593" s="14">
        <f t="shared" si="90"/>
        <v>26.228243551207587</v>
      </c>
      <c r="H593">
        <f t="shared" si="93"/>
        <v>10.672496035420778</v>
      </c>
      <c r="I593">
        <f t="shared" si="94"/>
        <v>8.7401447010369324</v>
      </c>
      <c r="J593">
        <f>F593*G593*B593-m*B593-0.5*Equations!F593*0.3*I593</f>
        <v>23.528402837779193</v>
      </c>
      <c r="K593" s="14">
        <f t="shared" si="97"/>
        <v>2.8603645425955015</v>
      </c>
      <c r="L593" s="1">
        <f t="shared" si="99"/>
        <v>2008.0226369599227</v>
      </c>
      <c r="O593">
        <f>(2*Mp*Equations!B593/(Equations!F593*1.026*0.75))^(1/2)</f>
        <v>12.170737186192152</v>
      </c>
      <c r="Q593">
        <f>$G$3*('Initial Conditions (LLDS)'!$I$3/Equations!D593)*(Ti/Equations!E593)</f>
        <v>45.754552309208073</v>
      </c>
      <c r="T593" s="1">
        <v>14750</v>
      </c>
      <c r="U593">
        <f t="shared" si="95"/>
        <v>1211.9233021261894</v>
      </c>
      <c r="AB593">
        <f t="shared" si="96"/>
        <v>1.8431660783118877</v>
      </c>
      <c r="AC593" s="1">
        <f t="shared" si="98"/>
        <v>2008.0226369599227</v>
      </c>
    </row>
    <row r="594" spans="1:29">
      <c r="A594">
        <f t="shared" si="91"/>
        <v>1.8458983545687133</v>
      </c>
      <c r="B594" s="1">
        <f>(6.67384*10^(-11)*5.97219*10^24)/((6371*10^3+Equations!C594)^2)</f>
        <v>9.7742216198409917</v>
      </c>
      <c r="C594" s="1">
        <v>14775</v>
      </c>
      <c r="D594" s="1">
        <f t="shared" si="92"/>
        <v>12032.348163505378</v>
      </c>
      <c r="E594" s="1">
        <f>IF(C594&lt;11165,'Initial Conditions (LLDS)'!$E$1-0.0065*C594,IF(C594&gt;25336.9,139.789+0.00296*C594,216.483))</f>
        <v>216.483</v>
      </c>
      <c r="F594">
        <f>(D594*0.028964)/(8.3145*Equations!E594)</f>
        <v>0.19361945505761674</v>
      </c>
      <c r="G594" s="14">
        <f t="shared" si="90"/>
        <v>26.345057372989331</v>
      </c>
      <c r="H594">
        <f t="shared" si="93"/>
        <v>10.704160920257477</v>
      </c>
      <c r="I594">
        <f t="shared" si="94"/>
        <v>8.7465861761425945</v>
      </c>
      <c r="J594">
        <f>F594*G594*B594-m*B594-0.5*Equations!F594*0.3*I594</f>
        <v>23.529160072112649</v>
      </c>
      <c r="K594" s="14">
        <f t="shared" si="97"/>
        <v>2.8582580102155308</v>
      </c>
      <c r="L594" s="1">
        <f t="shared" si="99"/>
        <v>2010.8808949701381</v>
      </c>
      <c r="O594">
        <f>(2*Mp*Equations!B594/(Equations!F594*1.026*0.75))^(1/2)</f>
        <v>12.197761982117227</v>
      </c>
      <c r="Q594">
        <f>$G$3*('Initial Conditions (LLDS)'!$I$3/Equations!D594)*(Ti/Equations!E594)</f>
        <v>45.958331266373712</v>
      </c>
      <c r="T594" s="1">
        <v>14775</v>
      </c>
      <c r="U594">
        <f t="shared" si="95"/>
        <v>1211.2877773530247</v>
      </c>
      <c r="AB594">
        <f t="shared" si="96"/>
        <v>1.8458983545687133</v>
      </c>
      <c r="AC594" s="1">
        <f t="shared" si="98"/>
        <v>2010.8808949701381</v>
      </c>
    </row>
    <row r="595" spans="1:29">
      <c r="A595">
        <f t="shared" si="91"/>
        <v>1.8486369983450264</v>
      </c>
      <c r="B595" s="1">
        <f>(6.67384*10^(-11)*5.97219*10^24)/((6371*10^3+Equations!C595)^2)</f>
        <v>9.7741450890814381</v>
      </c>
      <c r="C595" s="1">
        <v>14800</v>
      </c>
      <c r="D595" s="1">
        <f t="shared" si="92"/>
        <v>11978.951759525104</v>
      </c>
      <c r="E595" s="1">
        <f>IF(C595&lt;11165,'Initial Conditions (LLDS)'!$E$1-0.0065*C595,IF(C595&gt;25336.9,139.789+0.00296*C595,216.483))</f>
        <v>216.483</v>
      </c>
      <c r="F595">
        <f>(D595*0.028964)/(8.3145*Equations!E595)</f>
        <v>0.19276022271990445</v>
      </c>
      <c r="G595" s="14">
        <f t="shared" si="90"/>
        <v>26.462490964392941</v>
      </c>
      <c r="H595">
        <f t="shared" si="93"/>
        <v>10.735946668308818</v>
      </c>
      <c r="I595">
        <f t="shared" si="94"/>
        <v>8.7530378846520112</v>
      </c>
      <c r="J595">
        <f>F595*G595*B595-m*B595-0.5*Equations!F595*0.3*I595</f>
        <v>23.529914610696537</v>
      </c>
      <c r="K595" s="14">
        <f t="shared" si="97"/>
        <v>2.8561512390842245</v>
      </c>
      <c r="L595" s="1">
        <f t="shared" si="99"/>
        <v>2013.7370462092224</v>
      </c>
      <c r="O595">
        <f>(2*Mp*Equations!B595/(Equations!F595*1.026*0.75))^(1/2)</f>
        <v>12.22486977162939</v>
      </c>
      <c r="Q595">
        <f>$G$3*('Initial Conditions (LLDS)'!$I$3/Equations!D595)*(Ti/Equations!E595)</f>
        <v>46.163191397028065</v>
      </c>
      <c r="T595" s="1">
        <v>14800</v>
      </c>
      <c r="U595">
        <f t="shared" si="95"/>
        <v>1210.6468434000656</v>
      </c>
      <c r="AB595">
        <f t="shared" si="96"/>
        <v>1.8486369983450264</v>
      </c>
      <c r="AC595" s="1">
        <f t="shared" si="98"/>
        <v>2013.7370462092224</v>
      </c>
    </row>
    <row r="596" spans="1:29">
      <c r="A596">
        <f t="shared" si="91"/>
        <v>1.8513820298896564</v>
      </c>
      <c r="B596" s="1">
        <f>(6.67384*10^(-11)*5.97219*10^24)/((6371*10^3+Equations!C596)^2)</f>
        <v>9.7740685592207175</v>
      </c>
      <c r="C596" s="1">
        <v>14825</v>
      </c>
      <c r="D596" s="1">
        <f t="shared" si="92"/>
        <v>11925.747392393698</v>
      </c>
      <c r="E596" s="1">
        <f>IF(C596&lt;11165,'Initial Conditions (LLDS)'!$E$1-0.0065*C596,IF(C596&gt;25336.9,139.789+0.00296*C596,216.483))</f>
        <v>216.483</v>
      </c>
      <c r="F596">
        <f>(D596*0.028964)/(8.3145*Equations!E596)</f>
        <v>0.19190408055790212</v>
      </c>
      <c r="G596" s="14">
        <f t="shared" si="90"/>
        <v>26.580548142543389</v>
      </c>
      <c r="H596">
        <f t="shared" si="93"/>
        <v>10.7678538438097</v>
      </c>
      <c r="I596">
        <f t="shared" si="94"/>
        <v>8.759499851503179</v>
      </c>
      <c r="J596">
        <f>F596*G596*B596-m*B596-0.5*Equations!F596*0.3*I596</f>
        <v>23.530666458975535</v>
      </c>
      <c r="K596" s="14">
        <f t="shared" si="97"/>
        <v>2.8540442289875556</v>
      </c>
      <c r="L596" s="1">
        <f t="shared" si="99"/>
        <v>2016.5910904382099</v>
      </c>
      <c r="O596">
        <f>(2*Mp*Equations!B596/(Equations!F596*1.026*0.75))^(1/2)</f>
        <v>12.252060880243217</v>
      </c>
      <c r="Q596">
        <f>$G$3*('Initial Conditions (LLDS)'!$I$3/Equations!D596)*(Ti/Equations!E596)</f>
        <v>46.369139360055634</v>
      </c>
      <c r="T596" s="1">
        <v>14825</v>
      </c>
      <c r="U596">
        <f t="shared" si="95"/>
        <v>1210.0005170481741</v>
      </c>
      <c r="AB596">
        <f t="shared" si="96"/>
        <v>1.8513820298896564</v>
      </c>
      <c r="AC596" s="1">
        <f t="shared" si="98"/>
        <v>2016.5910904382099</v>
      </c>
    </row>
    <row r="597" spans="1:29">
      <c r="A597">
        <f t="shared" si="91"/>
        <v>1.8541334695330587</v>
      </c>
      <c r="B597" s="1">
        <f>(6.67384*10^(-11)*5.97219*10^24)/((6371*10^3+Equations!C597)^2)</f>
        <v>9.7739920302588175</v>
      </c>
      <c r="C597" s="1">
        <v>14850</v>
      </c>
      <c r="D597" s="1">
        <f t="shared" si="92"/>
        <v>11872.734533296487</v>
      </c>
      <c r="E597" s="1">
        <f>IF(C597&lt;11165,'Initial Conditions (LLDS)'!$E$1-0.0065*C597,IF(C597&gt;25336.9,139.789+0.00296*C597,216.483))</f>
        <v>216.483</v>
      </c>
      <c r="F597">
        <f>(D597*0.028964)/(8.3145*Equations!E597)</f>
        <v>0.19105102006214783</v>
      </c>
      <c r="G597" s="14">
        <f t="shared" si="90"/>
        <v>26.699232751338062</v>
      </c>
      <c r="H597">
        <f t="shared" si="93"/>
        <v>10.799883014110337</v>
      </c>
      <c r="I597">
        <f t="shared" si="94"/>
        <v>8.7659721017160841</v>
      </c>
      <c r="J597">
        <f>F597*G597*B597-m*B597-0.5*Equations!F597*0.3*I597</f>
        <v>23.531415622387971</v>
      </c>
      <c r="K597" s="14">
        <f t="shared" si="97"/>
        <v>2.8519369797111076</v>
      </c>
      <c r="L597" s="1">
        <f t="shared" si="99"/>
        <v>2019.443027417921</v>
      </c>
      <c r="O597">
        <f>(2*Mp*Equations!B597/(Equations!F597*1.026*0.75))^(1/2)</f>
        <v>12.279335635027484</v>
      </c>
      <c r="Q597">
        <f>$G$3*('Initial Conditions (LLDS)'!$I$3/Equations!D597)*(Ti/Equations!E597)</f>
        <v>46.576181861044745</v>
      </c>
      <c r="T597" s="1">
        <v>14850</v>
      </c>
      <c r="U597">
        <f t="shared" si="95"/>
        <v>1209.348815064518</v>
      </c>
      <c r="AB597">
        <f t="shared" si="96"/>
        <v>1.8541334695330587</v>
      </c>
      <c r="AC597" s="1">
        <f t="shared" si="98"/>
        <v>2019.443027417921</v>
      </c>
    </row>
    <row r="598" spans="1:29">
      <c r="A598">
        <f t="shared" si="91"/>
        <v>1.8568913376877083</v>
      </c>
      <c r="B598" s="1">
        <f>(6.67384*10^(-11)*5.97219*10^24)/((6371*10^3+Equations!C598)^2)</f>
        <v>9.7739155021957238</v>
      </c>
      <c r="C598" s="1">
        <v>14875</v>
      </c>
      <c r="D598" s="1">
        <f t="shared" si="92"/>
        <v>11819.91265442865</v>
      </c>
      <c r="E598" s="1">
        <f>IF(C598&lt;11165,'Initial Conditions (LLDS)'!$E$1-0.0065*C598,IF(C598&gt;25336.9,139.789+0.00296*C598,216.483))</f>
        <v>216.483</v>
      </c>
      <c r="F598">
        <f>(D598*0.028964)/(8.3145*Equations!E598)</f>
        <v>0.19020103273942973</v>
      </c>
      <c r="G598" s="14">
        <f t="shared" si="90"/>
        <v>26.818548661657157</v>
      </c>
      <c r="H598">
        <f t="shared" si="93"/>
        <v>10.832034749696062</v>
      </c>
      <c r="I598">
        <f t="shared" si="94"/>
        <v>8.7724546603930111</v>
      </c>
      <c r="J598">
        <f>F598*G598*B598-m*B598-0.5*Equations!F598*0.3*I598</f>
        <v>23.532162106365732</v>
      </c>
      <c r="K598" s="14">
        <f t="shared" si="97"/>
        <v>2.8498294910400808</v>
      </c>
      <c r="L598" s="1">
        <f t="shared" si="99"/>
        <v>2022.2928569089611</v>
      </c>
      <c r="O598">
        <f>(2*Mp*Equations!B598/(Equations!F598*1.026*0.75))^(1/2)</f>
        <v>12.30669436461385</v>
      </c>
      <c r="Q598">
        <f>$G$3*('Initial Conditions (LLDS)'!$I$3/Equations!D598)*(Ti/Equations!E598)</f>
        <v>46.784325652654637</v>
      </c>
      <c r="T598" s="1">
        <v>14875</v>
      </c>
      <c r="U598">
        <f t="shared" si="95"/>
        <v>1208.6917542025701</v>
      </c>
      <c r="AB598">
        <f t="shared" si="96"/>
        <v>1.8568913376877083</v>
      </c>
      <c r="AC598" s="1">
        <f t="shared" si="98"/>
        <v>2022.2928569089611</v>
      </c>
    </row>
    <row r="599" spans="1:29">
      <c r="A599">
        <f t="shared" si="91"/>
        <v>1.859655654848503</v>
      </c>
      <c r="B599" s="1">
        <f>(6.67384*10^(-11)*5.97219*10^24)/((6371*10^3+Equations!C599)^2)</f>
        <v>9.7738389750314223</v>
      </c>
      <c r="C599" s="1">
        <v>14900</v>
      </c>
      <c r="D599" s="1">
        <f t="shared" si="92"/>
        <v>11767.281228994108</v>
      </c>
      <c r="E599" s="1">
        <f>IF(C599&lt;11165,'Initial Conditions (LLDS)'!$E$1-0.0065*C599,IF(C599&gt;25336.9,139.789+0.00296*C599,216.483))</f>
        <v>216.483</v>
      </c>
      <c r="F599">
        <f>(D599*0.028964)/(8.3145*Equations!E599)</f>
        <v>0.18935411011276823</v>
      </c>
      <c r="G599" s="14">
        <f t="shared" si="90"/>
        <v>26.938499771576311</v>
      </c>
      <c r="H599">
        <f t="shared" si="93"/>
        <v>10.864309624207362</v>
      </c>
      <c r="I599">
        <f t="shared" si="94"/>
        <v>8.7789475527188863</v>
      </c>
      <c r="J599">
        <f>F599*G599*B599-m*B599-0.5*Equations!F599*0.3*I599</f>
        <v>23.532905916334315</v>
      </c>
      <c r="K599" s="14">
        <f t="shared" si="97"/>
        <v>2.8477217627592921</v>
      </c>
      <c r="L599" s="1">
        <f t="shared" si="99"/>
        <v>2025.1405786717203</v>
      </c>
      <c r="O599">
        <f>(2*Mp*Equations!B599/(Equations!F599*1.026*0.75))^(1/2)</f>
        <v>12.334137399205678</v>
      </c>
      <c r="Q599">
        <f>$G$3*('Initial Conditions (LLDS)'!$I$3/Equations!D599)*(Ti/Equations!E599)</f>
        <v>46.993577534986301</v>
      </c>
      <c r="T599" s="1">
        <v>14900</v>
      </c>
      <c r="U599">
        <f t="shared" si="95"/>
        <v>1208.0293512021005</v>
      </c>
      <c r="AB599">
        <f t="shared" si="96"/>
        <v>1.859655654848503</v>
      </c>
      <c r="AC599" s="1">
        <f t="shared" si="98"/>
        <v>2025.1405786717203</v>
      </c>
    </row>
    <row r="600" spans="1:29">
      <c r="A600">
        <f t="shared" si="91"/>
        <v>1.8624264415931666</v>
      </c>
      <c r="B600" s="1">
        <f>(6.67384*10^(-11)*5.97219*10^24)/((6371*10^3+Equations!C600)^2)</f>
        <v>9.7737624487658969</v>
      </c>
      <c r="C600" s="1">
        <v>14925</v>
      </c>
      <c r="D600" s="1">
        <f t="shared" si="92"/>
        <v>11714.839731204391</v>
      </c>
      <c r="E600" s="1">
        <f>IF(C600&lt;11165,'Initial Conditions (LLDS)'!$E$1-0.0065*C600,IF(C600&gt;25336.9,139.789+0.00296*C600,216.483))</f>
        <v>216.483</v>
      </c>
      <c r="F600">
        <f>(D600*0.028964)/(8.3145*Equations!E600)</f>
        <v>0.18851024372139777</v>
      </c>
      <c r="G600" s="14">
        <f t="shared" si="90"/>
        <v>27.059090006581101</v>
      </c>
      <c r="H600">
        <f t="shared" si="93"/>
        <v>10.896708214460027</v>
      </c>
      <c r="I600">
        <f t="shared" si="94"/>
        <v>8.785450803961643</v>
      </c>
      <c r="J600">
        <f>F600*G600*B600-m*B600-0.5*Equations!F600*0.3*I600</f>
        <v>23.533647057712816</v>
      </c>
      <c r="K600" s="14">
        <f t="shared" si="97"/>
        <v>2.8456137946531661</v>
      </c>
      <c r="L600" s="1">
        <f t="shared" si="99"/>
        <v>2027.9861924663735</v>
      </c>
      <c r="O600">
        <f>(2*Mp*Equations!B600/(Equations!F600*1.026*0.75))^(1/2)</f>
        <v>12.361665070586932</v>
      </c>
      <c r="Q600">
        <f>$G$3*('Initial Conditions (LLDS)'!$I$3/Equations!D600)*(Ti/Equations!E600)</f>
        <v>47.203944355956764</v>
      </c>
      <c r="T600" s="1">
        <v>14925</v>
      </c>
      <c r="U600">
        <f t="shared" si="95"/>
        <v>1207.3616227891669</v>
      </c>
      <c r="AB600">
        <f t="shared" si="96"/>
        <v>1.8624264415931666</v>
      </c>
      <c r="AC600" s="1">
        <f t="shared" si="98"/>
        <v>2027.9861924663735</v>
      </c>
    </row>
    <row r="601" spans="1:29">
      <c r="A601">
        <f t="shared" si="91"/>
        <v>1.8652037185826549</v>
      </c>
      <c r="B601" s="1">
        <f>(6.67384*10^(-11)*5.97219*10^24)/((6371*10^3+Equations!C601)^2)</f>
        <v>9.7736859233991353</v>
      </c>
      <c r="C601" s="1">
        <v>14950</v>
      </c>
      <c r="D601" s="1">
        <f t="shared" si="92"/>
        <v>11662.587636277645</v>
      </c>
      <c r="E601" s="1">
        <f>IF(C601&lt;11165,'Initial Conditions (LLDS)'!$E$1-0.0065*C601,IF(C601&gt;25336.9,139.789+0.00296*C601,216.483))</f>
        <v>216.483</v>
      </c>
      <c r="F601">
        <f>(D601*0.028964)/(8.3145*Equations!E601)</f>
        <v>0.18766942512075083</v>
      </c>
      <c r="G601" s="14">
        <f t="shared" si="90"/>
        <v>27.180323319783156</v>
      </c>
      <c r="H601">
        <f t="shared" si="93"/>
        <v>10.929231100465453</v>
      </c>
      <c r="I601">
        <f t="shared" si="94"/>
        <v>8.7919644394725314</v>
      </c>
      <c r="J601">
        <f>F601*G601*B601-m*B601-0.5*Equations!F601*0.3*I601</f>
        <v>23.534385535913941</v>
      </c>
      <c r="K601" s="14">
        <f t="shared" si="97"/>
        <v>2.8435055865057457</v>
      </c>
      <c r="L601" s="1">
        <f t="shared" si="99"/>
        <v>2030.8296980528792</v>
      </c>
      <c r="O601">
        <f>(2*Mp*Equations!B601/(Equations!F601*1.026*0.75))^(1/2)</f>
        <v>12.389277712131033</v>
      </c>
      <c r="Q601">
        <f>$G$3*('Initial Conditions (LLDS)'!$I$3/Equations!D601)*(Ti/Equations!E601)</f>
        <v>47.415433011676001</v>
      </c>
      <c r="T601" s="1">
        <v>14950</v>
      </c>
      <c r="U601">
        <f t="shared" si="95"/>
        <v>1206.6885856761141</v>
      </c>
      <c r="AB601">
        <f t="shared" si="96"/>
        <v>1.8652037185826549</v>
      </c>
      <c r="AC601" s="1">
        <f t="shared" si="98"/>
        <v>2030.8296980528792</v>
      </c>
    </row>
    <row r="602" spans="1:29">
      <c r="A602">
        <f t="shared" si="91"/>
        <v>1.8679875065615599</v>
      </c>
      <c r="B602" s="1">
        <f>(6.67384*10^(-11)*5.97219*10^24)/((6371*10^3+Equations!C602)^2)</f>
        <v>9.7736093989311232</v>
      </c>
      <c r="C602" s="1">
        <v>14975</v>
      </c>
      <c r="D602" s="1">
        <f t="shared" si="92"/>
        <v>11610.524420437538</v>
      </c>
      <c r="E602" s="1">
        <f>IF(C602&lt;11165,'Initial Conditions (LLDS)'!$E$1-0.0065*C602,IF(C602&gt;25336.9,139.789+0.00296*C602,216.483))</f>
        <v>216.483</v>
      </c>
      <c r="F602">
        <f>(D602*0.028964)/(8.3145*Equations!E602)</f>
        <v>0.18683164588244028</v>
      </c>
      <c r="G602" s="14">
        <f t="shared" si="90"/>
        <v>27.302203692138331</v>
      </c>
      <c r="H602">
        <f t="shared" si="93"/>
        <v>10.961878865451038</v>
      </c>
      <c r="I602">
        <f t="shared" si="94"/>
        <v>8.7984884846864926</v>
      </c>
      <c r="J602">
        <f>F602*G602*B602-m*B602-0.5*Equations!F602*0.3*I602</f>
        <v>23.535121356344003</v>
      </c>
      <c r="K602" s="14">
        <f t="shared" si="97"/>
        <v>2.8413971381006813</v>
      </c>
      <c r="L602" s="1">
        <f t="shared" si="99"/>
        <v>2033.6710951909799</v>
      </c>
      <c r="O602">
        <f>(2*Mp*Equations!B602/(Equations!F602*1.026*0.75))^(1/2)</f>
        <v>12.416975658809879</v>
      </c>
      <c r="Q602">
        <f>$G$3*('Initial Conditions (LLDS)'!$I$3/Equations!D602)*(Ti/Equations!E602)</f>
        <v>47.628050446827658</v>
      </c>
      <c r="T602" s="1">
        <v>14975</v>
      </c>
      <c r="U602">
        <f t="shared" si="95"/>
        <v>1206.0102565615643</v>
      </c>
      <c r="AB602">
        <f t="shared" si="96"/>
        <v>1.8679875065615599</v>
      </c>
      <c r="AC602" s="1">
        <f t="shared" si="98"/>
        <v>2033.6710951909799</v>
      </c>
    </row>
    <row r="603" spans="1:29">
      <c r="A603">
        <f t="shared" si="91"/>
        <v>1.8707778263585271</v>
      </c>
      <c r="B603" s="1">
        <f>(6.67384*10^(-11)*5.97219*10^24)/((6371*10^3+Equations!C603)^2)</f>
        <v>9.7735328753618482</v>
      </c>
      <c r="C603" s="1">
        <v>15000</v>
      </c>
      <c r="D603" s="1">
        <f t="shared" si="92"/>
        <v>11558.649560912112</v>
      </c>
      <c r="E603" s="1">
        <f>IF(C603&lt;11165,'Initial Conditions (LLDS)'!$E$1-0.0065*C603,IF(C603&gt;25336.9,139.789+0.00296*C603,216.483))</f>
        <v>216.483</v>
      </c>
      <c r="F603">
        <f>(D603*0.028964)/(8.3145*Equations!E603)</f>
        <v>0.18599689759424107</v>
      </c>
      <c r="G603" s="14">
        <f t="shared" si="90"/>
        <v>27.424735132666964</v>
      </c>
      <c r="H603">
        <f t="shared" si="93"/>
        <v>10.994652095880861</v>
      </c>
      <c r="I603">
        <f t="shared" si="94"/>
        <v>8.8050229651224967</v>
      </c>
      <c r="J603">
        <f>F603*G603*B603-m*B603-0.5*Equations!F603*0.3*I603</f>
        <v>23.535854524402907</v>
      </c>
      <c r="K603" s="14">
        <f t="shared" si="97"/>
        <v>2.8392884492212334</v>
      </c>
      <c r="L603" s="1">
        <f t="shared" si="99"/>
        <v>2036.5103836402011</v>
      </c>
      <c r="O603">
        <f>(2*Mp*Equations!B603/(Equations!F603*1.026*0.75))^(1/2)</f>
        <v>12.444759247202885</v>
      </c>
      <c r="Q603">
        <f>$G$3*('Initial Conditions (LLDS)'!$I$3/Equations!D603)*(Ti/Equations!E603)</f>
        <v>47.841803655053141</v>
      </c>
      <c r="T603" s="1">
        <v>15000</v>
      </c>
      <c r="U603">
        <f t="shared" si="95"/>
        <v>1205.3266521304088</v>
      </c>
      <c r="AB603">
        <f t="shared" si="96"/>
        <v>1.8707778263585271</v>
      </c>
      <c r="AC603" s="1">
        <f t="shared" si="98"/>
        <v>2036.5103836402011</v>
      </c>
    </row>
    <row r="604" spans="1:29">
      <c r="A604">
        <f t="shared" si="91"/>
        <v>1.8735746988866582</v>
      </c>
      <c r="B604" s="1">
        <f>(6.67384*10^(-11)*5.97219*10^24)/((6371*10^3+Equations!C604)^2)</f>
        <v>9.7734563526912925</v>
      </c>
      <c r="C604" s="1">
        <v>15025</v>
      </c>
      <c r="D604" s="1">
        <f t="shared" si="92"/>
        <v>11506.962535932869</v>
      </c>
      <c r="E604" s="1">
        <f>IF(C604&lt;11165,'Initial Conditions (LLDS)'!$E$1-0.0065*C604,IF(C604&gt;25336.9,139.789+0.00296*C604,216.483))</f>
        <v>216.483</v>
      </c>
      <c r="F604">
        <f>(D604*0.028964)/(8.3145*Equations!E604)</f>
        <v>0.18516517186007522</v>
      </c>
      <c r="G604" s="14">
        <f t="shared" si="90"/>
        <v>27.547921678675507</v>
      </c>
      <c r="H604">
        <f t="shared" si="93"/>
        <v>11.027551381476311</v>
      </c>
      <c r="I604">
        <f t="shared" si="94"/>
        <v>8.8115679063838908</v>
      </c>
      <c r="J604">
        <f>F604*G604*B604-m*B604-0.5*Equations!F604*0.3*I604</f>
        <v>23.536585045484184</v>
      </c>
      <c r="K604" s="14">
        <f t="shared" si="97"/>
        <v>2.837179519650272</v>
      </c>
      <c r="L604" s="1">
        <f t="shared" si="99"/>
        <v>2039.3475631598515</v>
      </c>
      <c r="O604">
        <f>(2*Mp*Equations!B604/(Equations!F604*1.026*0.75))^(1/2)</f>
        <v>12.472628815506024</v>
      </c>
      <c r="Q604">
        <f>$G$3*('Initial Conditions (LLDS)'!$I$3/Equations!D604)*(Ti/Equations!E604)</f>
        <v>48.056699679338344</v>
      </c>
      <c r="T604" s="1">
        <v>15025</v>
      </c>
      <c r="U604">
        <f t="shared" si="95"/>
        <v>1204.6377890538085</v>
      </c>
      <c r="AB604">
        <f t="shared" si="96"/>
        <v>1.8735746988866582</v>
      </c>
      <c r="AC604" s="1">
        <f t="shared" si="98"/>
        <v>2039.3475631598515</v>
      </c>
    </row>
    <row r="605" spans="1:29">
      <c r="A605">
        <f t="shared" si="91"/>
        <v>1.876378145143937</v>
      </c>
      <c r="B605" s="1">
        <f>(6.67384*10^(-11)*5.97219*10^24)/((6371*10^3+Equations!C605)^2)</f>
        <v>9.7733798309194437</v>
      </c>
      <c r="C605" s="1">
        <v>15050</v>
      </c>
      <c r="D605" s="1">
        <f t="shared" si="92"/>
        <v>11455.4628247335</v>
      </c>
      <c r="E605" s="1">
        <f>IF(C605&lt;11165,'Initial Conditions (LLDS)'!$E$1-0.0065*C605,IF(C605&gt;25336.9,139.789+0.00296*C605,216.483))</f>
        <v>216.483</v>
      </c>
      <c r="F605">
        <f>(D605*0.028964)/(8.3145*Equations!E605)</f>
        <v>0.18433646029999173</v>
      </c>
      <c r="G605" s="14">
        <f t="shared" si="90"/>
        <v>27.671767395980922</v>
      </c>
      <c r="H605">
        <f t="shared" si="93"/>
        <v>11.060577315237097</v>
      </c>
      <c r="I605">
        <f t="shared" si="94"/>
        <v>8.8181233341587486</v>
      </c>
      <c r="J605">
        <f>F605*G605*B605-m*B605-0.5*Equations!F605*0.3*I605</f>
        <v>23.537312924974977</v>
      </c>
      <c r="K605" s="14">
        <f t="shared" si="97"/>
        <v>2.8350703491702758</v>
      </c>
      <c r="L605" s="1">
        <f t="shared" si="99"/>
        <v>2042.1826335090218</v>
      </c>
      <c r="O605">
        <f>(2*Mp*Equations!B605/(Equations!F605*1.026*0.75))^(1/2)</f>
        <v>12.500584703541049</v>
      </c>
      <c r="Q605">
        <f>$G$3*('Initial Conditions (LLDS)'!$I$3/Equations!D605)*(Ti/Equations!E605)</f>
        <v>48.272745612405075</v>
      </c>
      <c r="T605" s="1">
        <v>15050</v>
      </c>
      <c r="U605">
        <f t="shared" si="95"/>
        <v>1203.9436839891798</v>
      </c>
      <c r="AB605">
        <f t="shared" si="96"/>
        <v>1.876378145143937</v>
      </c>
      <c r="AC605" s="1">
        <f t="shared" si="98"/>
        <v>2042.1826335090218</v>
      </c>
    </row>
    <row r="606" spans="1:29">
      <c r="A606">
        <f t="shared" si="91"/>
        <v>1.8791881862136377</v>
      </c>
      <c r="B606" s="1">
        <f>(6.67384*10^(-11)*5.97219*10^24)/((6371*10^3+Equations!C606)^2)</f>
        <v>9.7733033100462894</v>
      </c>
      <c r="C606" s="1">
        <v>15075</v>
      </c>
      <c r="D606" s="1">
        <f t="shared" si="92"/>
        <v>11404.149907548977</v>
      </c>
      <c r="E606" s="1">
        <f>IF(C606&lt;11165,'Initial Conditions (LLDS)'!$E$1-0.0065*C606,IF(C606&gt;25336.9,139.789+0.00296*C606,216.483))</f>
        <v>216.483</v>
      </c>
      <c r="F606">
        <f>(D606*0.028964)/(8.3145*Equations!E606)</f>
        <v>0.18351075455015167</v>
      </c>
      <c r="G606" s="14">
        <f t="shared" si="90"/>
        <v>27.796276379136206</v>
      </c>
      <c r="H606">
        <f t="shared" si="93"/>
        <v>11.0937304934622</v>
      </c>
      <c r="I606">
        <f t="shared" si="94"/>
        <v>8.8246892742202299</v>
      </c>
      <c r="J606">
        <f>F606*G606*B606-m*B606-0.5*Equations!F606*0.3*I606</f>
        <v>23.538038168256033</v>
      </c>
      <c r="K606" s="14">
        <f t="shared" si="97"/>
        <v>2.8329609375633296</v>
      </c>
      <c r="L606" s="1">
        <f t="shared" si="99"/>
        <v>2045.0155944465851</v>
      </c>
      <c r="O606">
        <f>(2*Mp*Equations!B606/(Equations!F606*1.026*0.75))^(1/2)</f>
        <v>12.528627252764656</v>
      </c>
      <c r="Q606">
        <f>$G$3*('Initial Conditions (LLDS)'!$I$3/Equations!D606)*(Ti/Equations!E606)</f>
        <v>48.489948597104451</v>
      </c>
      <c r="T606" s="1">
        <v>15075</v>
      </c>
      <c r="U606">
        <f t="shared" si="95"/>
        <v>1203.2443535801933</v>
      </c>
      <c r="AB606">
        <f t="shared" si="96"/>
        <v>1.8791881862136377</v>
      </c>
      <c r="AC606" s="1">
        <f t="shared" si="98"/>
        <v>2045.0155944465851</v>
      </c>
    </row>
    <row r="607" spans="1:29">
      <c r="A607">
        <f t="shared" si="91"/>
        <v>1.8820048432647494</v>
      </c>
      <c r="B607" s="1">
        <f>(6.67384*10^(-11)*5.97219*10^24)/((6371*10^3+Equations!C607)^2)</f>
        <v>9.7732267900718135</v>
      </c>
      <c r="C607" s="1">
        <v>15100</v>
      </c>
      <c r="D607" s="1">
        <f t="shared" si="92"/>
        <v>11353.023265614398</v>
      </c>
      <c r="E607" s="1">
        <f>IF(C607&lt;11165,'Initial Conditions (LLDS)'!$E$1-0.0065*C607,IF(C607&gt;25336.9,139.789+0.00296*C607,216.483))</f>
        <v>216.483</v>
      </c>
      <c r="F607">
        <f>(D607*0.028964)/(8.3145*Equations!E607)</f>
        <v>0.18268804626280974</v>
      </c>
      <c r="G607" s="14">
        <f t="shared" si="90"/>
        <v>27.921452751658489</v>
      </c>
      <c r="H607">
        <f t="shared" si="93"/>
        <v>11.127011515771107</v>
      </c>
      <c r="I607">
        <f t="shared" si="94"/>
        <v>8.831265752426928</v>
      </c>
      <c r="J607">
        <f>F607*G607*B607-m*B607-0.5*Equations!F607*0.3*I607</f>
        <v>23.538760780701711</v>
      </c>
      <c r="K607" s="14">
        <f t="shared" si="97"/>
        <v>2.8308512846111249</v>
      </c>
      <c r="L607" s="1">
        <f t="shared" si="99"/>
        <v>2047.8464457311961</v>
      </c>
      <c r="O607">
        <f>(2*Mp*Equations!B607/(Equations!F607*1.026*0.75))^(1/2)</f>
        <v>12.55675680627777</v>
      </c>
      <c r="Q607">
        <f>$G$3*('Initial Conditions (LLDS)'!$I$3/Equations!D607)*(Ti/Equations!E607)</f>
        <v>48.708315826814889</v>
      </c>
      <c r="T607" s="1">
        <v>15100</v>
      </c>
      <c r="U607">
        <f t="shared" si="95"/>
        <v>1202.5398144567657</v>
      </c>
      <c r="AB607">
        <f t="shared" si="96"/>
        <v>1.8820048432647494</v>
      </c>
      <c r="AC607" s="1">
        <f t="shared" si="98"/>
        <v>2047.8464457311961</v>
      </c>
    </row>
    <row r="608" spans="1:29">
      <c r="A608">
        <f t="shared" si="91"/>
        <v>1.8848281375523985</v>
      </c>
      <c r="B608" s="1">
        <f>(6.67384*10^(-11)*5.97219*10^24)/((6371*10^3+Equations!C608)^2)</f>
        <v>9.7731502709960019</v>
      </c>
      <c r="C608" s="1">
        <v>15125</v>
      </c>
      <c r="D608" s="1">
        <f t="shared" si="92"/>
        <v>11302.082381163906</v>
      </c>
      <c r="E608" s="1">
        <f>IF(C608&lt;11165,'Initial Conditions (LLDS)'!$E$1-0.0065*C608,IF(C608&gt;25336.9,139.789+0.00296*C608,216.483))</f>
        <v>216.483</v>
      </c>
      <c r="F608">
        <f>(D608*0.028964)/(8.3145*Equations!E608)</f>
        <v>0.18186832710629691</v>
      </c>
      <c r="G608" s="14">
        <f t="shared" si="90"/>
        <v>28.047300666258952</v>
      </c>
      <c r="H608">
        <f t="shared" si="93"/>
        <v>11.160420985125189</v>
      </c>
      <c r="I608">
        <f t="shared" si="94"/>
        <v>8.8378527947232381</v>
      </c>
      <c r="J608">
        <f>F608*G608*B608-m*B608-0.5*Equations!F608*0.3*I608</f>
        <v>23.539480767680015</v>
      </c>
      <c r="K608" s="14">
        <f t="shared" si="97"/>
        <v>2.8287413900949554</v>
      </c>
      <c r="L608" s="1">
        <f t="shared" si="99"/>
        <v>2050.6751871212909</v>
      </c>
      <c r="O608">
        <f>(2*Mp*Equations!B608/(Equations!F608*1.026*0.75))^(1/2)</f>
        <v>12.5849737088349</v>
      </c>
      <c r="Q608">
        <f>$G$3*('Initial Conditions (LLDS)'!$I$3/Equations!D608)*(Ti/Equations!E608)</f>
        <v>48.92785454584309</v>
      </c>
      <c r="T608" s="1">
        <v>15125</v>
      </c>
      <c r="U608">
        <f t="shared" si="95"/>
        <v>1201.8300832350528</v>
      </c>
      <c r="AB608">
        <f t="shared" si="96"/>
        <v>1.8848281375523985</v>
      </c>
      <c r="AC608" s="1">
        <f t="shared" si="98"/>
        <v>2050.6751871212909</v>
      </c>
    </row>
    <row r="609" spans="1:29">
      <c r="A609">
        <f t="shared" si="91"/>
        <v>1.8876580904182678</v>
      </c>
      <c r="B609" s="1">
        <f>(6.67384*10^(-11)*5.97219*10^24)/((6371*10^3+Equations!C609)^2)</f>
        <v>9.7730737528188421</v>
      </c>
      <c r="C609" s="1">
        <v>15150</v>
      </c>
      <c r="D609" s="1">
        <f t="shared" si="92"/>
        <v>11251.326737429707</v>
      </c>
      <c r="E609" s="1">
        <f>IF(C609&lt;11165,'Initial Conditions (LLDS)'!$E$1-0.0065*C609,IF(C609&gt;25336.9,139.789+0.00296*C609,216.483))</f>
        <v>216.483</v>
      </c>
      <c r="F609">
        <f>(D609*0.028964)/(8.3145*Equations!E609)</f>
        <v>0.18105158876500452</v>
      </c>
      <c r="G609" s="14">
        <f t="shared" si="90"/>
        <v>28.173824305074529</v>
      </c>
      <c r="H609">
        <f t="shared" si="93"/>
        <v>11.193959507849122</v>
      </c>
      <c r="I609">
        <f t="shared" si="94"/>
        <v>8.8444504271397015</v>
      </c>
      <c r="J609">
        <f>F609*G609*B609-m*B609-0.5*Equations!F609*0.3*I609</f>
        <v>23.540198134552565</v>
      </c>
      <c r="K609" s="14">
        <f t="shared" si="97"/>
        <v>2.8266312537957217</v>
      </c>
      <c r="L609" s="1">
        <f t="shared" si="99"/>
        <v>2053.5018183750867</v>
      </c>
      <c r="O609">
        <f>(2*Mp*Equations!B609/(Equations!F609*1.026*0.75))^(1/2)</f>
        <v>12.613278306853474</v>
      </c>
      <c r="Q609">
        <f>$G$3*('Initial Conditions (LLDS)'!$I$3/Equations!D609)*(Ti/Equations!E609)</f>
        <v>49.148572049828296</v>
      </c>
      <c r="T609" s="1">
        <v>15150</v>
      </c>
      <c r="U609">
        <f t="shared" si="95"/>
        <v>1201.1151765174475</v>
      </c>
      <c r="AB609">
        <f t="shared" si="96"/>
        <v>1.8876580904182678</v>
      </c>
      <c r="AC609" s="1">
        <f t="shared" si="98"/>
        <v>2053.5018183750867</v>
      </c>
    </row>
    <row r="610" spans="1:29">
      <c r="A610">
        <f t="shared" si="91"/>
        <v>1.890494723291033</v>
      </c>
      <c r="B610" s="1">
        <f>(6.67384*10^(-11)*5.97219*10^24)/((6371*10^3+Equations!C610)^2)</f>
        <v>9.7729972355403181</v>
      </c>
      <c r="C610" s="1">
        <v>15175</v>
      </c>
      <c r="D610" s="1">
        <f t="shared" si="92"/>
        <v>11200.755818640862</v>
      </c>
      <c r="E610" s="1">
        <f>IF(C610&lt;11165,'Initial Conditions (LLDS)'!$E$1-0.0065*C610,IF(C610&gt;25336.9,139.789+0.00296*C610,216.483))</f>
        <v>216.483</v>
      </c>
      <c r="F610">
        <f>(D610*0.028964)/(8.3145*Equations!E610)</f>
        <v>0.18023782293936483</v>
      </c>
      <c r="G610" s="14">
        <f t="shared" si="90"/>
        <v>28.301027879902215</v>
      </c>
      <c r="H610">
        <f t="shared" si="93"/>
        <v>11.227627693652678</v>
      </c>
      <c r="I610">
        <f t="shared" si="94"/>
        <v>8.851058675793368</v>
      </c>
      <c r="J610">
        <f>F610*G610*B610-m*B610-0.5*Equations!F610*0.3*I610</f>
        <v>23.540912886674565</v>
      </c>
      <c r="K610" s="14">
        <f t="shared" si="97"/>
        <v>2.8245208754939268</v>
      </c>
      <c r="L610" s="1">
        <f t="shared" si="99"/>
        <v>2056.3263392505805</v>
      </c>
      <c r="O610">
        <f>(2*Mp*Equations!B610/(Equations!F610*1.026*0.75))^(1/2)</f>
        <v>12.641670948423384</v>
      </c>
      <c r="Q610">
        <f>$G$3*('Initial Conditions (LLDS)'!$I$3/Equations!D610)*(Ti/Equations!E610)</f>
        <v>49.370475686151039</v>
      </c>
      <c r="T610" s="1">
        <v>15175</v>
      </c>
      <c r="U610">
        <f t="shared" si="95"/>
        <v>1200.3951108925646</v>
      </c>
      <c r="AB610">
        <f t="shared" si="96"/>
        <v>1.890494723291033</v>
      </c>
      <c r="AC610" s="1">
        <f t="shared" si="98"/>
        <v>2056.3263392505805</v>
      </c>
    </row>
    <row r="611" spans="1:29">
      <c r="A611">
        <f t="shared" si="91"/>
        <v>1.8933380576867826</v>
      </c>
      <c r="B611" s="1">
        <f>(6.67384*10^(-11)*5.97219*10^24)/((6371*10^3+Equations!C611)^2)</f>
        <v>9.7729207191604193</v>
      </c>
      <c r="C611" s="1">
        <v>15200</v>
      </c>
      <c r="D611" s="1">
        <f t="shared" si="92"/>
        <v>11150.369110022337</v>
      </c>
      <c r="E611" s="1">
        <f>IF(C611&lt;11165,'Initial Conditions (LLDS)'!$E$1-0.0065*C611,IF(C611&gt;25336.9,139.789+0.00296*C611,216.483))</f>
        <v>216.483</v>
      </c>
      <c r="F611">
        <f>(D611*0.028964)/(8.3145*Equations!E611)</f>
        <v>0.17942702134583582</v>
      </c>
      <c r="G611" s="14">
        <f t="shared" si="90"/>
        <v>28.428915632434787</v>
      </c>
      <c r="H611">
        <f t="shared" si="93"/>
        <v>11.261426155652428</v>
      </c>
      <c r="I611">
        <f t="shared" si="94"/>
        <v>8.8576775668881709</v>
      </c>
      <c r="J611">
        <f>F611*G611*B611-m*B611-0.5*Equations!F611*0.3*I611</f>
        <v>23.541625029394883</v>
      </c>
      <c r="K611" s="14">
        <f t="shared" si="97"/>
        <v>2.8224102549696735</v>
      </c>
      <c r="L611" s="1">
        <f t="shared" si="99"/>
        <v>2059.1487495055503</v>
      </c>
      <c r="O611">
        <f>(2*Mp*Equations!B611/(Equations!F611*1.026*0.75))^(1/2)</f>
        <v>12.670151983316419</v>
      </c>
      <c r="Q611">
        <f>$G$3*('Initial Conditions (LLDS)'!$I$3/Equations!D611)*(Ti/Equations!E611)</f>
        <v>49.593572854344337</v>
      </c>
      <c r="T611" s="1">
        <v>15200</v>
      </c>
      <c r="U611">
        <f t="shared" si="95"/>
        <v>1199.6699029352442</v>
      </c>
      <c r="AB611">
        <f t="shared" si="96"/>
        <v>1.8933380576867826</v>
      </c>
      <c r="AC611" s="1">
        <f t="shared" si="98"/>
        <v>2059.1487495055503</v>
      </c>
    </row>
    <row r="612" spans="1:29">
      <c r="A612">
        <f t="shared" si="91"/>
        <v>1.8961881152094553</v>
      </c>
      <c r="B612" s="1">
        <f>(6.67384*10^(-11)*5.97219*10^24)/((6371*10^3+Equations!C612)^2)</f>
        <v>9.7728442036791261</v>
      </c>
      <c r="C612" s="1">
        <v>15225</v>
      </c>
      <c r="D612" s="1">
        <f t="shared" si="92"/>
        <v>11100.166097793872</v>
      </c>
      <c r="E612" s="1">
        <f>IF(C612&lt;11165,'Initial Conditions (LLDS)'!$E$1-0.0065*C612,IF(C612&gt;25336.9,139.789+0.00296*C612,216.483))</f>
        <v>216.483</v>
      </c>
      <c r="F612">
        <f>(D612*0.028964)/(8.3145*Equations!E612)</f>
        <v>0.17861917571688302</v>
      </c>
      <c r="G612" s="14">
        <f t="shared" si="90"/>
        <v>28.557491834499078</v>
      </c>
      <c r="H612">
        <f t="shared" si="93"/>
        <v>11.295355510393774</v>
      </c>
      <c r="I612">
        <f t="shared" si="94"/>
        <v>8.8643071267152802</v>
      </c>
      <c r="J612">
        <f>F612*G612*B612-m*B612-0.5*Equations!F612*0.3*I612</f>
        <v>23.54233456805602</v>
      </c>
      <c r="K612" s="14">
        <f t="shared" si="97"/>
        <v>2.8202993920026658</v>
      </c>
      <c r="L612" s="1">
        <f t="shared" si="99"/>
        <v>2061.969048897553</v>
      </c>
      <c r="O612">
        <f>(2*Mp*Equations!B612/(Equations!F612*1.026*0.75))^(1/2)</f>
        <v>12.698721762995886</v>
      </c>
      <c r="Q612">
        <f>$G$3*('Initial Conditions (LLDS)'!$I$3/Equations!D612)*(Ti/Equations!E612)</f>
        <v>49.817871006509364</v>
      </c>
      <c r="T612" s="1">
        <v>15225</v>
      </c>
      <c r="U612">
        <f t="shared" si="95"/>
        <v>1198.9395692065398</v>
      </c>
      <c r="AB612">
        <f t="shared" si="96"/>
        <v>1.8961881152094553</v>
      </c>
      <c r="AC612" s="1">
        <f t="shared" si="98"/>
        <v>2061.969048897553</v>
      </c>
    </row>
    <row r="613" spans="1:29">
      <c r="A613">
        <f t="shared" si="91"/>
        <v>1.8990449175512756</v>
      </c>
      <c r="B613" s="1">
        <f>(6.67384*10^(-11)*5.97219*10^24)/((6371*10^3+Equations!C613)^2)</f>
        <v>9.7727676890964297</v>
      </c>
      <c r="C613" s="1">
        <v>15250</v>
      </c>
      <c r="D613" s="1">
        <f t="shared" si="92"/>
        <v>11050.146269168892</v>
      </c>
      <c r="E613" s="1">
        <f>IF(C613&lt;11165,'Initial Conditions (LLDS)'!$E$1-0.0065*C613,IF(C613&gt;25336.9,139.789+0.00296*C613,216.483))</f>
        <v>216.483</v>
      </c>
      <c r="F613">
        <f>(D613*0.028964)/(8.3145*Equations!E613)</f>
        <v>0.17781427780096179</v>
      </c>
      <c r="G613" s="14">
        <f t="shared" si="90"/>
        <v>28.686760788296223</v>
      </c>
      <c r="H613">
        <f t="shared" si="93"/>
        <v>11.329416377873136</v>
      </c>
      <c r="I613">
        <f t="shared" si="94"/>
        <v>8.8709473816534672</v>
      </c>
      <c r="J613">
        <f>F613*G613*B613-m*B613-0.5*Equations!F613*0.3*I613</f>
        <v>23.543041507994054</v>
      </c>
      <c r="K613" s="14">
        <f t="shared" si="97"/>
        <v>2.818188286372207</v>
      </c>
      <c r="L613" s="1">
        <f t="shared" si="99"/>
        <v>2064.7872371839253</v>
      </c>
      <c r="O613">
        <f>(2*Mp*Equations!B613/(Equations!F613*1.026*0.75))^(1/2)</f>
        <v>12.727380640626263</v>
      </c>
      <c r="Q613">
        <f>$G$3*('Initial Conditions (LLDS)'!$I$3/Equations!D613)*(Ti/Equations!E613)</f>
        <v>50.043377647734509</v>
      </c>
      <c r="T613" s="1">
        <v>15250</v>
      </c>
      <c r="U613">
        <f t="shared" si="95"/>
        <v>1198.2041262537118</v>
      </c>
      <c r="AB613">
        <f t="shared" si="96"/>
        <v>1.8990449175512756</v>
      </c>
      <c r="AC613" s="1">
        <f t="shared" si="98"/>
        <v>2064.7872371839253</v>
      </c>
    </row>
    <row r="614" spans="1:29">
      <c r="A614">
        <f t="shared" si="91"/>
        <v>1.9019084864931863</v>
      </c>
      <c r="B614" s="1">
        <f>(6.67384*10^(-11)*5.97219*10^24)/((6371*10^3+Equations!C614)^2)</f>
        <v>9.7726911754123122</v>
      </c>
      <c r="C614" s="1">
        <v>15275</v>
      </c>
      <c r="D614" s="1">
        <f t="shared" si="92"/>
        <v>11000.309112353507</v>
      </c>
      <c r="E614" s="1">
        <f>IF(C614&lt;11165,'Initial Conditions (LLDS)'!$E$1-0.0065*C614,IF(C614&gt;25336.9,139.789+0.00296*C614,216.483))</f>
        <v>216.483</v>
      </c>
      <c r="F614">
        <f>(D614*0.028964)/(8.3145*Equations!E614)</f>
        <v>0.17701231936250145</v>
      </c>
      <c r="G614" s="14">
        <f t="shared" si="90"/>
        <v>28.816726826643841</v>
      </c>
      <c r="H614">
        <f t="shared" si="93"/>
        <v>11.363609381560174</v>
      </c>
      <c r="I614">
        <f t="shared" si="94"/>
        <v>8.87759835816947</v>
      </c>
      <c r="J614">
        <f>F614*G614*B614-m*B614-0.5*Equations!F614*0.3*I614</f>
        <v>23.54374585453877</v>
      </c>
      <c r="K614" s="14">
        <f t="shared" si="97"/>
        <v>2.8160769378572015</v>
      </c>
      <c r="L614" s="1">
        <f t="shared" si="99"/>
        <v>2067.6033141217827</v>
      </c>
      <c r="O614">
        <f>(2*Mp*Equations!B614/(Equations!F614*1.026*0.75))^(1/2)</f>
        <v>12.756128971082875</v>
      </c>
      <c r="Q614">
        <f>$G$3*('Initial Conditions (LLDS)'!$I$3/Equations!D614)*(Ti/Equations!E614)</f>
        <v>50.270100336517949</v>
      </c>
      <c r="T614" s="1">
        <v>15275</v>
      </c>
      <c r="U614">
        <f t="shared" si="95"/>
        <v>1197.4635906102239</v>
      </c>
      <c r="AB614">
        <f t="shared" si="96"/>
        <v>1.9019084864931863</v>
      </c>
      <c r="AC614" s="1">
        <f t="shared" si="98"/>
        <v>2067.6033141217827</v>
      </c>
    </row>
    <row r="615" spans="1:29">
      <c r="A615">
        <f t="shared" si="91"/>
        <v>1.9047788439052897</v>
      </c>
      <c r="B615" s="1">
        <f>(6.67384*10^(-11)*5.97219*10^24)/((6371*10^3+Equations!C615)^2)</f>
        <v>9.7726146626267631</v>
      </c>
      <c r="C615" s="1">
        <v>15300</v>
      </c>
      <c r="D615" s="1">
        <f t="shared" si="92"/>
        <v>10950.654116545389</v>
      </c>
      <c r="E615" s="1">
        <f>IF(C615&lt;11165,'Initial Conditions (LLDS)'!$E$1-0.0065*C615,IF(C615&gt;25336.9,139.789+0.00296*C615,216.483))</f>
        <v>216.483</v>
      </c>
      <c r="F615">
        <f>(D615*0.028964)/(8.3145*Equations!E615)</f>
        <v>0.17621329218188711</v>
      </c>
      <c r="G615" s="14">
        <f t="shared" si="90"/>
        <v>28.94739431322062</v>
      </c>
      <c r="H615">
        <f t="shared" si="93"/>
        <v>11.397935148420284</v>
      </c>
      <c r="I615">
        <f t="shared" si="94"/>
        <v>8.8842600828183809</v>
      </c>
      <c r="J615">
        <f>F615*G615*B615-m*B615-0.5*Equations!F615*0.3*I615</f>
        <v>23.544447613013539</v>
      </c>
      <c r="K615" s="14">
        <f t="shared" si="97"/>
        <v>2.8139653462361465</v>
      </c>
      <c r="L615" s="1">
        <f t="shared" si="99"/>
        <v>2070.4172794680189</v>
      </c>
      <c r="O615">
        <f>(2*Mp*Equations!B615/(Equations!F615*1.026*0.75))^(1/2)</f>
        <v>12.784967110961665</v>
      </c>
      <c r="Q615">
        <f>$G$3*('Initial Conditions (LLDS)'!$I$3/Equations!D615)*(Ti/Equations!E615)</f>
        <v>50.498046685194225</v>
      </c>
      <c r="T615" s="1">
        <v>15300</v>
      </c>
      <c r="U615">
        <f t="shared" si="95"/>
        <v>1196.7179787957357</v>
      </c>
      <c r="AB615">
        <f t="shared" si="96"/>
        <v>1.9047788439052897</v>
      </c>
      <c r="AC615" s="1">
        <f t="shared" si="98"/>
        <v>2070.4172794680189</v>
      </c>
    </row>
    <row r="616" spans="1:29">
      <c r="A616">
        <f t="shared" si="91"/>
        <v>1.9076560117472954</v>
      </c>
      <c r="B616" s="1">
        <f>(6.67384*10^(-11)*5.97219*10^24)/((6371*10^3+Equations!C616)^2)</f>
        <v>9.7725381507397646</v>
      </c>
      <c r="C616" s="1">
        <v>15325</v>
      </c>
      <c r="D616" s="1">
        <f t="shared" si="92"/>
        <v>10901.180771932666</v>
      </c>
      <c r="E616" s="1">
        <f>IF(C616&lt;11165,'Initial Conditions (LLDS)'!$E$1-0.0065*C616,IF(C616&gt;25336.9,139.789+0.00296*C616,216.483))</f>
        <v>216.483</v>
      </c>
      <c r="F616">
        <f>(D616*0.028964)/(8.3145*Equations!E616)</f>
        <v>0.17541718805544179</v>
      </c>
      <c r="G616" s="14">
        <f t="shared" si="90"/>
        <v>29.078767642813105</v>
      </c>
      <c r="H616">
        <f t="shared" si="93"/>
        <v>11.43239430893731</v>
      </c>
      <c r="I616">
        <f t="shared" si="94"/>
        <v>8.8909325822439946</v>
      </c>
      <c r="J616">
        <f>F616*G616*B616-m*B616-0.5*Equations!F616*0.3*I616</f>
        <v>23.545146788735362</v>
      </c>
      <c r="K616" s="14">
        <f t="shared" si="97"/>
        <v>2.8118535112871381</v>
      </c>
      <c r="L616" s="1">
        <f t="shared" si="99"/>
        <v>2073.2291329793061</v>
      </c>
      <c r="O616">
        <f>(2*Mp*Equations!B616/(Equations!F616*1.026*0.75))^(1/2)</f>
        <v>12.813895418589086</v>
      </c>
      <c r="Q616">
        <f>$G$3*('Initial Conditions (LLDS)'!$I$3/Equations!D616)*(Ti/Equations!E616)</f>
        <v>50.727224360364829</v>
      </c>
      <c r="T616" s="1">
        <v>15325</v>
      </c>
      <c r="U616">
        <f t="shared" si="95"/>
        <v>1195.9673073160923</v>
      </c>
      <c r="AB616">
        <f t="shared" si="96"/>
        <v>1.9076560117472954</v>
      </c>
      <c r="AC616" s="1">
        <f t="shared" si="98"/>
        <v>2073.2291329793061</v>
      </c>
    </row>
    <row r="617" spans="1:29">
      <c r="A617">
        <f t="shared" si="91"/>
        <v>1.9105400120689531</v>
      </c>
      <c r="B617" s="1">
        <f>(6.67384*10^(-11)*5.97219*10^24)/((6371*10^3+Equations!C617)^2)</f>
        <v>9.772461639751306</v>
      </c>
      <c r="C617" s="1">
        <v>15350</v>
      </c>
      <c r="D617" s="1">
        <f t="shared" si="92"/>
        <v>10851.888569692985</v>
      </c>
      <c r="E617" s="1">
        <f>IF(C617&lt;11165,'Initial Conditions (LLDS)'!$E$1-0.0065*C617,IF(C617&gt;25336.9,139.789+0.00296*C617,216.483))</f>
        <v>216.483</v>
      </c>
      <c r="F617">
        <f>(D617*0.028964)/(8.3145*Equations!E617)</f>
        <v>0.17462399879541154</v>
      </c>
      <c r="G617" s="14">
        <f t="shared" si="90"/>
        <v>29.210851241564136</v>
      </c>
      <c r="H617">
        <f t="shared" si="93"/>
        <v>11.466987497136182</v>
      </c>
      <c r="I617">
        <f t="shared" si="94"/>
        <v>8.8976158831791867</v>
      </c>
      <c r="J617">
        <f>F617*G617*B617-m*B617-0.5*Equations!F617*0.3*I617</f>
        <v>23.545843387014898</v>
      </c>
      <c r="K617" s="14">
        <f t="shared" si="97"/>
        <v>2.8097414327878703</v>
      </c>
      <c r="L617" s="1">
        <f t="shared" si="99"/>
        <v>2076.0388744120942</v>
      </c>
      <c r="O617">
        <f>(2*Mp*Equations!B617/(Equations!F617*1.026*0.75))^(1/2)</f>
        <v>12.842914254031895</v>
      </c>
      <c r="Q617">
        <f>$G$3*('Initial Conditions (LLDS)'!$I$3/Equations!D617)*(Ti/Equations!E617)</f>
        <v>50.957641083331566</v>
      </c>
      <c r="T617" s="1">
        <v>15350</v>
      </c>
      <c r="U617">
        <f t="shared" si="95"/>
        <v>1195.2115926633267</v>
      </c>
      <c r="AB617">
        <f t="shared" si="96"/>
        <v>1.9105400120689531</v>
      </c>
      <c r="AC617" s="1">
        <f t="shared" si="98"/>
        <v>2076.0388744120942</v>
      </c>
    </row>
    <row r="618" spans="1:29">
      <c r="A618">
        <f t="shared" si="91"/>
        <v>1.913430867010514</v>
      </c>
      <c r="B618" s="1">
        <f>(6.67384*10^(-11)*5.97219*10^24)/((6371*10^3+Equations!C618)^2)</f>
        <v>9.7723851296613713</v>
      </c>
      <c r="C618" s="1">
        <v>15375</v>
      </c>
      <c r="D618" s="1">
        <f t="shared" si="92"/>
        <v>10802.777001992259</v>
      </c>
      <c r="E618" s="1">
        <f>IF(C618&lt;11165,'Initial Conditions (LLDS)'!$E$1-0.0065*C618,IF(C618&gt;25336.9,139.789+0.00296*C618,216.483))</f>
        <v>216.483</v>
      </c>
      <c r="F618">
        <f>(D618*0.028964)/(8.3145*Equations!E618)</f>
        <v>0.1738337162299452</v>
      </c>
      <c r="G618" s="14">
        <f t="shared" si="90"/>
        <v>29.343649567224411</v>
      </c>
      <c r="H618">
        <f t="shared" si="93"/>
        <v>11.501715350606069</v>
      </c>
      <c r="I618">
        <f t="shared" si="94"/>
        <v>8.9043100124463113</v>
      </c>
      <c r="J618">
        <f>F618*G618*B618-m*B618-0.5*Equations!F618*0.3*I618</f>
        <v>23.546537413156472</v>
      </c>
      <c r="K618" s="14">
        <f t="shared" si="97"/>
        <v>2.8076291105156237</v>
      </c>
      <c r="L618" s="1">
        <f t="shared" si="99"/>
        <v>2078.84650352261</v>
      </c>
      <c r="O618">
        <f>(2*Mp*Equations!B618/(Equations!F618*1.026*0.75))^(1/2)</f>
        <v>12.872023979107226</v>
      </c>
      <c r="Q618">
        <f>$G$3*('Initial Conditions (LLDS)'!$I$3/Equations!D618)*(Ti/Equations!E618)</f>
        <v>51.189304630535382</v>
      </c>
      <c r="T618" s="1">
        <v>15375</v>
      </c>
      <c r="U618">
        <f t="shared" si="95"/>
        <v>1194.4508513156434</v>
      </c>
      <c r="AB618">
        <f t="shared" si="96"/>
        <v>1.913430867010514</v>
      </c>
      <c r="AC618" s="1">
        <f t="shared" si="98"/>
        <v>2078.84650352261</v>
      </c>
    </row>
    <row r="619" spans="1:29">
      <c r="A619">
        <f t="shared" si="91"/>
        <v>1.9163285988031689</v>
      </c>
      <c r="B619" s="1">
        <f>(6.67384*10^(-11)*5.97219*10^24)/((6371*10^3+Equations!C619)^2)</f>
        <v>9.7723086204699463</v>
      </c>
      <c r="C619" s="1">
        <v>15400</v>
      </c>
      <c r="D619" s="1">
        <f t="shared" si="92"/>
        <v>10753.845561983757</v>
      </c>
      <c r="E619" s="1">
        <f>IF(C619&lt;11165,'Initial Conditions (LLDS)'!$E$1-0.0065*C619,IF(C619&gt;25336.9,139.789+0.00296*C619,216.483))</f>
        <v>216.483</v>
      </c>
      <c r="F619">
        <f>(D619*0.028964)/(8.3145*Equations!E619)</f>
        <v>0.17304633220307952</v>
      </c>
      <c r="G619" s="14">
        <f t="shared" si="90"/>
        <v>29.477167109405322</v>
      </c>
      <c r="H619">
        <f t="shared" si="93"/>
        <v>11.536578510523364</v>
      </c>
      <c r="I619">
        <f t="shared" si="94"/>
        <v>8.9110149969575421</v>
      </c>
      <c r="J619">
        <f>F619*G619*B619-m*B619-0.5*Equations!F619*0.3*I619</f>
        <v>23.547228872457989</v>
      </c>
      <c r="K619" s="14">
        <f t="shared" si="97"/>
        <v>2.8055165442472787</v>
      </c>
      <c r="L619" s="1">
        <f t="shared" si="99"/>
        <v>2081.6520200668574</v>
      </c>
      <c r="O619">
        <f>(2*Mp*Equations!B619/(Equations!F619*1.026*0.75))^(1/2)</f>
        <v>12.901224957392554</v>
      </c>
      <c r="Q619">
        <f>$G$3*('Initial Conditions (LLDS)'!$I$3/Equations!D619)*(Ti/Equations!E619)</f>
        <v>51.422222833997466</v>
      </c>
      <c r="T619" s="1">
        <v>15400</v>
      </c>
      <c r="U619">
        <f t="shared" si="95"/>
        <v>1193.6850997374183</v>
      </c>
      <c r="AB619">
        <f t="shared" si="96"/>
        <v>1.9163285988031689</v>
      </c>
      <c r="AC619" s="1">
        <f t="shared" si="98"/>
        <v>2081.6520200668574</v>
      </c>
    </row>
    <row r="620" spans="1:29">
      <c r="A620">
        <f t="shared" si="91"/>
        <v>1.9192332297695076</v>
      </c>
      <c r="B620" s="1">
        <f>(6.67384*10^(-11)*5.97219*10^24)/((6371*10^3+Equations!C620)^2)</f>
        <v>9.7722321121770168</v>
      </c>
      <c r="C620" s="1">
        <v>15425</v>
      </c>
      <c r="D620" s="1">
        <f t="shared" si="92"/>
        <v>10705.093743806956</v>
      </c>
      <c r="E620" s="1">
        <f>IF(C620&lt;11165,'Initial Conditions (LLDS)'!$E$1-0.0065*C620,IF(C620&gt;25336.9,139.789+0.00296*C620,216.483))</f>
        <v>216.483</v>
      </c>
      <c r="F620">
        <f>(D620*0.028964)/(8.3145*Equations!E620)</f>
        <v>0.17226183857472108</v>
      </c>
      <c r="G620" s="14">
        <f t="shared" si="90"/>
        <v>29.611408389834676</v>
      </c>
      <c r="H620">
        <f t="shared" si="93"/>
        <v>11.571577621675074</v>
      </c>
      <c r="I620">
        <f t="shared" si="94"/>
        <v>8.9177308637152706</v>
      </c>
      <c r="J620">
        <f>F620*G620*B620-m*B620-0.5*Equations!F620*0.3*I620</f>
        <v>23.547917770211026</v>
      </c>
      <c r="K620" s="14">
        <f t="shared" si="97"/>
        <v>2.803403733759307</v>
      </c>
      <c r="L620" s="1">
        <f t="shared" si="99"/>
        <v>2084.4554238006167</v>
      </c>
      <c r="O620">
        <f>(2*Mp*Equations!B620/(Equations!F620*1.026*0.75))^(1/2)</f>
        <v>12.930517554235797</v>
      </c>
      <c r="Q620">
        <f>$G$3*('Initial Conditions (LLDS)'!$I$3/Equations!D620)*(Ti/Equations!E620)</f>
        <v>51.656403581765346</v>
      </c>
      <c r="T620" s="1">
        <v>15425</v>
      </c>
      <c r="U620">
        <f t="shared" si="95"/>
        <v>1192.9143543791918</v>
      </c>
      <c r="AB620">
        <f t="shared" si="96"/>
        <v>1.9192332297695076</v>
      </c>
      <c r="AC620" s="1">
        <f t="shared" si="98"/>
        <v>2084.4554238006167</v>
      </c>
    </row>
    <row r="621" spans="1:29">
      <c r="A621">
        <f t="shared" si="91"/>
        <v>1.9221447823239732</v>
      </c>
      <c r="B621" s="1">
        <f>(6.67384*10^(-11)*5.97219*10^24)/((6371*10^3+Equations!C621)^2)</f>
        <v>9.7721556047825704</v>
      </c>
      <c r="C621" s="1">
        <v>15450</v>
      </c>
      <c r="D621" s="1">
        <f t="shared" si="92"/>
        <v>10656.52104258645</v>
      </c>
      <c r="E621" s="1">
        <f>IF(C621&lt;11165,'Initial Conditions (LLDS)'!$E$1-0.0065*C621,IF(C621&gt;25336.9,139.789+0.00296*C621,216.483))</f>
        <v>216.483</v>
      </c>
      <c r="F621">
        <f>(D621*0.028964)/(8.3145*Equations!E621)</f>
        <v>0.1714802272206285</v>
      </c>
      <c r="G621" s="14">
        <f t="shared" si="90"/>
        <v>29.746377962614567</v>
      </c>
      <c r="H621">
        <f t="shared" si="93"/>
        <v>11.606713332482286</v>
      </c>
      <c r="I621">
        <f t="shared" si="94"/>
        <v>8.924457639812502</v>
      </c>
      <c r="J621">
        <f>F621*G621*B621-m*B621-0.5*Equations!F621*0.3*I621</f>
        <v>23.54860411170084</v>
      </c>
      <c r="K621" s="14">
        <f t="shared" si="97"/>
        <v>2.8012906788277654</v>
      </c>
      <c r="L621" s="1">
        <f t="shared" si="99"/>
        <v>2087.2567144794443</v>
      </c>
      <c r="O621">
        <f>(2*Mp*Equations!B621/(Equations!F621*1.026*0.75))^(1/2)</f>
        <v>12.959902136765521</v>
      </c>
      <c r="Q621">
        <f>$G$3*('Initial Conditions (LLDS)'!$I$3/Equations!D621)*(Ti/Equations!E621)</f>
        <v>51.891854818362731</v>
      </c>
      <c r="T621" s="1">
        <v>15450</v>
      </c>
      <c r="U621">
        <f t="shared" si="95"/>
        <v>1192.1386316776577</v>
      </c>
      <c r="AB621">
        <f t="shared" si="96"/>
        <v>1.9221447823239732</v>
      </c>
      <c r="AC621" s="1">
        <f t="shared" si="98"/>
        <v>2087.2567144794443</v>
      </c>
    </row>
    <row r="622" spans="1:29">
      <c r="A622">
        <f t="shared" si="91"/>
        <v>1.9250632789733158</v>
      </c>
      <c r="B622" s="1">
        <f>(6.67384*10^(-11)*5.97219*10^24)/((6371*10^3+Equations!C622)^2)</f>
        <v>9.772079098286591</v>
      </c>
      <c r="C622" s="1">
        <v>15475</v>
      </c>
      <c r="D622" s="1">
        <f t="shared" si="92"/>
        <v>10608.126954430994</v>
      </c>
      <c r="E622" s="1">
        <f>IF(C622&lt;11165,'Initial Conditions (LLDS)'!$E$1-0.0065*C622,IF(C622&gt;25336.9,139.789+0.00296*C622,216.483))</f>
        <v>216.483</v>
      </c>
      <c r="F622">
        <f>(D622*0.028964)/(8.3145*Equations!E622)</f>
        <v>0.17070149003239707</v>
      </c>
      <c r="G622" s="14">
        <f t="shared" si="90"/>
        <v>29.882080414481148</v>
      </c>
      <c r="H622">
        <f t="shared" si="93"/>
        <v>11.64198629502377</v>
      </c>
      <c r="I622">
        <f t="shared" si="94"/>
        <v>8.9311953524331962</v>
      </c>
      <c r="J622">
        <f>F622*G622*B622-m*B622-0.5*Equations!F622*0.3*I622</f>
        <v>23.549287902206295</v>
      </c>
      <c r="K622" s="14">
        <f t="shared" si="97"/>
        <v>2.7991773792283081</v>
      </c>
      <c r="L622" s="1">
        <f t="shared" si="99"/>
        <v>2090.0558918586726</v>
      </c>
      <c r="O622">
        <f>(2*Mp*Equations!B622/(Equations!F622*1.026*0.75))^(1/2)</f>
        <v>12.989379073901091</v>
      </c>
      <c r="Q622">
        <f>$G$3*('Initial Conditions (LLDS)'!$I$3/Equations!D622)*(Ti/Equations!E622)</f>
        <v>52.128584545242646</v>
      </c>
      <c r="T622" s="1">
        <v>15475</v>
      </c>
      <c r="U622">
        <f t="shared" si="95"/>
        <v>1191.3579480556652</v>
      </c>
      <c r="AB622">
        <f t="shared" si="96"/>
        <v>1.9250632789733158</v>
      </c>
      <c r="AC622" s="1">
        <f t="shared" si="98"/>
        <v>2090.0558918586726</v>
      </c>
    </row>
    <row r="623" spans="1:29">
      <c r="A623">
        <f t="shared" si="91"/>
        <v>1.9279887423170599</v>
      </c>
      <c r="B623" s="1">
        <f>(6.67384*10^(-11)*5.97219*10^24)/((6371*10^3+Equations!C623)^2)</f>
        <v>9.7720025926890663</v>
      </c>
      <c r="C623" s="1">
        <v>15500</v>
      </c>
      <c r="D623" s="1">
        <f t="shared" si="92"/>
        <v>10559.910976432271</v>
      </c>
      <c r="E623" s="1">
        <f>IF(C623&lt;11165,'Initial Conditions (LLDS)'!$E$1-0.0065*C623,IF(C623&gt;25336.9,139.789+0.00296*C623,216.483))</f>
        <v>216.483</v>
      </c>
      <c r="F623">
        <f>(D623*0.028964)/(8.3145*Equations!E623)</f>
        <v>0.16992561891743901</v>
      </c>
      <c r="G623" s="14">
        <f t="shared" si="90"/>
        <v>30.018520365067502</v>
      </c>
      <c r="H623">
        <f t="shared" si="93"/>
        <v>11.677397165059892</v>
      </c>
      <c r="I623">
        <f t="shared" si="94"/>
        <v>8.9379440288527015</v>
      </c>
      <c r="J623">
        <f>F623*G623*B623-m*B623-0.5*Equations!F623*0.3*I623</f>
        <v>23.549969146999942</v>
      </c>
      <c r="K623" s="14">
        <f t="shared" si="97"/>
        <v>2.7970638347361709</v>
      </c>
      <c r="L623" s="1">
        <f t="shared" si="99"/>
        <v>2092.8529556934086</v>
      </c>
      <c r="O623">
        <f>(2*Mp*Equations!B623/(Equations!F623*1.026*0.75))^(1/2)</f>
        <v>13.01894873636307</v>
      </c>
      <c r="Q623">
        <f>$G$3*('Initial Conditions (LLDS)'!$I$3/Equations!D623)*(Ti/Equations!E623)</f>
        <v>52.36660082124606</v>
      </c>
      <c r="T623" s="1">
        <v>15500</v>
      </c>
      <c r="U623">
        <f t="shared" si="95"/>
        <v>1190.572319922202</v>
      </c>
      <c r="AB623">
        <f t="shared" si="96"/>
        <v>1.9279887423170599</v>
      </c>
      <c r="AC623" s="1">
        <f t="shared" si="98"/>
        <v>2092.8529556934086</v>
      </c>
    </row>
    <row r="624" spans="1:29">
      <c r="A624">
        <f t="shared" si="91"/>
        <v>1.9309211950479621</v>
      </c>
      <c r="B624" s="1">
        <f>(6.67384*10^(-11)*5.97219*10^24)/((6371*10^3+Equations!C624)^2)</f>
        <v>9.7719260879899821</v>
      </c>
      <c r="C624" s="1">
        <v>15525</v>
      </c>
      <c r="D624" s="1">
        <f t="shared" si="92"/>
        <v>10511.872606663965</v>
      </c>
      <c r="E624" s="1">
        <f>IF(C624&lt;11165,'Initial Conditions (LLDS)'!$E$1-0.0065*C624,IF(C624&gt;25336.9,139.789+0.00296*C624,216.483))</f>
        <v>216.483</v>
      </c>
      <c r="F624">
        <f>(D624*0.028964)/(8.3145*Equations!E624)</f>
        <v>0.16915260579896838</v>
      </c>
      <c r="G624" s="14">
        <f t="shared" si="90"/>
        <v>30.155702467167977</v>
      </c>
      <c r="H624">
        <f t="shared" si="93"/>
        <v>11.712946602056542</v>
      </c>
      <c r="I624">
        <f t="shared" si="94"/>
        <v>8.9447036964381024</v>
      </c>
      <c r="J624">
        <f>F624*G624*B624-m*B624-0.5*Equations!F624*0.3*I624</f>
        <v>23.550647851347946</v>
      </c>
      <c r="K624" s="14">
        <f t="shared" si="97"/>
        <v>2.7949500451261819</v>
      </c>
      <c r="L624" s="1">
        <f t="shared" si="99"/>
        <v>2095.647905738535</v>
      </c>
      <c r="O624">
        <f>(2*Mp*Equations!B624/(Equations!F624*1.026*0.75))^(1/2)</f>
        <v>13.048611496683501</v>
      </c>
      <c r="Q624">
        <f>$G$3*('Initial Conditions (LLDS)'!$I$3/Equations!D624)*(Ti/Equations!E624)</f>
        <v>52.605911763062991</v>
      </c>
      <c r="T624" s="1">
        <v>15525</v>
      </c>
      <c r="U624">
        <f t="shared" si="95"/>
        <v>1189.7817636723962</v>
      </c>
      <c r="AB624">
        <f t="shared" si="96"/>
        <v>1.9309211950479621</v>
      </c>
      <c r="AC624" s="1">
        <f t="shared" si="98"/>
        <v>2095.647905738535</v>
      </c>
    </row>
    <row r="625" spans="1:29">
      <c r="A625">
        <f t="shared" si="91"/>
        <v>1.9338606599524779</v>
      </c>
      <c r="B625" s="1">
        <f>(6.67384*10^(-11)*5.97219*10^24)/((6371*10^3+Equations!C625)^2)</f>
        <v>9.7718495841893223</v>
      </c>
      <c r="C625" s="1">
        <v>15550</v>
      </c>
      <c r="D625" s="1">
        <f t="shared" si="92"/>
        <v>10464.011344180632</v>
      </c>
      <c r="E625" s="1">
        <f>IF(C625&lt;11165,'Initial Conditions (LLDS)'!$E$1-0.0065*C625,IF(C625&gt;25336.9,139.789+0.00296*C625,216.483))</f>
        <v>216.483</v>
      </c>
      <c r="F625">
        <f>(D625*0.028964)/(8.3145*Equations!E625)</f>
        <v>0.16838244261598306</v>
      </c>
      <c r="G625" s="14">
        <f t="shared" si="90"/>
        <v>30.293631407005478</v>
      </c>
      <c r="H625">
        <f t="shared" si="93"/>
        <v>11.748635269209325</v>
      </c>
      <c r="I625">
        <f t="shared" si="94"/>
        <v>8.9514743826486214</v>
      </c>
      <c r="J625">
        <f>F625*G625*B625-m*B625-0.5*Equations!F625*0.3*I625</f>
        <v>23.55132402051014</v>
      </c>
      <c r="K625" s="14">
        <f t="shared" si="97"/>
        <v>2.792836010172755</v>
      </c>
      <c r="L625" s="1">
        <f t="shared" si="99"/>
        <v>2098.4407417487078</v>
      </c>
      <c r="O625">
        <f>(2*Mp*Equations!B625/(Equations!F625*1.026*0.75))^(1/2)</f>
        <v>13.078367729216367</v>
      </c>
      <c r="Q625">
        <f>$G$3*('Initial Conditions (LLDS)'!$I$3/Equations!D625)*(Ti/Equations!E625)</f>
        <v>52.846525545698768</v>
      </c>
      <c r="T625" s="1">
        <v>15550</v>
      </c>
      <c r="U625">
        <f t="shared" si="95"/>
        <v>1188.986295687507</v>
      </c>
      <c r="AB625">
        <f t="shared" si="96"/>
        <v>1.9338606599524779</v>
      </c>
      <c r="AC625" s="1">
        <f t="shared" si="98"/>
        <v>2098.4407417487078</v>
      </c>
    </row>
    <row r="626" spans="1:29">
      <c r="A626">
        <f t="shared" si="91"/>
        <v>1.9368071599112344</v>
      </c>
      <c r="B626" s="1">
        <f>(6.67384*10^(-11)*5.97219*10^24)/((6371*10^3+Equations!C626)^2)</f>
        <v>9.7717730812870744</v>
      </c>
      <c r="C626" s="1">
        <v>15575</v>
      </c>
      <c r="D626" s="1">
        <f t="shared" si="92"/>
        <v>10416.326689016614</v>
      </c>
      <c r="E626" s="1">
        <f>IF(C626&lt;11165,'Initial Conditions (LLDS)'!$E$1-0.0065*C626,IF(C626&gt;25336.9,139.789+0.00296*C626,216.483))</f>
        <v>216.483</v>
      </c>
      <c r="F626">
        <f>(D626*0.028964)/(8.3145*Equations!E626)</f>
        <v>0.16761512132324735</v>
      </c>
      <c r="G626" s="14">
        <f t="shared" si="90"/>
        <v>30.43231190450102</v>
      </c>
      <c r="H626">
        <f t="shared" si="93"/>
        <v>11.784463833467971</v>
      </c>
      <c r="I626">
        <f t="shared" si="94"/>
        <v>8.9582561150360238</v>
      </c>
      <c r="J626">
        <f>F626*G626*B626-m*B626-0.5*Equations!F626*0.3*I626</f>
        <v>23.551997659740042</v>
      </c>
      <c r="K626" s="14">
        <f t="shared" si="97"/>
        <v>2.7907217296498859</v>
      </c>
      <c r="L626" s="1">
        <f t="shared" si="99"/>
        <v>2101.2314634783575</v>
      </c>
      <c r="O626">
        <f>(2*Mp*Equations!B626/(Equations!F626*1.026*0.75))^(1/2)</f>
        <v>13.108217810148131</v>
      </c>
      <c r="Q626">
        <f>$G$3*('Initial Conditions (LLDS)'!$I$3/Equations!D626)*(Ti/Equations!E626)</f>
        <v>53.088450402944289</v>
      </c>
      <c r="T626" s="1">
        <v>15575</v>
      </c>
      <c r="U626">
        <f t="shared" si="95"/>
        <v>1188.1859323349154</v>
      </c>
      <c r="AB626">
        <f t="shared" si="96"/>
        <v>1.9368071599112344</v>
      </c>
      <c r="AC626" s="1">
        <f t="shared" si="98"/>
        <v>2101.2314634783575</v>
      </c>
    </row>
    <row r="627" spans="1:29">
      <c r="A627">
        <f t="shared" si="91"/>
        <v>1.9397607178994969</v>
      </c>
      <c r="B627" s="1">
        <f>(6.67384*10^(-11)*5.97219*10^24)/((6371*10^3+Equations!C627)^2)</f>
        <v>9.7716965792832244</v>
      </c>
      <c r="C627" s="1">
        <v>15600</v>
      </c>
      <c r="D627" s="1">
        <f t="shared" si="92"/>
        <v>10368.818142185019</v>
      </c>
      <c r="E627" s="1">
        <f>IF(C627&lt;11165,'Initial Conditions (LLDS)'!$E$1-0.0065*C627,IF(C627&gt;25336.9,139.789+0.00296*C627,216.483))</f>
        <v>216.483</v>
      </c>
      <c r="F627">
        <f>(D627*0.028964)/(8.3145*Equations!E627)</f>
        <v>0.16685063389127522</v>
      </c>
      <c r="G627" s="14">
        <f t="shared" si="90"/>
        <v>30.571748713545489</v>
      </c>
      <c r="H627">
        <f t="shared" si="93"/>
        <v>11.82043296556081</v>
      </c>
      <c r="I627">
        <f t="shared" si="94"/>
        <v>8.965048921244982</v>
      </c>
      <c r="J627">
        <f>F627*G627*B627-m*B627-0.5*Equations!F627*0.3*I627</f>
        <v>23.552668774284797</v>
      </c>
      <c r="K627" s="14">
        <f t="shared" si="97"/>
        <v>2.7886072033311597</v>
      </c>
      <c r="L627" s="1">
        <f t="shared" si="99"/>
        <v>2104.0200706816886</v>
      </c>
      <c r="O627">
        <f>(2*Mp*Equations!B627/(Equations!F627*1.026*0.75))^(1/2)</f>
        <v>13.138162117508257</v>
      </c>
      <c r="Q627">
        <f>$G$3*('Initial Conditions (LLDS)'!$I$3/Equations!D627)*(Ti/Equations!E627)</f>
        <v>53.331694627850105</v>
      </c>
      <c r="T627" s="1">
        <v>15600</v>
      </c>
      <c r="U627">
        <f t="shared" si="95"/>
        <v>1187.3806899681222</v>
      </c>
      <c r="AB627">
        <f t="shared" si="96"/>
        <v>1.9397607178994969</v>
      </c>
      <c r="AC627" s="1">
        <f t="shared" si="98"/>
        <v>2104.0200706816886</v>
      </c>
    </row>
    <row r="628" spans="1:29">
      <c r="A628">
        <f t="shared" si="91"/>
        <v>1.9427213569876454</v>
      </c>
      <c r="B628" s="1">
        <f>(6.67384*10^(-11)*5.97219*10^24)/((6371*10^3+Equations!C628)^2)</f>
        <v>9.771620078177758</v>
      </c>
      <c r="C628" s="1">
        <v>15625</v>
      </c>
      <c r="D628" s="1">
        <f t="shared" si="92"/>
        <v>10321.485205676618</v>
      </c>
      <c r="E628" s="1">
        <f>IF(C628&lt;11165,'Initial Conditions (LLDS)'!$E$1-0.0065*C628,IF(C628&gt;25336.9,139.789+0.00296*C628,216.483))</f>
        <v>216.483</v>
      </c>
      <c r="F628">
        <f>(D628*0.028964)/(8.3145*Equations!E628)</f>
        <v>0.16608897230631292</v>
      </c>
      <c r="G628" s="14">
        <f t="shared" si="90"/>
        <v>30.711946622274091</v>
      </c>
      <c r="H628">
        <f t="shared" si="93"/>
        <v>11.856543340019527</v>
      </c>
      <c r="I628">
        <f t="shared" si="94"/>
        <v>8.9718528290135033</v>
      </c>
      <c r="J628">
        <f>F628*G628*B628-m*B628-0.5*Equations!F628*0.3*I628</f>
        <v>23.553337369385236</v>
      </c>
      <c r="K628" s="14">
        <f t="shared" si="97"/>
        <v>2.7864924309897385</v>
      </c>
      <c r="L628" s="1">
        <f t="shared" si="99"/>
        <v>2106.8065631126783</v>
      </c>
      <c r="O628">
        <f>(2*Mp*Equations!B628/(Equations!F628*1.026*0.75))^(1/2)</f>
        <v>13.168201031179875</v>
      </c>
      <c r="Q628">
        <f>$G$3*('Initial Conditions (LLDS)'!$I$3/Equations!D628)*(Ti/Equations!E628)</f>
        <v>53.576266573205132</v>
      </c>
      <c r="T628" s="1">
        <v>15625</v>
      </c>
      <c r="U628">
        <f t="shared" si="95"/>
        <v>1186.5705849267397</v>
      </c>
      <c r="AB628">
        <f t="shared" si="96"/>
        <v>1.9427213569876454</v>
      </c>
      <c r="AC628" s="1">
        <f t="shared" si="98"/>
        <v>2106.8065631126783</v>
      </c>
    </row>
    <row r="629" spans="1:29">
      <c r="A629">
        <f t="shared" si="91"/>
        <v>1.945689100341651</v>
      </c>
      <c r="B629" s="1">
        <f>(6.67384*10^(-11)*5.97219*10^24)/((6371*10^3+Equations!C629)^2)</f>
        <v>9.771543577970661</v>
      </c>
      <c r="C629" s="1">
        <v>15650</v>
      </c>
      <c r="D629" s="1">
        <f t="shared" si="92"/>
        <v>10274.3273824588</v>
      </c>
      <c r="E629" s="1">
        <f>IF(C629&lt;11165,'Initial Conditions (LLDS)'!$E$1-0.0065*C629,IF(C629&gt;25336.9,139.789+0.00296*C629,216.483))</f>
        <v>216.483</v>
      </c>
      <c r="F629">
        <f>(D629*0.028964)/(8.3145*Equations!E629)</f>
        <v>0.16533012857032206</v>
      </c>
      <c r="G629" s="14">
        <f t="shared" si="90"/>
        <v>30.852910453343064</v>
      </c>
      <c r="H629">
        <f t="shared" si="93"/>
        <v>11.892795635204056</v>
      </c>
      <c r="I629">
        <f t="shared" si="94"/>
        <v>8.9786678661732946</v>
      </c>
      <c r="J629">
        <f>F629*G629*B629-m*B629-0.5*Equations!F629*0.3*I629</f>
        <v>23.55400345027584</v>
      </c>
      <c r="K629" s="14">
        <f t="shared" si="97"/>
        <v>2.7843774123983707</v>
      </c>
      <c r="L629" s="1">
        <f t="shared" si="99"/>
        <v>2109.5909405250768</v>
      </c>
      <c r="O629">
        <f>(2*Mp*Equations!B629/(Equations!F629*1.026*0.75))^(1/2)</f>
        <v>13.198334932910504</v>
      </c>
      <c r="Q629">
        <f>$G$3*('Initial Conditions (LLDS)'!$I$3/Equations!D629)*(Ti/Equations!E629)</f>
        <v>53.822174652019456</v>
      </c>
      <c r="T629" s="1">
        <v>15650</v>
      </c>
      <c r="U629">
        <f t="shared" si="95"/>
        <v>1185.7556335364839</v>
      </c>
      <c r="AB629">
        <f t="shared" si="96"/>
        <v>1.945689100341651</v>
      </c>
      <c r="AC629" s="1">
        <f t="shared" si="98"/>
        <v>2109.5909405250768</v>
      </c>
    </row>
    <row r="630" spans="1:29">
      <c r="A630">
        <f t="shared" si="91"/>
        <v>1.9486639712235569</v>
      </c>
      <c r="B630" s="1">
        <f>(6.67384*10^(-11)*5.97219*10^24)/((6371*10^3+Equations!C630)^2)</f>
        <v>9.7714670786619209</v>
      </c>
      <c r="C630" s="1">
        <v>15675</v>
      </c>
      <c r="D630" s="1">
        <f t="shared" si="92"/>
        <v>10227.344176474488</v>
      </c>
      <c r="E630" s="1">
        <f>IF(C630&lt;11165,'Initial Conditions (LLDS)'!$E$1-0.0065*C630,IF(C630&gt;25336.9,139.789+0.00296*C630,216.483))</f>
        <v>216.483</v>
      </c>
      <c r="F630">
        <f>(D630*0.028964)/(8.3145*Equations!E630)</f>
        <v>0.16457409470096201</v>
      </c>
      <c r="G630" s="14">
        <f t="shared" si="90"/>
        <v>30.994645064209035</v>
      </c>
      <c r="H630">
        <f t="shared" si="93"/>
        <v>11.929190533327676</v>
      </c>
      <c r="I630">
        <f t="shared" si="94"/>
        <v>8.9854940606501792</v>
      </c>
      <c r="J630">
        <f>F630*G630*B630-m*B630-0.5*Equations!F630*0.3*I630</f>
        <v>23.554667022184756</v>
      </c>
      <c r="K630" s="14">
        <f t="shared" si="97"/>
        <v>2.7822621473293845</v>
      </c>
      <c r="L630" s="1">
        <f t="shared" si="99"/>
        <v>2112.373202672406</v>
      </c>
      <c r="O630">
        <f>(2*Mp*Equations!B630/(Equations!F630*1.026*0.75))^(1/2)</f>
        <v>13.228564206322826</v>
      </c>
      <c r="Q630">
        <f>$G$3*('Initial Conditions (LLDS)'!$I$3/Equations!D630)*(Ti/Equations!E630)</f>
        <v>54.069427338011607</v>
      </c>
      <c r="T630" s="1">
        <v>15675</v>
      </c>
      <c r="U630">
        <f t="shared" si="95"/>
        <v>1184.9358521091697</v>
      </c>
      <c r="AB630">
        <f t="shared" si="96"/>
        <v>1.9486639712235569</v>
      </c>
      <c r="AC630" s="1">
        <f t="shared" si="98"/>
        <v>2112.373202672406</v>
      </c>
    </row>
    <row r="631" spans="1:29">
      <c r="A631">
        <f t="shared" si="91"/>
        <v>1.9516459929919605</v>
      </c>
      <c r="B631" s="1">
        <f>(6.67384*10^(-11)*5.97219*10^24)/((6371*10^3+Equations!C631)^2)</f>
        <v>9.77139058025152</v>
      </c>
      <c r="C631" s="1">
        <v>15700</v>
      </c>
      <c r="D631" s="1">
        <f t="shared" si="92"/>
        <v>10180.53509264107</v>
      </c>
      <c r="E631" s="1">
        <f>IF(C631&lt;11165,'Initial Conditions (LLDS)'!$E$1-0.0065*C631,IF(C631&gt;25336.9,139.789+0.00296*C631,216.483))</f>
        <v>216.483</v>
      </c>
      <c r="F631">
        <f>(D631*0.028964)/(8.3145*Equations!E631)</f>
        <v>0.1638208627315729</v>
      </c>
      <c r="G631" s="14">
        <f t="shared" si="90"/>
        <v>31.137155347410779</v>
      </c>
      <c r="H631">
        <f t="shared" si="93"/>
        <v>11.965728720482291</v>
      </c>
      <c r="I631">
        <f t="shared" si="94"/>
        <v>8.9923314404644969</v>
      </c>
      <c r="J631">
        <f>F631*G631*B631-m*B631-0.5*Equations!F631*0.3*I631</f>
        <v>23.555328090333809</v>
      </c>
      <c r="K631" s="14">
        <f t="shared" si="97"/>
        <v>2.7801466355546864</v>
      </c>
      <c r="L631" s="1">
        <f t="shared" si="99"/>
        <v>2115.1533493079605</v>
      </c>
      <c r="O631">
        <f>(2*Mp*Equations!B631/(Equations!F631*1.026*0.75))^(1/2)</f>
        <v>13.258889236925558</v>
      </c>
      <c r="Q631">
        <f>$G$3*('Initial Conditions (LLDS)'!$I$3/Equations!D631)*(Ti/Equations!E631)</f>
        <v>54.318033166100093</v>
      </c>
      <c r="T631" s="1">
        <v>15700</v>
      </c>
      <c r="U631">
        <f t="shared" si="95"/>
        <v>1184.111256942703</v>
      </c>
      <c r="AB631">
        <f t="shared" si="96"/>
        <v>1.9516459929919605</v>
      </c>
      <c r="AC631" s="1">
        <f t="shared" si="98"/>
        <v>2115.1533493079605</v>
      </c>
    </row>
    <row r="632" spans="1:29">
      <c r="A632">
        <f t="shared" si="91"/>
        <v>1.9546351891024976</v>
      </c>
      <c r="B632" s="1">
        <f>(6.67384*10^(-11)*5.97219*10^24)/((6371*10^3+Equations!C632)^2)</f>
        <v>9.7713140827394476</v>
      </c>
      <c r="C632" s="1">
        <v>15725</v>
      </c>
      <c r="D632" s="1">
        <f t="shared" si="92"/>
        <v>10133.899636849355</v>
      </c>
      <c r="E632" s="1">
        <f>IF(C632&lt;11165,'Initial Conditions (LLDS)'!$E$1-0.0065*C632,IF(C632&gt;25336.9,139.789+0.00296*C632,216.483))</f>
        <v>216.483</v>
      </c>
      <c r="F632">
        <f>(D632*0.028964)/(8.3145*Equations!E632)</f>
        <v>0.16307042471115871</v>
      </c>
      <c r="G632" s="14">
        <f t="shared" si="90"/>
        <v>31.280446230853492</v>
      </c>
      <c r="H632">
        <f t="shared" si="93"/>
        <v>12.002410886663872</v>
      </c>
      <c r="I632">
        <f t="shared" si="94"/>
        <v>8.999180033731502</v>
      </c>
      <c r="J632">
        <f>F632*G632*B632-m*B632-0.5*Equations!F632*0.3*I632</f>
        <v>23.555986659938501</v>
      </c>
      <c r="K632" s="14">
        <f t="shared" si="97"/>
        <v>2.778030876845762</v>
      </c>
      <c r="L632" s="1">
        <f t="shared" si="99"/>
        <v>2117.9313801848061</v>
      </c>
      <c r="O632">
        <f>(2*Mp*Equations!B632/(Equations!F632*1.026*0.75))^(1/2)</f>
        <v>13.289310412124365</v>
      </c>
      <c r="Q632">
        <f>$G$3*('Initial Conditions (LLDS)'!$I$3/Equations!D632)*(Ti/Equations!E632)</f>
        <v>54.568000732899293</v>
      </c>
      <c r="T632" s="1">
        <v>15725</v>
      </c>
      <c r="U632">
        <f t="shared" si="95"/>
        <v>1183.2818643210755</v>
      </c>
      <c r="AB632">
        <f t="shared" si="96"/>
        <v>1.9546351891024976</v>
      </c>
      <c r="AC632" s="1">
        <f t="shared" si="98"/>
        <v>2117.9313801848061</v>
      </c>
    </row>
    <row r="633" spans="1:29">
      <c r="A633">
        <f t="shared" si="91"/>
        <v>1.9576315831083324</v>
      </c>
      <c r="B633" s="1">
        <f>(6.67384*10^(-11)*5.97219*10^24)/((6371*10^3+Equations!C633)^2)</f>
        <v>9.7712375861256877</v>
      </c>
      <c r="C633" s="1">
        <v>15750</v>
      </c>
      <c r="D633" s="1">
        <f t="shared" si="92"/>
        <v>10087.43731596249</v>
      </c>
      <c r="E633" s="1">
        <f>IF(C633&lt;11165,'Initial Conditions (LLDS)'!$E$1-0.0065*C633,IF(C633&gt;25336.9,139.789+0.00296*C633,216.483))</f>
        <v>216.483</v>
      </c>
      <c r="F633">
        <f>(D633*0.028964)/(8.3145*Equations!E633)</f>
        <v>0.16232277270436984</v>
      </c>
      <c r="G633" s="14">
        <f t="shared" si="90"/>
        <v>31.424522678095691</v>
      </c>
      <c r="H633">
        <f t="shared" si="93"/>
        <v>12.039237725798136</v>
      </c>
      <c r="I633">
        <f t="shared" si="94"/>
        <v>9.0060398686617642</v>
      </c>
      <c r="J633">
        <f>F633*G633*B633-m*B633-0.5*Equations!F633*0.3*I633</f>
        <v>23.556642736207987</v>
      </c>
      <c r="K633" s="14">
        <f t="shared" si="97"/>
        <v>2.7759148709736756</v>
      </c>
      <c r="L633" s="1">
        <f t="shared" si="99"/>
        <v>2120.7072950557799</v>
      </c>
      <c r="O633">
        <f>(2*Mp*Equations!B633/(Equations!F633*1.026*0.75))^(1/2)</f>
        <v>13.319828121232876</v>
      </c>
      <c r="Q633">
        <f>$G$3*('Initial Conditions (LLDS)'!$I$3/Equations!D633)*(Ti/Equations!E633)</f>
        <v>54.81933869721999</v>
      </c>
      <c r="T633" s="1">
        <v>15750</v>
      </c>
      <c r="U633">
        <f t="shared" si="95"/>
        <v>1182.447690514357</v>
      </c>
      <c r="AB633">
        <f t="shared" si="96"/>
        <v>1.9576315831083324</v>
      </c>
      <c r="AC633" s="1">
        <f t="shared" si="98"/>
        <v>2120.7072950557799</v>
      </c>
    </row>
    <row r="634" spans="1:29">
      <c r="A634">
        <f t="shared" si="91"/>
        <v>1.9606351986606498</v>
      </c>
      <c r="B634" s="1">
        <f>(6.67384*10^(-11)*5.97219*10^24)/((6371*10^3+Equations!C634)^2)</f>
        <v>9.771161090410228</v>
      </c>
      <c r="C634" s="1">
        <v>15775</v>
      </c>
      <c r="D634" s="1">
        <f t="shared" si="92"/>
        <v>10041.147637814869</v>
      </c>
      <c r="E634" s="1">
        <f>IF(C634&lt;11165,'Initial Conditions (LLDS)'!$E$1-0.0065*C634,IF(C634&gt;25336.9,139.789+0.00296*C634,216.483))</f>
        <v>216.483</v>
      </c>
      <c r="F634">
        <f>(D634*0.028964)/(8.3145*Equations!E634)</f>
        <v>0.16157789879148568</v>
      </c>
      <c r="G634" s="14">
        <f t="shared" si="90"/>
        <v>31.56938968863874</v>
      </c>
      <c r="H634">
        <f t="shared" si="93"/>
        <v>12.076209935766391</v>
      </c>
      <c r="I634">
        <f t="shared" si="94"/>
        <v>9.0129109735615938</v>
      </c>
      <c r="J634">
        <f>F634*G634*B634-m*B634-0.5*Equations!F634*0.3*I634</f>
        <v>23.55729632434511</v>
      </c>
      <c r="K634" s="14">
        <f t="shared" si="97"/>
        <v>2.7737986177090637</v>
      </c>
      <c r="L634" s="1">
        <f t="shared" si="99"/>
        <v>2123.4810936734889</v>
      </c>
      <c r="O634">
        <f>(2*Mp*Equations!B634/(Equations!F634*1.026*0.75))^(1/2)</f>
        <v>13.350442755483762</v>
      </c>
      <c r="Q634">
        <f>$G$3*('Initial Conditions (LLDS)'!$I$3/Equations!D634)*(Ti/Equations!E634)</f>
        <v>55.072055780574409</v>
      </c>
      <c r="T634" s="1">
        <v>15775</v>
      </c>
      <c r="U634">
        <f t="shared" si="95"/>
        <v>1181.6087517786882</v>
      </c>
      <c r="AB634">
        <f t="shared" si="96"/>
        <v>1.9606351986606498</v>
      </c>
      <c r="AC634" s="1">
        <f t="shared" si="98"/>
        <v>2123.4810936734889</v>
      </c>
    </row>
    <row r="635" spans="1:29">
      <c r="A635">
        <f t="shared" si="91"/>
        <v>1.9636460595091445</v>
      </c>
      <c r="B635" s="1">
        <f>(6.67384*10^(-11)*5.97219*10^24)/((6371*10^3+Equations!C635)^2)</f>
        <v>9.7710845955930541</v>
      </c>
      <c r="C635" s="1">
        <v>15800</v>
      </c>
      <c r="D635" s="1">
        <f t="shared" si="92"/>
        <v>9995.0301112111574</v>
      </c>
      <c r="E635" s="1">
        <f>IF(C635&lt;11165,'Initial Conditions (LLDS)'!$E$1-0.0065*C635,IF(C635&gt;25336.9,139.789+0.00296*C635,216.483))</f>
        <v>216.483</v>
      </c>
      <c r="F635">
        <f>(D635*0.028964)/(8.3145*Equations!E635)</f>
        <v>0.16083579506839873</v>
      </c>
      <c r="G635" s="14">
        <f t="shared" si="90"/>
        <v>31.715052298218644</v>
      </c>
      <c r="H635">
        <f t="shared" si="93"/>
        <v>12.113328218431523</v>
      </c>
      <c r="I635">
        <f t="shared" si="94"/>
        <v>9.0197933768334195</v>
      </c>
      <c r="J635">
        <f>F635*G635*B635-m*B635-0.5*Equations!F635*0.3*I635</f>
        <v>23.557947429546392</v>
      </c>
      <c r="K635" s="14">
        <f t="shared" si="97"/>
        <v>2.7716821168221433</v>
      </c>
      <c r="L635" s="1">
        <f t="shared" si="99"/>
        <v>2126.2527757903108</v>
      </c>
      <c r="O635">
        <f>(2*Mp*Equations!B635/(Equations!F635*1.026*0.75))^(1/2)</f>
        <v>13.381154708039853</v>
      </c>
      <c r="Q635">
        <f>$G$3*('Initial Conditions (LLDS)'!$I$3/Equations!D635)*(Ti/Equations!E635)</f>
        <v>55.326160767685245</v>
      </c>
      <c r="T635" s="1">
        <v>15800</v>
      </c>
      <c r="U635">
        <f t="shared" si="95"/>
        <v>1180.7650643562788</v>
      </c>
      <c r="AB635">
        <f t="shared" si="96"/>
        <v>1.9636460595091445</v>
      </c>
      <c r="AC635" s="1">
        <f t="shared" si="98"/>
        <v>2126.2527757903108</v>
      </c>
    </row>
    <row r="636" spans="1:29">
      <c r="A636">
        <f t="shared" si="91"/>
        <v>1.9666641895025254</v>
      </c>
      <c r="B636" s="1">
        <f>(6.67384*10^(-11)*5.97219*10^24)/((6371*10^3+Equations!C636)^2)</f>
        <v>9.7710081016741501</v>
      </c>
      <c r="C636" s="1">
        <v>15825</v>
      </c>
      <c r="D636" s="1">
        <f t="shared" si="92"/>
        <v>9949.0842459250907</v>
      </c>
      <c r="E636" s="1">
        <f>IF(C636&lt;11165,'Initial Conditions (LLDS)'!$E$1-0.0065*C636,IF(C636&gt;25336.9,139.789+0.00296*C636,216.483))</f>
        <v>216.483</v>
      </c>
      <c r="F636">
        <f>(D636*0.028964)/(8.3145*Equations!E636)</f>
        <v>0.16009645364659539</v>
      </c>
      <c r="G636" s="14">
        <f t="shared" si="90"/>
        <v>31.861515579101138</v>
      </c>
      <c r="H636">
        <f t="shared" si="93"/>
        <v>12.150593279664312</v>
      </c>
      <c r="I636">
        <f t="shared" si="94"/>
        <v>9.0266871069762384</v>
      </c>
      <c r="J636">
        <f>F636*G636*B636-m*B636-0.5*Equations!F636*0.3*I636</f>
        <v>23.558596057002028</v>
      </c>
      <c r="K636" s="14">
        <f t="shared" si="97"/>
        <v>2.769565368082699</v>
      </c>
      <c r="L636" s="1">
        <f t="shared" si="99"/>
        <v>2129.0223411583934</v>
      </c>
      <c r="O636">
        <f>(2*Mp*Equations!B636/(Equations!F636*1.026*0.75))^(1/2)</f>
        <v>13.411964374005438</v>
      </c>
      <c r="Q636">
        <f>$G$3*('Initial Conditions (LLDS)'!$I$3/Equations!D636)*(Ti/Equations!E636)</f>
        <v>55.581662507000452</v>
      </c>
      <c r="T636" s="1">
        <v>15825</v>
      </c>
      <c r="U636">
        <f t="shared" si="95"/>
        <v>1179.9166444753921</v>
      </c>
      <c r="AB636">
        <f t="shared" si="96"/>
        <v>1.9666641895025254</v>
      </c>
      <c r="AC636" s="1">
        <f t="shared" si="98"/>
        <v>2129.0223411583934</v>
      </c>
    </row>
    <row r="637" spans="1:29">
      <c r="A637">
        <f t="shared" si="91"/>
        <v>1.9696896125890109</v>
      </c>
      <c r="B637" s="1">
        <f>(6.67384*10^(-11)*5.97219*10^24)/((6371*10^3+Equations!C637)^2)</f>
        <v>9.7709316086535019</v>
      </c>
      <c r="C637" s="1">
        <v>15850</v>
      </c>
      <c r="D637" s="1">
        <f t="shared" si="92"/>
        <v>9903.3095526985235</v>
      </c>
      <c r="E637" s="1">
        <f>IF(C637&lt;11165,'Initial Conditions (LLDS)'!$E$1-0.0065*C637,IF(C637&gt;25336.9,139.789+0.00296*C637,216.483))</f>
        <v>216.483</v>
      </c>
      <c r="F637">
        <f>(D637*0.028964)/(8.3145*Equations!E637)</f>
        <v>0.15935986665314061</v>
      </c>
      <c r="G637" s="14">
        <f t="shared" si="90"/>
        <v>32.008784640378686</v>
      </c>
      <c r="H637">
        <f t="shared" si="93"/>
        <v>12.188005829369803</v>
      </c>
      <c r="I637">
        <f t="shared" si="94"/>
        <v>9.0335921925859921</v>
      </c>
      <c r="J637">
        <f>F637*G637*B637-m*B637-0.5*Equations!F637*0.3*I637</f>
        <v>23.559242211895899</v>
      </c>
      <c r="K637" s="14">
        <f t="shared" si="97"/>
        <v>2.7674483712600932</v>
      </c>
      <c r="L637" s="1">
        <f t="shared" si="99"/>
        <v>2131.7897895296533</v>
      </c>
      <c r="O637">
        <f>(2*Mp*Equations!B637/(Equations!F637*1.026*0.75))^(1/2)</f>
        <v>13.442872150437486</v>
      </c>
      <c r="Q637">
        <f>$G$3*('Initial Conditions (LLDS)'!$I$3/Equations!D637)*(Ti/Equations!E637)</f>
        <v>55.838569911211323</v>
      </c>
      <c r="T637" s="1">
        <v>15850</v>
      </c>
      <c r="U637">
        <f t="shared" si="95"/>
        <v>1179.0635083503473</v>
      </c>
      <c r="AB637">
        <f t="shared" si="96"/>
        <v>1.9696896125890109</v>
      </c>
      <c r="AC637" s="1">
        <f t="shared" si="98"/>
        <v>2131.7897895296533</v>
      </c>
    </row>
    <row r="638" spans="1:29">
      <c r="A638">
        <f t="shared" si="91"/>
        <v>1.9727223528168307</v>
      </c>
      <c r="B638" s="1">
        <f>(6.67384*10^(-11)*5.97219*10^24)/((6371*10^3+Equations!C638)^2)</f>
        <v>9.7708551165310986</v>
      </c>
      <c r="C638" s="1">
        <v>15875</v>
      </c>
      <c r="D638" s="1">
        <f t="shared" si="92"/>
        <v>9857.7055432403267</v>
      </c>
      <c r="E638" s="1">
        <f>IF(C638&lt;11165,'Initial Conditions (LLDS)'!$E$1-0.0065*C638,IF(C638&gt;25336.9,139.789+0.00296*C638,216.483))</f>
        <v>216.483</v>
      </c>
      <c r="F638">
        <f>(D638*0.028964)/(8.3145*Equations!E638)</f>
        <v>0.15862602623066019</v>
      </c>
      <c r="G638" s="14">
        <f t="shared" si="90"/>
        <v>32.156864628270611</v>
      </c>
      <c r="H638">
        <f t="shared" si="93"/>
        <v>12.225566581513917</v>
      </c>
      <c r="I638">
        <f t="shared" si="94"/>
        <v>9.0405086623560038</v>
      </c>
      <c r="J638">
        <f>F638*G638*B638-m*B638-0.5*Equations!F638*0.3*I638</f>
        <v>23.559885899405579</v>
      </c>
      <c r="K638" s="14">
        <f t="shared" si="97"/>
        <v>2.7653311261232583</v>
      </c>
      <c r="L638" s="1">
        <f t="shared" si="99"/>
        <v>2134.5551206557766</v>
      </c>
      <c r="O638">
        <f>(2*Mp*Equations!B638/(Equations!F638*1.026*0.75))^(1/2)</f>
        <v>13.473878436357062</v>
      </c>
      <c r="Q638">
        <f>$G$3*('Initial Conditions (LLDS)'!$I$3/Equations!D638)*(Ti/Equations!E638)</f>
        <v>56.09689195777613</v>
      </c>
      <c r="T638" s="1">
        <v>15875</v>
      </c>
      <c r="U638">
        <f t="shared" si="95"/>
        <v>1178.2056721815081</v>
      </c>
      <c r="AB638">
        <f t="shared" si="96"/>
        <v>1.9727223528168307</v>
      </c>
      <c r="AC638" s="1">
        <f t="shared" si="98"/>
        <v>2134.5551206557766</v>
      </c>
    </row>
    <row r="639" spans="1:29">
      <c r="A639">
        <f t="shared" si="91"/>
        <v>1.9757624343347393</v>
      </c>
      <c r="B639" s="1">
        <f>(6.67384*10^(-11)*5.97219*10^24)/((6371*10^3+Equations!C639)^2)</f>
        <v>9.7707786253069226</v>
      </c>
      <c r="C639" s="1">
        <v>15900</v>
      </c>
      <c r="D639" s="1">
        <f t="shared" si="92"/>
        <v>9812.2717302252731</v>
      </c>
      <c r="E639" s="1">
        <f>IF(C639&lt;11165,'Initial Conditions (LLDS)'!$E$1-0.0065*C639,IF(C639&gt;25336.9,139.789+0.00296*C639,216.483))</f>
        <v>216.483</v>
      </c>
      <c r="F639">
        <f>(D639*0.028964)/(8.3145*Equations!E639)</f>
        <v>0.15789492453732273</v>
      </c>
      <c r="G639" s="14">
        <f t="shared" si="90"/>
        <v>32.30576072642603</v>
      </c>
      <c r="H639">
        <f t="shared" si="93"/>
        <v>12.263276254150366</v>
      </c>
      <c r="I639">
        <f t="shared" si="94"/>
        <v>9.0474365450773906</v>
      </c>
      <c r="J639">
        <f>F639*G639*B639-m*B639-0.5*Equations!F639*0.3*I639</f>
        <v>23.560527124702293</v>
      </c>
      <c r="K639" s="14">
        <f t="shared" si="97"/>
        <v>2.7632136324406962</v>
      </c>
      <c r="L639" s="1">
        <f t="shared" si="99"/>
        <v>2137.3183342882171</v>
      </c>
      <c r="O639">
        <f>(2*Mp*Equations!B639/(Equations!F639*1.026*0.75))^(1/2)</f>
        <v>13.504983632760799</v>
      </c>
      <c r="Q639">
        <f>$G$3*('Initial Conditions (LLDS)'!$I$3/Equations!D639)*(Ti/Equations!E639)</f>
        <v>56.356637689448476</v>
      </c>
      <c r="T639" s="1">
        <v>15900</v>
      </c>
      <c r="U639">
        <f t="shared" si="95"/>
        <v>1177.3431521552752</v>
      </c>
      <c r="AB639">
        <f t="shared" si="96"/>
        <v>1.9757624343347393</v>
      </c>
      <c r="AC639" s="1">
        <f t="shared" si="98"/>
        <v>2137.3183342882171</v>
      </c>
    </row>
    <row r="640" spans="1:29">
      <c r="A640">
        <f t="shared" si="91"/>
        <v>1.9788098813925126</v>
      </c>
      <c r="B640" s="1">
        <f>(6.67384*10^(-11)*5.97219*10^24)/((6371*10^3+Equations!C640)^2)</f>
        <v>9.7707021349809633</v>
      </c>
      <c r="C640" s="1">
        <v>15925</v>
      </c>
      <c r="D640" s="1">
        <f t="shared" si="92"/>
        <v>9767.0076272930892</v>
      </c>
      <c r="E640" s="1">
        <f>IF(C640&lt;11165,'Initial Conditions (LLDS)'!$E$1-0.0065*C640,IF(C640&gt;25336.9,139.789+0.00296*C640,216.483))</f>
        <v>216.483</v>
      </c>
      <c r="F640">
        <f>(D640*0.028964)/(8.3145*Equations!E640)</f>
        <v>0.15716655374682462</v>
      </c>
      <c r="G640" s="14">
        <f t="shared" si="90"/>
        <v>32.455478156228907</v>
      </c>
      <c r="H640">
        <f t="shared" si="93"/>
        <v>12.301135569447526</v>
      </c>
      <c r="I640">
        <f t="shared" si="94"/>
        <v>9.0543758696394931</v>
      </c>
      <c r="J640">
        <f>F640*G640*B640-m*B640-0.5*Equations!F640*0.3*I640</f>
        <v>23.561165892951028</v>
      </c>
      <c r="K640" s="14">
        <f t="shared" si="97"/>
        <v>2.7610958899804756</v>
      </c>
      <c r="L640" s="1">
        <f t="shared" si="99"/>
        <v>2140.0794301781975</v>
      </c>
      <c r="O640">
        <f>(2*Mp*Equations!B640/(Equations!F640*1.026*0.75))^(1/2)</f>
        <v>13.53618814263236</v>
      </c>
      <c r="Q640">
        <f>$G$3*('Initial Conditions (LLDS)'!$I$3/Equations!D640)*(Ti/Equations!E640)</f>
        <v>56.617816214809579</v>
      </c>
      <c r="T640" s="1">
        <v>15925</v>
      </c>
      <c r="U640">
        <f t="shared" si="95"/>
        <v>1176.4759644440855</v>
      </c>
      <c r="AB640">
        <f t="shared" si="96"/>
        <v>1.9788098813925126</v>
      </c>
      <c r="AC640" s="1">
        <f t="shared" si="98"/>
        <v>2140.0794301781975</v>
      </c>
    </row>
    <row r="641" spans="1:29">
      <c r="A641">
        <f t="shared" si="91"/>
        <v>1.9818647183414746</v>
      </c>
      <c r="B641" s="1">
        <f>(6.67384*10^(-11)*5.97219*10^24)/((6371*10^3+Equations!C641)^2)</f>
        <v>9.7706256455532028</v>
      </c>
      <c r="C641" s="1">
        <v>15950</v>
      </c>
      <c r="D641" s="1">
        <f t="shared" si="92"/>
        <v>9721.9127490472474</v>
      </c>
      <c r="E641" s="1">
        <f>IF(C641&lt;11165,'Initial Conditions (LLDS)'!$E$1-0.0065*C641,IF(C641&gt;25336.9,139.789+0.00296*C641,216.483))</f>
        <v>216.483</v>
      </c>
      <c r="F641">
        <f>(D641*0.028964)/(8.3145*Equations!E641)</f>
        <v>0.15644090604837022</v>
      </c>
      <c r="G641" s="14">
        <f t="shared" si="90"/>
        <v>32.606022177106809</v>
      </c>
      <c r="H641">
        <f t="shared" si="93"/>
        <v>12.33914525371585</v>
      </c>
      <c r="I641">
        <f t="shared" si="94"/>
        <v>9.0613266650302648</v>
      </c>
      <c r="J641">
        <f>F641*G641*B641-m*B641-0.5*Equations!F641*0.3*I641</f>
        <v>23.561802209310361</v>
      </c>
      <c r="K641" s="14">
        <f t="shared" si="97"/>
        <v>2.7589778985102398</v>
      </c>
      <c r="L641" s="1">
        <f t="shared" si="99"/>
        <v>2142.8384080767078</v>
      </c>
      <c r="O641">
        <f>(2*Mp*Equations!B641/(Equations!F641*1.026*0.75))^(1/2)</f>
        <v>13.567492370954135</v>
      </c>
      <c r="Q641">
        <f>$G$3*('Initial Conditions (LLDS)'!$I$3/Equations!D641)*(Ti/Equations!E641)</f>
        <v>56.880436708806769</v>
      </c>
      <c r="T641" s="1">
        <v>15950</v>
      </c>
      <c r="U641">
        <f t="shared" si="95"/>
        <v>1175.6041252063969</v>
      </c>
      <c r="AB641">
        <f t="shared" si="96"/>
        <v>1.9818647183414746</v>
      </c>
      <c r="AC641" s="1">
        <f t="shared" si="98"/>
        <v>2142.8384080767078</v>
      </c>
    </row>
    <row r="642" spans="1:29">
      <c r="A642">
        <f t="shared" si="91"/>
        <v>1.9849269696350005</v>
      </c>
      <c r="B642" s="1">
        <f>(6.67384*10^(-11)*5.97219*10^24)/((6371*10^3+Equations!C642)^2)</f>
        <v>9.7705491570236305</v>
      </c>
      <c r="C642" s="1">
        <v>15975</v>
      </c>
      <c r="D642" s="1">
        <f t="shared" si="92"/>
        <v>9676.9866110540152</v>
      </c>
      <c r="E642" s="1">
        <f>IF(C642&lt;11165,'Initial Conditions (LLDS)'!$E$1-0.0065*C642,IF(C642&gt;25336.9,139.789+0.00296*C642,216.483))</f>
        <v>216.483</v>
      </c>
      <c r="F642">
        <f>(D642*0.028964)/(8.3145*Equations!E642)</f>
        <v>0.15571797364665696</v>
      </c>
      <c r="G642" s="14">
        <f t="shared" si="90"/>
        <v>32.75739808684154</v>
      </c>
      <c r="H642">
        <f t="shared" si="93"/>
        <v>12.377306037435149</v>
      </c>
      <c r="I642">
        <f t="shared" si="94"/>
        <v>9.0682889603367443</v>
      </c>
      <c r="J642">
        <f>F642*G642*B642-m*B642-0.5*Equations!F642*0.3*I642</f>
        <v>23.562436078932663</v>
      </c>
      <c r="K642" s="14">
        <f t="shared" si="97"/>
        <v>2.7568596577971909</v>
      </c>
      <c r="L642" s="1">
        <f t="shared" si="99"/>
        <v>2145.5952677345049</v>
      </c>
      <c r="O642">
        <f>(2*Mp*Equations!B642/(Equations!F642*1.026*0.75))^(1/2)</f>
        <v>13.59889672471885</v>
      </c>
      <c r="Q642">
        <f>$G$3*('Initial Conditions (LLDS)'!$I$3/Equations!D642)*(Ti/Equations!E642)</f>
        <v>57.144508413295434</v>
      </c>
      <c r="T642" s="1">
        <v>15975</v>
      </c>
      <c r="U642">
        <f t="shared" si="95"/>
        <v>1174.7276505866894</v>
      </c>
      <c r="AB642">
        <f t="shared" si="96"/>
        <v>1.9849269696350005</v>
      </c>
      <c r="AC642" s="1">
        <f t="shared" si="98"/>
        <v>2145.5952677345049</v>
      </c>
    </row>
    <row r="643" spans="1:29">
      <c r="A643">
        <f t="shared" si="91"/>
        <v>1.9879966598290408</v>
      </c>
      <c r="B643" s="1">
        <f>(6.67384*10^(-11)*5.97219*10^24)/((6371*10^3+Equations!C643)^2)</f>
        <v>9.7704726693922304</v>
      </c>
      <c r="C643" s="1">
        <v>16000</v>
      </c>
      <c r="D643" s="1">
        <f t="shared" si="92"/>
        <v>9632.2287298413485</v>
      </c>
      <c r="E643" s="1">
        <f>IF(C643&lt;11165,'Initial Conditions (LLDS)'!$E$1-0.0065*C643,IF(C643&gt;25336.9,139.789+0.00296*C643,216.483))</f>
        <v>216.483</v>
      </c>
      <c r="F643">
        <f>(D643*0.028964)/(8.3145*Equations!E643)</f>
        <v>0.15499774876185729</v>
      </c>
      <c r="G643" s="14">
        <f t="shared" ref="G643:G706" si="100">(n*8.3145*E643/D643)</f>
        <v>32.909611221883139</v>
      </c>
      <c r="H643">
        <f t="shared" si="93"/>
        <v>12.415618655282307</v>
      </c>
      <c r="I643">
        <f t="shared" si="94"/>
        <v>9.0752627847454335</v>
      </c>
      <c r="J643">
        <f>F643*G643*B643-m*B643-0.5*Equations!F643*0.3*I643</f>
        <v>23.563067506963932</v>
      </c>
      <c r="K643" s="14">
        <f t="shared" si="97"/>
        <v>2.7547411676081031</v>
      </c>
      <c r="L643" s="1">
        <f t="shared" si="99"/>
        <v>2148.3500089021131</v>
      </c>
      <c r="O643">
        <f>(2*Mp*Equations!B643/(Equations!F643*1.026*0.75))^(1/2)</f>
        <v>13.630401612941366</v>
      </c>
      <c r="Q643">
        <f>$G$3*('Initial Conditions (LLDS)'!$I$3/Equations!D643)*(Ti/Equations!E643)</f>
        <v>57.410040637586867</v>
      </c>
      <c r="T643" s="1">
        <v>16000</v>
      </c>
      <c r="U643">
        <f t="shared" si="95"/>
        <v>1173.8465567154544</v>
      </c>
      <c r="AB643">
        <f t="shared" si="96"/>
        <v>1.9879966598290408</v>
      </c>
      <c r="AC643" s="1">
        <f t="shared" si="98"/>
        <v>2148.3500089021131</v>
      </c>
    </row>
    <row r="644" spans="1:29">
      <c r="A644">
        <f t="shared" ref="A644:A707" si="101">((G644*3)/(4*3.1415))^(1/3)</f>
        <v>1.991073813582642</v>
      </c>
      <c r="B644" s="1">
        <f>(6.67384*10^(-11)*5.97219*10^24)/((6371*10^3+Equations!C644)^2)</f>
        <v>9.7703961826589882</v>
      </c>
      <c r="C644" s="1">
        <v>16025</v>
      </c>
      <c r="D644" s="1">
        <f t="shared" ref="D644:D707" si="102">101325*(1-2.25577*(10^-5)*C644)^5.25588</f>
        <v>9587.6386228978063</v>
      </c>
      <c r="E644" s="1">
        <f>IF(C644&lt;11165,'Initial Conditions (LLDS)'!$E$1-0.0065*C644,IF(C644&gt;25336.9,139.789+0.00296*C644,216.483))</f>
        <v>216.483</v>
      </c>
      <c r="F644">
        <f>(D644*0.028964)/(8.3145*Equations!E644)</f>
        <v>0.15428022362960131</v>
      </c>
      <c r="G644" s="14">
        <f t="shared" si="100"/>
        <v>33.062666957666664</v>
      </c>
      <c r="H644">
        <f t="shared" ref="H644:H707" si="103">3.1415*(A644)^2</f>
        <v>12.454083846159111</v>
      </c>
      <c r="I644">
        <f t="shared" ref="I644:I707" si="104">(2*B644*(F644*G644-m)/(F644*0.3*H644))^(1/2)</f>
        <v>9.0822481675427618</v>
      </c>
      <c r="J644">
        <f>F644*G644*B644-m*B644-0.5*Equations!F644*0.3*I644</f>
        <v>23.563696498543901</v>
      </c>
      <c r="K644" s="14">
        <f t="shared" si="97"/>
        <v>2.7526224277093112</v>
      </c>
      <c r="L644" s="1">
        <f t="shared" si="99"/>
        <v>2151.1026313298225</v>
      </c>
      <c r="O644">
        <f>(2*Mp*Equations!B644/(Equations!F644*1.026*0.75))^(1/2)</f>
        <v>13.662007446670533</v>
      </c>
      <c r="Q644">
        <f>$G$3*('Initial Conditions (LLDS)'!$I$3/Equations!D644)*(Ti/Equations!E644)</f>
        <v>57.677042759000713</v>
      </c>
      <c r="T644" s="1">
        <v>16025</v>
      </c>
      <c r="U644">
        <f t="shared" ref="U644:U707" si="105">T644/O644</f>
        <v>1172.9608597091883</v>
      </c>
      <c r="AB644">
        <f t="shared" ref="AB644:AB707" si="106">((G644*3)/(4*3.1415))^(1/3)</f>
        <v>1.991073813582642</v>
      </c>
      <c r="AC644" s="1">
        <f t="shared" si="98"/>
        <v>2151.1026313298225</v>
      </c>
    </row>
    <row r="645" spans="1:29">
      <c r="A645">
        <f t="shared" si="101"/>
        <v>1.9941584556584688</v>
      </c>
      <c r="B645" s="1">
        <f>(6.67384*10^(-11)*5.97219*10^24)/((6371*10^3+Equations!C645)^2)</f>
        <v>9.7703196968238917</v>
      </c>
      <c r="C645" s="1">
        <v>16050</v>
      </c>
      <c r="D645" s="1">
        <f t="shared" si="102"/>
        <v>9543.2158086715299</v>
      </c>
      <c r="E645" s="1">
        <f>IF(C645&lt;11165,'Initial Conditions (LLDS)'!$E$1-0.0065*C645,IF(C645&gt;25336.9,139.789+0.00296*C645,216.483))</f>
        <v>216.483</v>
      </c>
      <c r="F645">
        <f>(D645*0.028964)/(8.3145*Equations!E645)</f>
        <v>0.15356539050096021</v>
      </c>
      <c r="G645" s="14">
        <f t="shared" si="100"/>
        <v>33.216570708931627</v>
      </c>
      <c r="H645">
        <f t="shared" si="103"/>
        <v>12.492702353220304</v>
      </c>
      <c r="I645">
        <f t="shared" si="104"/>
        <v>9.0892451381155031</v>
      </c>
      <c r="J645">
        <f>F645*G645*B645-m*B645-0.5*Equations!F645*0.3*I645</f>
        <v>23.564323058805957</v>
      </c>
      <c r="K645" s="14">
        <f t="shared" ref="K645:K708" si="107">25/I645</f>
        <v>2.7505034378667133</v>
      </c>
      <c r="L645" s="1">
        <f t="shared" si="99"/>
        <v>2153.8531347676894</v>
      </c>
      <c r="O645">
        <f>(2*Mp*Equations!B645/(Equations!F645*1.026*0.75))^(1/2)</f>
        <v>13.693714639001085</v>
      </c>
      <c r="Q645">
        <f>$G$3*('Initial Conditions (LLDS)'!$I$3/Equations!D645)*(Ti/Equations!E645)</f>
        <v>57.945524223422375</v>
      </c>
      <c r="T645" s="1">
        <v>16050</v>
      </c>
      <c r="U645">
        <f t="shared" si="105"/>
        <v>1172.0705756703865</v>
      </c>
      <c r="AB645">
        <f t="shared" si="106"/>
        <v>1.9941584556584688</v>
      </c>
      <c r="AC645" s="1">
        <f t="shared" ref="AC645:AC708" si="108">L644+K645</f>
        <v>2153.8531347676894</v>
      </c>
    </row>
    <row r="646" spans="1:29">
      <c r="A646">
        <f t="shared" si="101"/>
        <v>1.9972506109233334</v>
      </c>
      <c r="B646" s="1">
        <f>(6.67384*10^(-11)*5.97219*10^24)/((6371*10^3+Equations!C646)^2)</f>
        <v>9.7702432118869247</v>
      </c>
      <c r="C646" s="1">
        <v>16075</v>
      </c>
      <c r="D646" s="1">
        <f t="shared" si="102"/>
        <v>9498.9598065691644</v>
      </c>
      <c r="E646" s="1">
        <f>IF(C646&lt;11165,'Initial Conditions (LLDS)'!$E$1-0.0065*C646,IF(C646&gt;25336.9,139.789+0.00296*C646,216.483))</f>
        <v>216.483</v>
      </c>
      <c r="F646">
        <f>(D646*0.028964)/(8.3145*Equations!E646)</f>
        <v>0.15285324164242917</v>
      </c>
      <c r="G646" s="14">
        <f t="shared" si="100"/>
        <v>33.371327930044536</v>
      </c>
      <c r="H646">
        <f t="shared" si="103"/>
        <v>12.531474923901845</v>
      </c>
      <c r="I646">
        <f t="shared" si="104"/>
        <v>9.0962537259512004</v>
      </c>
      <c r="J646">
        <f>F646*G646*B646-m*B646-0.5*Equations!F646*0.3*I646</f>
        <v>23.564947192877248</v>
      </c>
      <c r="K646" s="14">
        <f t="shared" si="107"/>
        <v>2.7483841978457715</v>
      </c>
      <c r="L646" s="1">
        <f t="shared" ref="L646:L709" si="109">L645+K646</f>
        <v>2156.601518965535</v>
      </c>
      <c r="O646">
        <f>(2*Mp*Equations!B646/(Equations!F646*1.026*0.75))^(1/2)</f>
        <v>13.725523605085654</v>
      </c>
      <c r="Q646">
        <f>$G$3*('Initial Conditions (LLDS)'!$I$3/Equations!D646)*(Ti/Equations!E646)</f>
        <v>58.215494545865575</v>
      </c>
      <c r="T646" s="1">
        <v>16075</v>
      </c>
      <c r="U646">
        <f t="shared" si="105"/>
        <v>1171.1757206875377</v>
      </c>
      <c r="AB646">
        <f t="shared" si="106"/>
        <v>1.9972506109233334</v>
      </c>
      <c r="AC646" s="1">
        <f t="shared" si="108"/>
        <v>2156.601518965535</v>
      </c>
    </row>
    <row r="647" spans="1:29">
      <c r="A647">
        <f t="shared" si="101"/>
        <v>2.0003503043487294</v>
      </c>
      <c r="B647" s="1">
        <f>(6.67384*10^(-11)*5.97219*10^24)/((6371*10^3+Equations!C647)^2)</f>
        <v>9.7701667278480731</v>
      </c>
      <c r="C647" s="1">
        <v>16100</v>
      </c>
      <c r="D647" s="1">
        <f t="shared" si="102"/>
        <v>9454.8701369547416</v>
      </c>
      <c r="E647" s="1">
        <f>IF(C647&lt;11165,'Initial Conditions (LLDS)'!$E$1-0.0065*C647,IF(C647&gt;25336.9,139.789+0.00296*C647,216.483))</f>
        <v>216.483</v>
      </c>
      <c r="F647">
        <f>(D647*0.028964)/(8.3145*Equations!E647)</f>
        <v>0.15214376933590909</v>
      </c>
      <c r="G647" s="14">
        <f t="shared" si="100"/>
        <v>33.526944115324483</v>
      </c>
      <c r="H647">
        <f t="shared" si="103"/>
        <v>12.570402309949452</v>
      </c>
      <c r="I647">
        <f t="shared" si="104"/>
        <v>9.1032739606386173</v>
      </c>
      <c r="J647">
        <f>F647*G647*B647-m*B647-0.5*Equations!F647*0.3*I647</f>
        <v>23.565568905878585</v>
      </c>
      <c r="K647" s="14">
        <f t="shared" si="107"/>
        <v>2.7462647074115067</v>
      </c>
      <c r="L647" s="1">
        <f t="shared" si="109"/>
        <v>2159.3477836729467</v>
      </c>
      <c r="O647">
        <f>(2*Mp*Equations!B647/(Equations!F647*1.026*0.75))^(1/2)</f>
        <v>13.757434762146891</v>
      </c>
      <c r="Q647">
        <f>$G$3*('Initial Conditions (LLDS)'!$I$3/Equations!D647)*(Ti/Equations!E647)</f>
        <v>58.486963311040398</v>
      </c>
      <c r="T647" s="1">
        <v>16100</v>
      </c>
      <c r="U647">
        <f t="shared" si="105"/>
        <v>1170.2763108351128</v>
      </c>
      <c r="AB647">
        <f t="shared" si="106"/>
        <v>2.0003503043487294</v>
      </c>
      <c r="AC647" s="1">
        <f t="shared" si="108"/>
        <v>2159.3477836729467</v>
      </c>
    </row>
    <row r="648" spans="1:29">
      <c r="A648">
        <f t="shared" si="101"/>
        <v>2.0034575610113561</v>
      </c>
      <c r="B648" s="1">
        <f>(6.67384*10^(-11)*5.97219*10^24)/((6371*10^3+Equations!C648)^2)</f>
        <v>9.7700902447073261</v>
      </c>
      <c r="C648" s="1">
        <v>16125</v>
      </c>
      <c r="D648" s="1">
        <f t="shared" si="102"/>
        <v>9410.9463211487455</v>
      </c>
      <c r="E648" s="1">
        <f>IF(C648&lt;11165,'Initial Conditions (LLDS)'!$E$1-0.0065*C648,IF(C648&gt;25336.9,139.789+0.00296*C648,216.483))</f>
        <v>216.483</v>
      </c>
      <c r="F648">
        <f>(D648*0.028964)/(8.3145*Equations!E648)</f>
        <v>0.15143696587869174</v>
      </c>
      <c r="G648" s="14">
        <f t="shared" si="100"/>
        <v>33.68342479937111</v>
      </c>
      <c r="H648">
        <f t="shared" si="103"/>
        <v>12.609485267447175</v>
      </c>
      <c r="I648">
        <f t="shared" si="104"/>
        <v>9.1103058718681584</v>
      </c>
      <c r="J648">
        <f>F648*G648*B648-m*B648-0.5*Equations!F648*0.3*I648</f>
        <v>23.566188202924497</v>
      </c>
      <c r="K648" s="14">
        <f t="shared" si="107"/>
        <v>2.744144966328502</v>
      </c>
      <c r="L648" s="1">
        <f t="shared" si="109"/>
        <v>2162.091928639275</v>
      </c>
      <c r="O648">
        <f>(2*Mp*Equations!B648/(Equations!F648*1.026*0.75))^(1/2)</f>
        <v>13.789448529489555</v>
      </c>
      <c r="Q648">
        <f>$G$3*('Initial Conditions (LLDS)'!$I$3/Equations!D648)*(Ti/Equations!E648)</f>
        <v>58.759940173925379</v>
      </c>
      <c r="T648" s="1">
        <v>16125</v>
      </c>
      <c r="U648">
        <f t="shared" si="105"/>
        <v>1169.3723621735655</v>
      </c>
      <c r="AB648">
        <f t="shared" si="106"/>
        <v>2.0034575610113561</v>
      </c>
      <c r="AC648" s="1">
        <f t="shared" si="108"/>
        <v>2162.091928639275</v>
      </c>
    </row>
    <row r="649" spans="1:29">
      <c r="A649">
        <f t="shared" si="101"/>
        <v>2.0065724060936643</v>
      </c>
      <c r="B649" s="1">
        <f>(6.67384*10^(-11)*5.97219*10^24)/((6371*10^3+Equations!C649)^2)</f>
        <v>9.7700137624646661</v>
      </c>
      <c r="C649" s="1">
        <v>16150</v>
      </c>
      <c r="D649" s="1">
        <f t="shared" si="102"/>
        <v>9367.1878814269148</v>
      </c>
      <c r="E649" s="1">
        <f>IF(C649&lt;11165,'Initial Conditions (LLDS)'!$E$1-0.0065*C649,IF(C649&gt;25336.9,139.789+0.00296*C649,216.483))</f>
        <v>216.483</v>
      </c>
      <c r="F649">
        <f>(D649*0.028964)/(8.3145*Equations!E649)</f>
        <v>0.15073282358344053</v>
      </c>
      <c r="G649" s="14">
        <f t="shared" si="100"/>
        <v>33.840775557396427</v>
      </c>
      <c r="H649">
        <f t="shared" si="103"/>
        <v>12.648724556846409</v>
      </c>
      <c r="I649">
        <f t="shared" si="104"/>
        <v>9.1173494894323355</v>
      </c>
      <c r="J649">
        <f>F649*G649*B649-m*B649-0.5*Equations!F649*0.3*I649</f>
        <v>23.566805089123232</v>
      </c>
      <c r="K649" s="14">
        <f t="shared" si="107"/>
        <v>2.7420249743608931</v>
      </c>
      <c r="L649" s="1">
        <f t="shared" si="109"/>
        <v>2164.8339536136359</v>
      </c>
      <c r="O649">
        <f>(2*Mp*Equations!B649/(Equations!F649*1.026*0.75))^(1/2)</f>
        <v>13.821565328512827</v>
      </c>
      <c r="Q649">
        <f>$G$3*('Initial Conditions (LLDS)'!$I$3/Equations!D649)*(Ti/Equations!E649)</f>
        <v>59.034434860346401</v>
      </c>
      <c r="T649" s="1">
        <v>16150</v>
      </c>
      <c r="U649">
        <f t="shared" si="105"/>
        <v>1168.4638907493199</v>
      </c>
      <c r="AB649">
        <f t="shared" si="106"/>
        <v>2.0065724060936643</v>
      </c>
      <c r="AC649" s="1">
        <f t="shared" si="108"/>
        <v>2164.8339536136359</v>
      </c>
    </row>
    <row r="650" spans="1:29">
      <c r="A650">
        <f t="shared" si="101"/>
        <v>2.0096948648843962</v>
      </c>
      <c r="B650" s="1">
        <f>(6.67384*10^(-11)*5.97219*10^24)/((6371*10^3+Equations!C650)^2)</f>
        <v>9.7699372811200789</v>
      </c>
      <c r="C650" s="1">
        <v>16175</v>
      </c>
      <c r="D650" s="1">
        <f t="shared" si="102"/>
        <v>9323.5943410192394</v>
      </c>
      <c r="E650" s="1">
        <f>IF(C650&lt;11165,'Initial Conditions (LLDS)'!$E$1-0.0065*C650,IF(C650&gt;25336.9,139.789+0.00296*C650,216.483))</f>
        <v>216.483</v>
      </c>
      <c r="F650">
        <f>(D650*0.028964)/(8.3145*Equations!E650)</f>
        <v>0.15003133477817418</v>
      </c>
      <c r="G650" s="14">
        <f t="shared" si="100"/>
        <v>33.999002005559035</v>
      </c>
      <c r="H650">
        <f t="shared" si="103"/>
        <v>12.688120942995027</v>
      </c>
      <c r="I650">
        <f t="shared" si="104"/>
        <v>9.1244048432261753</v>
      </c>
      <c r="J650">
        <f>F650*G650*B650-m*B650-0.5*Equations!F650*0.3*I650</f>
        <v>23.567419569576735</v>
      </c>
      <c r="K650" s="14">
        <f t="shared" si="107"/>
        <v>2.7399047312723783</v>
      </c>
      <c r="L650" s="1">
        <f t="shared" si="109"/>
        <v>2167.5738583449083</v>
      </c>
      <c r="O650">
        <f>(2*Mp*Equations!B650/(Equations!F650*1.026*0.75))^(1/2)</f>
        <v>13.853785582722638</v>
      </c>
      <c r="Q650">
        <f>$G$3*('Initial Conditions (LLDS)'!$I$3/Equations!D650)*(Ti/Equations!E650)</f>
        <v>59.310457167559683</v>
      </c>
      <c r="T650" s="1">
        <v>16175</v>
      </c>
      <c r="U650">
        <f t="shared" si="105"/>
        <v>1167.550912594764</v>
      </c>
      <c r="AB650">
        <f t="shared" si="106"/>
        <v>2.0096948648843962</v>
      </c>
      <c r="AC650" s="1">
        <f t="shared" si="108"/>
        <v>2167.5738583449083</v>
      </c>
    </row>
    <row r="651" spans="1:29">
      <c r="A651">
        <f t="shared" si="101"/>
        <v>2.0128249627791228</v>
      </c>
      <c r="B651" s="1">
        <f>(6.67384*10^(-11)*5.97219*10^24)/((6371*10^3+Equations!C651)^2)</f>
        <v>9.7698608006735537</v>
      </c>
      <c r="C651" s="1">
        <v>16200</v>
      </c>
      <c r="D651" s="1">
        <f t="shared" si="102"/>
        <v>9280.1652241089214</v>
      </c>
      <c r="E651" s="1">
        <f>IF(C651&lt;11165,'Initial Conditions (LLDS)'!$E$1-0.0065*C651,IF(C651&gt;25336.9,139.789+0.00296*C651,216.483))</f>
        <v>216.483</v>
      </c>
      <c r="F651">
        <f>(D651*0.028964)/(8.3145*Equations!E651)</f>
        <v>0.14933249180625011</v>
      </c>
      <c r="G651" s="14">
        <f t="shared" si="100"/>
        <v>34.158109801301471</v>
      </c>
      <c r="H651">
        <f t="shared" si="103"/>
        <v>12.727675195166659</v>
      </c>
      <c r="I651">
        <f t="shared" si="104"/>
        <v>9.131471963247682</v>
      </c>
      <c r="J651">
        <f>F651*G651*B651-m*B651-0.5*Equations!F651*0.3*I651</f>
        <v>23.568031649380664</v>
      </c>
      <c r="K651" s="14">
        <f t="shared" si="107"/>
        <v>2.7377842368262111</v>
      </c>
      <c r="L651" s="1">
        <f t="shared" si="109"/>
        <v>2170.3116425817348</v>
      </c>
      <c r="O651">
        <f>(2*Mp*Equations!B651/(Equations!F651*1.026*0.75))^(1/2)</f>
        <v>13.886109717744052</v>
      </c>
      <c r="Q651">
        <f>$G$3*('Initial Conditions (LLDS)'!$I$3/Equations!D651)*(Ti/Equations!E651)</f>
        <v>59.588016964840314</v>
      </c>
      <c r="T651" s="1">
        <v>16200</v>
      </c>
      <c r="U651">
        <f t="shared" si="105"/>
        <v>1166.6334437282455</v>
      </c>
      <c r="AB651">
        <f t="shared" si="106"/>
        <v>2.0128249627791228</v>
      </c>
      <c r="AC651" s="1">
        <f t="shared" si="108"/>
        <v>2170.3116425817348</v>
      </c>
    </row>
    <row r="652" spans="1:29">
      <c r="A652">
        <f t="shared" si="101"/>
        <v>2.0159627252807972</v>
      </c>
      <c r="B652" s="1">
        <f>(6.67384*10^(-11)*5.97219*10^24)/((6371*10^3+Equations!C652)^2)</f>
        <v>9.7697843211250746</v>
      </c>
      <c r="C652" s="1">
        <v>16225</v>
      </c>
      <c r="D652" s="1">
        <f t="shared" si="102"/>
        <v>9236.9000558312546</v>
      </c>
      <c r="E652" s="1">
        <f>IF(C652&lt;11165,'Initial Conditions (LLDS)'!$E$1-0.0065*C652,IF(C652&gt;25336.9,139.789+0.00296*C652,216.483))</f>
        <v>216.483</v>
      </c>
      <c r="F652">
        <f>(D652*0.028964)/(8.3145*Equations!E652)</f>
        <v>0.14863628702634638</v>
      </c>
      <c r="G652" s="14">
        <f t="shared" si="100"/>
        <v>34.318104643690972</v>
      </c>
      <c r="H652">
        <f t="shared" si="103"/>
        <v>12.767388087090341</v>
      </c>
      <c r="I652">
        <f t="shared" si="104"/>
        <v>9.1385508795982933</v>
      </c>
      <c r="J652">
        <f>F652*G652*B652-m*B652-0.5*Equations!F652*0.3*I652</f>
        <v>23.568641333624395</v>
      </c>
      <c r="K652" s="14">
        <f t="shared" si="107"/>
        <v>2.7356634907851971</v>
      </c>
      <c r="L652" s="1">
        <f t="shared" si="109"/>
        <v>2173.0473060725199</v>
      </c>
      <c r="O652">
        <f>(2*Mp*Equations!B652/(Equations!F652*1.026*0.75))^(1/2)</f>
        <v>13.918538161333798</v>
      </c>
      <c r="Q652">
        <f>$G$3*('Initial Conditions (LLDS)'!$I$3/Equations!D652)*(Ti/Equations!E652)</f>
        <v>59.867124194076673</v>
      </c>
      <c r="T652" s="1">
        <v>16225</v>
      </c>
      <c r="U652">
        <f t="shared" si="105"/>
        <v>1165.7115001540633</v>
      </c>
      <c r="AB652">
        <f t="shared" si="106"/>
        <v>2.0159627252807972</v>
      </c>
      <c r="AC652" s="1">
        <f t="shared" si="108"/>
        <v>2173.0473060725199</v>
      </c>
    </row>
    <row r="653" spans="1:29">
      <c r="A653">
        <f t="shared" si="101"/>
        <v>2.0191081780002991</v>
      </c>
      <c r="B653" s="1">
        <f>(6.67384*10^(-11)*5.97219*10^24)/((6371*10^3+Equations!C653)^2)</f>
        <v>9.7697078424746273</v>
      </c>
      <c r="C653" s="1">
        <v>16250</v>
      </c>
      <c r="D653" s="1">
        <f t="shared" si="102"/>
        <v>9193.7983622726333</v>
      </c>
      <c r="E653" s="1">
        <f>IF(C653&lt;11165,'Initial Conditions (LLDS)'!$E$1-0.0065*C653,IF(C653&gt;25336.9,139.789+0.00296*C653,216.483))</f>
        <v>216.483</v>
      </c>
      <c r="F653">
        <f>(D653*0.028964)/(8.3145*Equations!E653)</f>
        <v>0.14794271281244589</v>
      </c>
      <c r="G653" s="14">
        <f t="shared" si="100"/>
        <v>34.478992273762884</v>
      </c>
      <c r="H653">
        <f t="shared" si="103"/>
        <v>12.80726039698024</v>
      </c>
      <c r="I653">
        <f t="shared" si="104"/>
        <v>9.1456416224833088</v>
      </c>
      <c r="J653">
        <f>F653*G653*B653-m*B653-0.5*Equations!F653*0.3*I653</f>
        <v>23.569248627391044</v>
      </c>
      <c r="K653" s="14">
        <f t="shared" si="107"/>
        <v>2.7335424929116967</v>
      </c>
      <c r="L653" s="1">
        <f t="shared" si="109"/>
        <v>2175.7808485654314</v>
      </c>
      <c r="O653">
        <f>(2*Mp*Equations!B653/(Equations!F653*1.026*0.75))^(1/2)</f>
        <v>13.951071343392808</v>
      </c>
      <c r="Q653">
        <f>$G$3*('Initial Conditions (LLDS)'!$I$3/Equations!D653)*(Ti/Equations!E653)</f>
        <v>60.147788870369524</v>
      </c>
      <c r="T653" s="1">
        <v>16250</v>
      </c>
      <c r="U653">
        <f t="shared" si="105"/>
        <v>1164.7850978624633</v>
      </c>
      <c r="AB653">
        <f t="shared" si="106"/>
        <v>2.0191081780002991</v>
      </c>
      <c r="AC653" s="1">
        <f t="shared" si="108"/>
        <v>2175.7808485654314</v>
      </c>
    </row>
    <row r="654" spans="1:29">
      <c r="A654">
        <f t="shared" si="101"/>
        <v>2.0222613466569932</v>
      </c>
      <c r="B654" s="1">
        <f>(6.67384*10^(-11)*5.97219*10^24)/((6371*10^3+Equations!C654)^2)</f>
        <v>9.7696313647221977</v>
      </c>
      <c r="C654" s="1">
        <v>16275</v>
      </c>
      <c r="D654" s="1">
        <f t="shared" si="102"/>
        <v>9150.8596704694191</v>
      </c>
      <c r="E654" s="1">
        <f>IF(C654&lt;11165,'Initial Conditions (LLDS)'!$E$1-0.0065*C654,IF(C654&gt;25336.9,139.789+0.00296*C654,216.483))</f>
        <v>216.483</v>
      </c>
      <c r="F654">
        <f>(D654*0.028964)/(8.3145*Equations!E654)</f>
        <v>0.14725176155381778</v>
      </c>
      <c r="G654" s="14">
        <f t="shared" si="100"/>
        <v>34.640778474867702</v>
      </c>
      <c r="H654">
        <f t="shared" si="103"/>
        <v>12.847292907565755</v>
      </c>
      <c r="I654">
        <f t="shared" si="104"/>
        <v>9.1527442222123536</v>
      </c>
      <c r="J654">
        <f>F654*G654*B654-m*B654-0.5*Equations!F654*0.3*I654</f>
        <v>23.569853535757385</v>
      </c>
      <c r="K654" s="14">
        <f t="shared" si="107"/>
        <v>2.7314212429676235</v>
      </c>
      <c r="L654" s="1">
        <f t="shared" si="109"/>
        <v>2178.5122698083992</v>
      </c>
      <c r="O654">
        <f>(2*Mp*Equations!B654/(Equations!F654*1.026*0.75))^(1/2)</f>
        <v>13.98370969597897</v>
      </c>
      <c r="Q654">
        <f>$G$3*('Initial Conditions (LLDS)'!$I$3/Equations!D654)*(Ti/Equations!E654)</f>
        <v>60.430021082637424</v>
      </c>
      <c r="T654" s="1">
        <v>16275</v>
      </c>
      <c r="U654">
        <f t="shared" si="105"/>
        <v>1163.8542528296259</v>
      </c>
      <c r="AB654">
        <f t="shared" si="106"/>
        <v>2.0222613466569932</v>
      </c>
      <c r="AC654" s="1">
        <f t="shared" si="108"/>
        <v>2178.5122698083992</v>
      </c>
    </row>
    <row r="655" spans="1:29">
      <c r="A655">
        <f t="shared" si="101"/>
        <v>2.0254222570792839</v>
      </c>
      <c r="B655" s="1">
        <f>(6.67384*10^(-11)*5.97219*10^24)/((6371*10^3+Equations!C655)^2)</f>
        <v>9.7695548878677716</v>
      </c>
      <c r="C655" s="1">
        <v>16300</v>
      </c>
      <c r="D655" s="1">
        <f t="shared" si="102"/>
        <v>9108.083508406924</v>
      </c>
      <c r="E655" s="1">
        <f>IF(C655&lt;11165,'Initial Conditions (LLDS)'!$E$1-0.0065*C655,IF(C655&gt;25336.9,139.789+0.00296*C655,216.483))</f>
        <v>216.483</v>
      </c>
      <c r="F655">
        <f>(D655*0.028964)/(8.3145*Equations!E655)</f>
        <v>0.14656342565500152</v>
      </c>
      <c r="G655" s="14">
        <f t="shared" si="100"/>
        <v>34.803469073020892</v>
      </c>
      <c r="H655">
        <f t="shared" si="103"/>
        <v>12.887486406121733</v>
      </c>
      <c r="I655">
        <f t="shared" si="104"/>
        <v>9.1598587091998294</v>
      </c>
      <c r="J655">
        <f>F655*G655*B655-m*B655-0.5*Equations!F655*0.3*I655</f>
        <v>23.570456063794001</v>
      </c>
      <c r="K655" s="14">
        <f t="shared" si="107"/>
        <v>2.7292997407144401</v>
      </c>
      <c r="L655" s="1">
        <f t="shared" si="109"/>
        <v>2181.2415695491136</v>
      </c>
      <c r="O655">
        <f>(2*Mp*Equations!B655/(Equations!F655*1.026*0.75))^(1/2)</f>
        <v>14.0164536533198</v>
      </c>
      <c r="Q655">
        <f>$G$3*('Initial Conditions (LLDS)'!$I$3/Equations!D655)*(Ti/Equations!E655)</f>
        <v>60.713830994226932</v>
      </c>
      <c r="T655" s="1">
        <v>16300</v>
      </c>
      <c r="U655">
        <f t="shared" si="105"/>
        <v>1162.9189810176656</v>
      </c>
      <c r="AB655">
        <f t="shared" si="106"/>
        <v>2.0254222570792839</v>
      </c>
      <c r="AC655" s="1">
        <f t="shared" si="108"/>
        <v>2181.2415695491136</v>
      </c>
    </row>
    <row r="656" spans="1:29">
      <c r="A656">
        <f t="shared" si="101"/>
        <v>2.0285909352051723</v>
      </c>
      <c r="B656" s="1">
        <f>(6.67384*10^(-11)*5.97219*10^24)/((6371*10^3+Equations!C656)^2)</f>
        <v>9.7694784119113347</v>
      </c>
      <c r="C656" s="1">
        <v>16325</v>
      </c>
      <c r="D656" s="1">
        <f t="shared" si="102"/>
        <v>9065.4694050183589</v>
      </c>
      <c r="E656" s="1">
        <f>IF(C656&lt;11165,'Initial Conditions (LLDS)'!$E$1-0.0065*C656,IF(C656&gt;25336.9,139.789+0.00296*C656,216.483))</f>
        <v>216.483</v>
      </c>
      <c r="F656">
        <f>(D656*0.028964)/(8.3145*Equations!E656)</f>
        <v>0.14587769753578966</v>
      </c>
      <c r="G656" s="14">
        <f t="shared" si="100"/>
        <v>34.967069937256056</v>
      </c>
      <c r="H656">
        <f t="shared" si="103"/>
        <v>12.927841684498905</v>
      </c>
      <c r="I656">
        <f t="shared" si="104"/>
        <v>9.1669851139653726</v>
      </c>
      <c r="J656">
        <f>F656*G656*B656-m*B656-0.5*Equations!F656*0.3*I656</f>
        <v>23.571056216565115</v>
      </c>
      <c r="K656" s="14">
        <f t="shared" si="107"/>
        <v>2.7271779859131593</v>
      </c>
      <c r="L656" s="1">
        <f t="shared" si="109"/>
        <v>2183.968747535027</v>
      </c>
      <c r="O656">
        <f>(2*Mp*Equations!B656/(Equations!F656*1.026*0.75))^(1/2)</f>
        <v>14.049303651825328</v>
      </c>
      <c r="Q656">
        <f>$G$3*('Initial Conditions (LLDS)'!$I$3/Equations!D656)*(Ti/Equations!E656)</f>
        <v>60.999228843528769</v>
      </c>
      <c r="T656" s="1">
        <v>16325</v>
      </c>
      <c r="U656">
        <f t="shared" si="105"/>
        <v>1161.9792983746213</v>
      </c>
      <c r="AB656">
        <f t="shared" si="106"/>
        <v>2.0285909352051723</v>
      </c>
      <c r="AC656" s="1">
        <f t="shared" si="108"/>
        <v>2183.968747535027</v>
      </c>
    </row>
    <row r="657" spans="1:29">
      <c r="A657">
        <f t="shared" si="101"/>
        <v>2.031767407082826</v>
      </c>
      <c r="B657" s="1">
        <f>(6.67384*10^(-11)*5.97219*10^24)/((6371*10^3+Equations!C657)^2)</f>
        <v>9.7694019368528746</v>
      </c>
      <c r="C657" s="1">
        <v>16350</v>
      </c>
      <c r="D657" s="1">
        <f t="shared" si="102"/>
        <v>9023.0168901837114</v>
      </c>
      <c r="E657" s="1">
        <f>IF(C657&lt;11165,'Initial Conditions (LLDS)'!$E$1-0.0065*C657,IF(C657&gt;25336.9,139.789+0.00296*C657,216.483))</f>
        <v>216.483</v>
      </c>
      <c r="F657">
        <f>(D657*0.028964)/(8.3145*Equations!E657)</f>
        <v>0.14519456963120989</v>
      </c>
      <c r="G657" s="14">
        <f t="shared" si="100"/>
        <v>35.131586979981584</v>
      </c>
      <c r="H657">
        <f t="shared" si="103"/>
        <v>12.968359539154708</v>
      </c>
      <c r="I657">
        <f t="shared" si="104"/>
        <v>9.1741234671343115</v>
      </c>
      <c r="J657">
        <f>F657*G657*B657-m*B657-0.5*Equations!F657*0.3*I657</f>
        <v>23.571653999128749</v>
      </c>
      <c r="K657" s="14">
        <f t="shared" si="107"/>
        <v>2.7250559783243427</v>
      </c>
      <c r="L657" s="1">
        <f t="shared" si="109"/>
        <v>2186.6938035133512</v>
      </c>
      <c r="O657">
        <f>(2*Mp*Equations!B657/(Equations!F657*1.026*0.75))^(1/2)</f>
        <v>14.082260130101043</v>
      </c>
      <c r="Q657">
        <f>$G$3*('Initial Conditions (LLDS)'!$I$3/Equations!D657)*(Ti/Equations!E657)</f>
        <v>61.28622494459993</v>
      </c>
      <c r="T657" s="1">
        <v>16350</v>
      </c>
      <c r="U657">
        <f t="shared" si="105"/>
        <v>1161.0352208344475</v>
      </c>
      <c r="AB657">
        <f t="shared" si="106"/>
        <v>2.031767407082826</v>
      </c>
      <c r="AC657" s="1">
        <f t="shared" si="108"/>
        <v>2186.6938035133512</v>
      </c>
    </row>
    <row r="658" spans="1:29">
      <c r="A658">
        <f t="shared" si="101"/>
        <v>2.0349516988711396</v>
      </c>
      <c r="B658" s="1">
        <f>(6.67384*10^(-11)*5.97219*10^24)/((6371*10^3+Equations!C658)^2)</f>
        <v>9.7693254626923771</v>
      </c>
      <c r="C658" s="1">
        <v>16375</v>
      </c>
      <c r="D658" s="1">
        <f t="shared" si="102"/>
        <v>8980.7254947287656</v>
      </c>
      <c r="E658" s="1">
        <f>IF(C658&lt;11165,'Initial Conditions (LLDS)'!$E$1-0.0065*C658,IF(C658&gt;25336.9,139.789+0.00296*C658,216.483))</f>
        <v>216.483</v>
      </c>
      <c r="F658">
        <f>(D658*0.028964)/(8.3145*Equations!E658)</f>
        <v>0.14451403439150923</v>
      </c>
      <c r="G658" s="14">
        <f t="shared" si="100"/>
        <v>35.297026157340056</v>
      </c>
      <c r="H658">
        <f t="shared" si="103"/>
        <v>13.009040771184116</v>
      </c>
      <c r="I658">
        <f t="shared" si="104"/>
        <v>9.1812737994381202</v>
      </c>
      <c r="J658">
        <f>F658*G658*B658-m*B658-0.5*Equations!F658*0.3*I658</f>
        <v>23.572249416536582</v>
      </c>
      <c r="K658" s="14">
        <f t="shared" si="107"/>
        <v>2.7229337177080986</v>
      </c>
      <c r="L658" s="1">
        <f t="shared" si="109"/>
        <v>2189.4167372310594</v>
      </c>
      <c r="O658">
        <f>(2*Mp*Equations!B658/(Equations!F658*1.026*0.75))^(1/2)</f>
        <v>14.11532352896087</v>
      </c>
      <c r="Q658">
        <f>$G$3*('Initial Conditions (LLDS)'!$I$3/Equations!D658)*(Ti/Equations!E658)</f>
        <v>61.574829687790682</v>
      </c>
      <c r="T658" s="1">
        <v>16375</v>
      </c>
      <c r="U658">
        <f t="shared" si="105"/>
        <v>1160.0867643170118</v>
      </c>
      <c r="AB658">
        <f t="shared" si="106"/>
        <v>2.0349516988711396</v>
      </c>
      <c r="AC658" s="1">
        <f t="shared" si="108"/>
        <v>2189.4167372310594</v>
      </c>
    </row>
    <row r="659" spans="1:29">
      <c r="A659">
        <f t="shared" si="101"/>
        <v>2.0381438368403093</v>
      </c>
      <c r="B659" s="1">
        <f>(6.67384*10^(-11)*5.97219*10^24)/((6371*10^3+Equations!C659)^2)</f>
        <v>9.7692489894298262</v>
      </c>
      <c r="C659" s="1">
        <v>16400</v>
      </c>
      <c r="D659" s="1">
        <f t="shared" si="102"/>
        <v>8938.5947504239921</v>
      </c>
      <c r="E659" s="1">
        <f>IF(C659&lt;11165,'Initial Conditions (LLDS)'!$E$1-0.0065*C659,IF(C659&gt;25336.9,139.789+0.00296*C659,216.483))</f>
        <v>216.483</v>
      </c>
      <c r="F659">
        <f>(D659*0.028964)/(8.3145*Equations!E659)</f>
        <v>0.14383608428213629</v>
      </c>
      <c r="G659" s="14">
        <f t="shared" si="100"/>
        <v>35.463393469571464</v>
      </c>
      <c r="H659">
        <f t="shared" si="103"/>
        <v>13.049886186350907</v>
      </c>
      <c r="I659">
        <f t="shared" si="104"/>
        <v>9.1884361417148988</v>
      </c>
      <c r="J659">
        <f>F659*G659*B659-m*B659-0.5*Equations!F659*0.3*I659</f>
        <v>23.572842473834104</v>
      </c>
      <c r="K659" s="14">
        <f t="shared" si="107"/>
        <v>2.7208112038240801</v>
      </c>
      <c r="L659" s="1">
        <f t="shared" si="109"/>
        <v>2192.1375484348837</v>
      </c>
      <c r="O659">
        <f>(2*Mp*Equations!B659/(Equations!F659*1.026*0.75))^(1/2)</f>
        <v>14.148494291440306</v>
      </c>
      <c r="Q659">
        <f>$G$3*('Initial Conditions (LLDS)'!$I$3/Equations!D659)*(Ti/Equations!E659)</f>
        <v>61.865053540378163</v>
      </c>
      <c r="T659" s="1">
        <v>16400</v>
      </c>
      <c r="U659">
        <f t="shared" si="105"/>
        <v>1159.1339447280855</v>
      </c>
      <c r="AB659">
        <f t="shared" si="106"/>
        <v>2.0381438368403093</v>
      </c>
      <c r="AC659" s="1">
        <f t="shared" si="108"/>
        <v>2192.1375484348837</v>
      </c>
    </row>
    <row r="660" spans="1:29">
      <c r="A660">
        <f t="shared" si="101"/>
        <v>2.0413438473724064</v>
      </c>
      <c r="B660" s="1">
        <f>(6.67384*10^(-11)*5.97219*10^24)/((6371*10^3+Equations!C660)^2)</f>
        <v>9.7691725170652095</v>
      </c>
      <c r="C660" s="1">
        <v>16425</v>
      </c>
      <c r="D660" s="1">
        <f t="shared" si="102"/>
        <v>8896.6241899834749</v>
      </c>
      <c r="E660" s="1">
        <f>IF(C660&lt;11165,'Initial Conditions (LLDS)'!$E$1-0.0065*C660,IF(C660&gt;25336.9,139.789+0.00296*C660,216.483))</f>
        <v>216.483</v>
      </c>
      <c r="F660">
        <f>(D660*0.028964)/(8.3145*Equations!E660)</f>
        <v>0.14316071178372378</v>
      </c>
      <c r="G660" s="14">
        <f t="shared" si="100"/>
        <v>35.630694961379589</v>
      </c>
      <c r="H660">
        <f t="shared" si="103"/>
        <v>13.090896595119069</v>
      </c>
      <c r="I660">
        <f t="shared" si="104"/>
        <v>9.1956105249098119</v>
      </c>
      <c r="J660">
        <f>F660*G660*B660-m*B660-0.5*Equations!F660*0.3*I660</f>
        <v>23.573433176060437</v>
      </c>
      <c r="K660" s="14">
        <f t="shared" si="107"/>
        <v>2.7186884364314889</v>
      </c>
      <c r="L660" s="1">
        <f t="shared" si="109"/>
        <v>2194.8562368713151</v>
      </c>
      <c r="O660">
        <f>(2*Mp*Equations!B660/(Equations!F660*1.026*0.75))^(1/2)</f>
        <v>14.181772862809636</v>
      </c>
      <c r="Q660">
        <f>$G$3*('Initial Conditions (LLDS)'!$I$3/Equations!D660)*(Ti/Equations!E660)</f>
        <v>62.156907047205578</v>
      </c>
      <c r="T660" s="1">
        <v>16425</v>
      </c>
      <c r="U660">
        <f t="shared" si="105"/>
        <v>1158.1767779593351</v>
      </c>
      <c r="AB660">
        <f t="shared" si="106"/>
        <v>2.0413438473724064</v>
      </c>
      <c r="AC660" s="1">
        <f t="shared" si="108"/>
        <v>2194.8562368713151</v>
      </c>
    </row>
    <row r="661" spans="1:29">
      <c r="A661">
        <f t="shared" si="101"/>
        <v>2.044551756961948</v>
      </c>
      <c r="B661" s="1">
        <f>(6.67384*10^(-11)*5.97219*10^24)/((6371*10^3+Equations!C661)^2)</f>
        <v>9.769096045598511</v>
      </c>
      <c r="C661" s="1">
        <v>16450</v>
      </c>
      <c r="D661" s="1">
        <f t="shared" si="102"/>
        <v>8854.8133470639332</v>
      </c>
      <c r="E661" s="1">
        <f>IF(C661&lt;11165,'Initial Conditions (LLDS)'!$E$1-0.0065*C661,IF(C661&gt;25336.9,139.789+0.00296*C661,216.483))</f>
        <v>216.483</v>
      </c>
      <c r="F661">
        <f>(D661*0.028964)/(8.3145*Equations!E661)</f>
        <v>0.14248790939207298</v>
      </c>
      <c r="G661" s="14">
        <f t="shared" si="100"/>
        <v>35.798936722301441</v>
      </c>
      <c r="H661">
        <f t="shared" si="103"/>
        <v>13.132072812684376</v>
      </c>
      <c r="I661">
        <f t="shared" si="104"/>
        <v>9.202796980075588</v>
      </c>
      <c r="J661">
        <f>F661*G661*B661-m*B661-0.5*Equations!F661*0.3*I661</f>
        <v>23.574021528248551</v>
      </c>
      <c r="K661" s="14">
        <f t="shared" si="107"/>
        <v>2.7165654152890659</v>
      </c>
      <c r="L661" s="1">
        <f t="shared" si="109"/>
        <v>2197.5728022866042</v>
      </c>
      <c r="O661">
        <f>(2*Mp*Equations!B661/(Equations!F661*1.026*0.75))^(1/2)</f>
        <v>14.215159690587152</v>
      </c>
      <c r="Q661">
        <f>$G$3*('Initial Conditions (LLDS)'!$I$3/Equations!D661)*(Ti/Equations!E661)</f>
        <v>62.450400831326611</v>
      </c>
      <c r="T661" s="1">
        <v>16450</v>
      </c>
      <c r="U661">
        <f t="shared" si="105"/>
        <v>1157.2152798883217</v>
      </c>
      <c r="AB661">
        <f t="shared" si="106"/>
        <v>2.044551756961948</v>
      </c>
      <c r="AC661" s="1">
        <f t="shared" si="108"/>
        <v>2197.5728022866042</v>
      </c>
    </row>
    <row r="662" spans="1:29">
      <c r="A662">
        <f t="shared" si="101"/>
        <v>2.0477675922164895</v>
      </c>
      <c r="B662" s="1">
        <f>(6.67384*10^(-11)*5.97219*10^24)/((6371*10^3+Equations!C662)^2)</f>
        <v>9.76901957502972</v>
      </c>
      <c r="C662" s="1">
        <v>16475</v>
      </c>
      <c r="D662" s="1">
        <f t="shared" si="102"/>
        <v>8813.1617562635438</v>
      </c>
      <c r="E662" s="1">
        <f>IF(C662&lt;11165,'Initial Conditions (LLDS)'!$E$1-0.0065*C662,IF(C662&gt;25336.9,139.789+0.00296*C662,216.483))</f>
        <v>216.483</v>
      </c>
      <c r="F662">
        <f>(D662*0.028964)/(8.3145*Equations!E662)</f>
        <v>0.14181766961813475</v>
      </c>
      <c r="G662" s="14">
        <f t="shared" si="100"/>
        <v>35.968124887080855</v>
      </c>
      <c r="H662">
        <f t="shared" si="103"/>
        <v>13.173415659006452</v>
      </c>
      <c r="I662">
        <f t="shared" si="104"/>
        <v>9.2099955383729686</v>
      </c>
      <c r="J662">
        <f>F662*G662*B662-m*B662-0.5*Equations!F662*0.3*I662</f>
        <v>23.574607535425077</v>
      </c>
      <c r="K662" s="14">
        <f t="shared" si="107"/>
        <v>2.7144421401550951</v>
      </c>
      <c r="L662" s="1">
        <f t="shared" si="109"/>
        <v>2200.2872444267591</v>
      </c>
      <c r="O662">
        <f>(2*Mp*Equations!B662/(Equations!F662*1.026*0.75))^(1/2)</f>
        <v>14.24865522455263</v>
      </c>
      <c r="Q662">
        <f>$G$3*('Initial Conditions (LLDS)'!$I$3/Equations!D662)*(Ti/Equations!E662)</f>
        <v>62.745545594657209</v>
      </c>
      <c r="T662" s="1">
        <v>16475</v>
      </c>
      <c r="U662">
        <f t="shared" si="105"/>
        <v>1156.2494663784857</v>
      </c>
      <c r="AB662">
        <f t="shared" si="106"/>
        <v>2.0477675922164895</v>
      </c>
      <c r="AC662" s="1">
        <f t="shared" si="108"/>
        <v>2200.2872444267591</v>
      </c>
    </row>
    <row r="663" spans="1:29">
      <c r="A663">
        <f t="shared" si="101"/>
        <v>2.050991379857197</v>
      </c>
      <c r="B663" s="1">
        <f>(6.67384*10^(-11)*5.97219*10^24)/((6371*10^3+Equations!C663)^2)</f>
        <v>9.7689431053588187</v>
      </c>
      <c r="C663" s="1">
        <v>16500</v>
      </c>
      <c r="D663" s="1">
        <f t="shared" si="102"/>
        <v>8771.6689531209831</v>
      </c>
      <c r="E663" s="1">
        <f>IF(C663&lt;11165,'Initial Conditions (LLDS)'!$E$1-0.0065*C663,IF(C663&gt;25336.9,139.789+0.00296*C663,216.483))</f>
        <v>216.483</v>
      </c>
      <c r="F663">
        <f>(D663*0.028964)/(8.3145*Equations!E663)</f>
        <v>0.14114998498799392</v>
      </c>
      <c r="G663" s="14">
        <f t="shared" si="100"/>
        <v>36.138265636044672</v>
      </c>
      <c r="H663">
        <f t="shared" si="103"/>
        <v>13.214925958840755</v>
      </c>
      <c r="I663">
        <f t="shared" si="104"/>
        <v>9.2172062310711897</v>
      </c>
      <c r="J663">
        <f>F663*G663*B663-m*B663-0.5*Equations!F663*0.3*I663</f>
        <v>23.575191202610384</v>
      </c>
      <c r="K663" s="14">
        <f t="shared" si="107"/>
        <v>2.7123186107874027</v>
      </c>
      <c r="L663" s="1">
        <f t="shared" si="109"/>
        <v>2202.9995630375465</v>
      </c>
      <c r="O663">
        <f>(2*Mp*Equations!B663/(Equations!F663*1.026*0.75))^(1/2)</f>
        <v>14.282259916760722</v>
      </c>
      <c r="Q663">
        <f>$G$3*('Initial Conditions (LLDS)'!$I$3/Equations!D663)*(Ti/Equations!E663)</f>
        <v>63.042352118631811</v>
      </c>
      <c r="T663" s="1">
        <v>16500</v>
      </c>
      <c r="U663">
        <f t="shared" si="105"/>
        <v>1155.2793532791463</v>
      </c>
      <c r="AB663">
        <f t="shared" si="106"/>
        <v>2.050991379857197</v>
      </c>
      <c r="AC663" s="1">
        <f t="shared" si="108"/>
        <v>2202.9995630375465</v>
      </c>
    </row>
    <row r="664" spans="1:29">
      <c r="A664">
        <f t="shared" si="101"/>
        <v>2.0542231467194436</v>
      </c>
      <c r="B664" s="1">
        <f>(6.67384*10^(-11)*5.97219*10^24)/((6371*10^3+Equations!C664)^2)</f>
        <v>9.7688666365857948</v>
      </c>
      <c r="C664" s="1">
        <v>16525</v>
      </c>
      <c r="D664" s="1">
        <f t="shared" si="102"/>
        <v>8730.3344741143155</v>
      </c>
      <c r="E664" s="1">
        <f>IF(C664&lt;11165,'Initial Conditions (LLDS)'!$E$1-0.0065*C664,IF(C664&gt;25336.9,139.789+0.00296*C664,216.483))</f>
        <v>216.483</v>
      </c>
      <c r="F664">
        <f>(D664*0.028964)/(8.3145*Equations!E664)</f>
        <v>0.14048484804285172</v>
      </c>
      <c r="G664" s="14">
        <f t="shared" si="100"/>
        <v>36.309365195483032</v>
      </c>
      <c r="H664">
        <f t="shared" si="103"/>
        <v>13.256604541771088</v>
      </c>
      <c r="I664">
        <f t="shared" si="104"/>
        <v>9.2244290895484546</v>
      </c>
      <c r="J664">
        <f>F664*G664*B664-m*B664-0.5*Equations!F664*0.3*I664</f>
        <v>23.57577253481865</v>
      </c>
      <c r="K664" s="14">
        <f t="shared" si="107"/>
        <v>2.7101948269433525</v>
      </c>
      <c r="L664" s="1">
        <f t="shared" si="109"/>
        <v>2205.7097578644898</v>
      </c>
      <c r="O664">
        <f>(2*Mp*Equations!B664/(Equations!F664*1.026*0.75))^(1/2)</f>
        <v>14.315974221554553</v>
      </c>
      <c r="Q664">
        <f>$G$3*('Initial Conditions (LLDS)'!$I$3/Equations!D664)*(Ti/Equations!E664)</f>
        <v>63.340831264866686</v>
      </c>
      <c r="T664" s="1">
        <v>16525</v>
      </c>
      <c r="U664">
        <f t="shared" si="105"/>
        <v>1154.3049564254923</v>
      </c>
      <c r="AB664">
        <f t="shared" si="106"/>
        <v>2.0542231467194436</v>
      </c>
      <c r="AC664" s="1">
        <f t="shared" si="108"/>
        <v>2205.7097578644898</v>
      </c>
    </row>
    <row r="665" spans="1:29">
      <c r="A665">
        <f t="shared" si="101"/>
        <v>2.0574629197533976</v>
      </c>
      <c r="B665" s="1">
        <f>(6.67384*10^(-11)*5.97219*10^24)/((6371*10^3+Equations!C665)^2)</f>
        <v>9.768790168710634</v>
      </c>
      <c r="C665" s="1">
        <v>16550</v>
      </c>
      <c r="D665" s="1">
        <f t="shared" si="102"/>
        <v>8689.1578566599237</v>
      </c>
      <c r="E665" s="1">
        <f>IF(C665&lt;11165,'Initial Conditions (LLDS)'!$E$1-0.0065*C665,IF(C665&gt;25336.9,139.789+0.00296*C665,216.483))</f>
        <v>216.483</v>
      </c>
      <c r="F665">
        <f>(D665*0.028964)/(8.3145*Equations!E665)</f>
        <v>0.13982225133900827</v>
      </c>
      <c r="G665" s="14">
        <f t="shared" si="100"/>
        <v>36.481429838032973</v>
      </c>
      <c r="H665">
        <f t="shared" si="103"/>
        <v>13.298452242242192</v>
      </c>
      <c r="I665">
        <f t="shared" si="104"/>
        <v>9.2316641452924149</v>
      </c>
      <c r="J665">
        <f>F665*G665*B665-m*B665-0.5*Equations!F665*0.3*I665</f>
        <v>23.576351537057707</v>
      </c>
      <c r="K665" s="14">
        <f t="shared" si="107"/>
        <v>2.7080707883798474</v>
      </c>
      <c r="L665" s="1">
        <f t="shared" si="109"/>
        <v>2208.4178286528695</v>
      </c>
      <c r="O665">
        <f>(2*Mp*Equations!B665/(Equations!F665*1.026*0.75))^(1/2)</f>
        <v>14.349798595579403</v>
      </c>
      <c r="Q665">
        <f>$G$3*('Initial Conditions (LLDS)'!$I$3/Equations!D665)*(Ti/Equations!E665)</f>
        <v>63.640993975829232</v>
      </c>
      <c r="T665" s="1">
        <v>16550</v>
      </c>
      <c r="U665">
        <f t="shared" si="105"/>
        <v>1153.3262916385734</v>
      </c>
      <c r="AB665">
        <f t="shared" si="106"/>
        <v>2.0574629197533976</v>
      </c>
      <c r="AC665" s="1">
        <f t="shared" si="108"/>
        <v>2208.4178286528695</v>
      </c>
    </row>
    <row r="666" spans="1:29">
      <c r="A666">
        <f t="shared" si="101"/>
        <v>2.0607107260246127</v>
      </c>
      <c r="B666" s="1">
        <f>(6.67384*10^(-11)*5.97219*10^24)/((6371*10^3+Equations!C666)^2)</f>
        <v>9.7687137017333239</v>
      </c>
      <c r="C666" s="1">
        <v>16575</v>
      </c>
      <c r="D666" s="1">
        <f t="shared" si="102"/>
        <v>8648.1386391115284</v>
      </c>
      <c r="E666" s="1">
        <f>IF(C666&lt;11165,'Initial Conditions (LLDS)'!$E$1-0.0065*C666,IF(C666&gt;25336.9,139.789+0.00296*C666,216.483))</f>
        <v>216.483</v>
      </c>
      <c r="F666">
        <f>(D666*0.028964)/(8.3145*Equations!E666)</f>
        <v>0.13916218744784703</v>
      </c>
      <c r="G666" s="14">
        <f t="shared" si="100"/>
        <v>36.654465883065264</v>
      </c>
      <c r="H666">
        <f t="shared" si="103"/>
        <v>13.340469899592593</v>
      </c>
      <c r="I666">
        <f t="shared" si="104"/>
        <v>9.2389114299006501</v>
      </c>
      <c r="J666">
        <f>F666*G666*B666-m*B666-0.5*Equations!F666*0.3*I666</f>
        <v>23.576928214329225</v>
      </c>
      <c r="K666" s="14">
        <f t="shared" si="107"/>
        <v>2.7059464948533267</v>
      </c>
      <c r="L666" s="1">
        <f t="shared" si="109"/>
        <v>2211.1237751477229</v>
      </c>
      <c r="O666">
        <f>(2*Mp*Equations!B666/(Equations!F666*1.026*0.75))^(1/2)</f>
        <v>14.383733497796378</v>
      </c>
      <c r="Q666">
        <f>$G$3*('Initial Conditions (LLDS)'!$I$3/Equations!D666)*(Ti/Equations!E666)</f>
        <v>63.942851275512723</v>
      </c>
      <c r="T666" s="1">
        <v>16575</v>
      </c>
      <c r="U666">
        <f t="shared" si="105"/>
        <v>1152.3433747252984</v>
      </c>
      <c r="AB666">
        <f t="shared" si="106"/>
        <v>2.0607107260246127</v>
      </c>
      <c r="AC666" s="1">
        <f t="shared" si="108"/>
        <v>2211.1237751477229</v>
      </c>
    </row>
    <row r="667" spans="1:29">
      <c r="A667">
        <f t="shared" si="101"/>
        <v>2.0639665927146367</v>
      </c>
      <c r="B667" s="1">
        <f>(6.67384*10^(-11)*5.97219*10^24)/((6371*10^3+Equations!C667)^2)</f>
        <v>9.7686372356538484</v>
      </c>
      <c r="C667" s="1">
        <v>16600</v>
      </c>
      <c r="D667" s="1">
        <f t="shared" si="102"/>
        <v>8607.2763607590259</v>
      </c>
      <c r="E667" s="1">
        <f>IF(C667&lt;11165,'Initial Conditions (LLDS)'!$E$1-0.0065*C667,IF(C667&gt;25336.9,139.789+0.00296*C667,216.483))</f>
        <v>216.483</v>
      </c>
      <c r="F667">
        <f>(D667*0.028964)/(8.3145*Equations!E667)</f>
        <v>0.13850464895581596</v>
      </c>
      <c r="G667" s="14">
        <f t="shared" si="100"/>
        <v>36.828479697075537</v>
      </c>
      <c r="H667">
        <f t="shared" si="103"/>
        <v>13.382658358087854</v>
      </c>
      <c r="I667">
        <f t="shared" si="104"/>
        <v>9.2461709750811476</v>
      </c>
      <c r="J667">
        <f>F667*G667*B667-m*B667-0.5*Equations!F667*0.3*I667</f>
        <v>23.577502571628546</v>
      </c>
      <c r="K667" s="14">
        <f t="shared" si="107"/>
        <v>2.7038219461197657</v>
      </c>
      <c r="L667" s="1">
        <f t="shared" si="109"/>
        <v>2213.8275970938425</v>
      </c>
      <c r="O667">
        <f>(2*Mp*Equations!B667/(Equations!F667*1.026*0.75))^(1/2)</f>
        <v>14.417779389496348</v>
      </c>
      <c r="Q667">
        <f>$G$3*('Initial Conditions (LLDS)'!$I$3/Equations!D667)*(Ti/Equations!E667)</f>
        <v>64.246414270118635</v>
      </c>
      <c r="T667" s="1">
        <v>16600</v>
      </c>
      <c r="U667">
        <f t="shared" si="105"/>
        <v>1151.3562214784231</v>
      </c>
      <c r="AB667">
        <f t="shared" si="106"/>
        <v>2.0639665927146367</v>
      </c>
      <c r="AC667" s="1">
        <f t="shared" si="108"/>
        <v>2213.8275970938425</v>
      </c>
    </row>
    <row r="668" spans="1:29">
      <c r="A668">
        <f t="shared" si="101"/>
        <v>2.0672305471216057</v>
      </c>
      <c r="B668" s="1">
        <f>(6.67384*10^(-11)*5.97219*10^24)/((6371*10^3+Equations!C668)^2)</f>
        <v>9.7685607704721935</v>
      </c>
      <c r="C668" s="1">
        <v>16625</v>
      </c>
      <c r="D668" s="1">
        <f t="shared" si="102"/>
        <v>8566.5705618275024</v>
      </c>
      <c r="E668" s="1">
        <f>IF(C668&lt;11165,'Initial Conditions (LLDS)'!$E$1-0.0065*C668,IF(C668&gt;25336.9,139.789+0.00296*C668,216.483))</f>
        <v>216.483</v>
      </c>
      <c r="F668">
        <f>(D668*0.028964)/(8.3145*Equations!E668)</f>
        <v>0.13784962846441171</v>
      </c>
      <c r="G668" s="14">
        <f t="shared" si="100"/>
        <v>37.00347769407832</v>
      </c>
      <c r="H668">
        <f t="shared" si="103"/>
        <v>13.425018466953889</v>
      </c>
      <c r="I668">
        <f t="shared" si="104"/>
        <v>9.2534428126527875</v>
      </c>
      <c r="J668">
        <f>F668*G668*B668-m*B668-0.5*Equations!F668*0.3*I668</f>
        <v>23.578074613944803</v>
      </c>
      <c r="K668" s="14">
        <f t="shared" si="107"/>
        <v>2.7016971419346754</v>
      </c>
      <c r="L668" s="1">
        <f t="shared" si="109"/>
        <v>2216.5292942357773</v>
      </c>
      <c r="O668">
        <f>(2*Mp*Equations!B668/(Equations!F668*1.026*0.75))^(1/2)</f>
        <v>14.451936734313827</v>
      </c>
      <c r="Q668">
        <f>$G$3*('Initial Conditions (LLDS)'!$I$3/Equations!D668)*(Ti/Equations!E668)</f>
        <v>64.551694148744062</v>
      </c>
      <c r="T668" s="1">
        <v>16625</v>
      </c>
      <c r="U668">
        <f t="shared" si="105"/>
        <v>1150.3648476765457</v>
      </c>
      <c r="AB668">
        <f t="shared" si="106"/>
        <v>2.0672305471216057</v>
      </c>
      <c r="AC668" s="1">
        <f t="shared" si="108"/>
        <v>2216.5292942357773</v>
      </c>
    </row>
    <row r="669" spans="1:29">
      <c r="A669">
        <f t="shared" si="101"/>
        <v>2.0705026166608511</v>
      </c>
      <c r="B669" s="1">
        <f>(6.67384*10^(-11)*5.97219*10^24)/((6371*10^3+Equations!C669)^2)</f>
        <v>9.7684843061883466</v>
      </c>
      <c r="C669" s="1">
        <v>16650</v>
      </c>
      <c r="D669" s="1">
        <f t="shared" si="102"/>
        <v>8526.0207834761568</v>
      </c>
      <c r="E669" s="1">
        <f>IF(C669&lt;11165,'Initial Conditions (LLDS)'!$E$1-0.0065*C669,IF(C669&gt;25336.9,139.789+0.00296*C669,216.483))</f>
        <v>216.483</v>
      </c>
      <c r="F669">
        <f>(D669*0.028964)/(8.3145*Equations!E669)</f>
        <v>0.13719711859016223</v>
      </c>
      <c r="G669" s="14">
        <f t="shared" si="100"/>
        <v>37.179466336005149</v>
      </c>
      <c r="H669">
        <f t="shared" si="103"/>
        <v>13.467551080410615</v>
      </c>
      <c r="I669">
        <f t="shared" si="104"/>
        <v>9.2607269745458485</v>
      </c>
      <c r="J669">
        <f>F669*G669*B669-m*B669-0.5*Equations!F669*0.3*I669</f>
        <v>23.57864434626088</v>
      </c>
      <c r="K669" s="14">
        <f t="shared" si="107"/>
        <v>2.6995720820530953</v>
      </c>
      <c r="L669" s="1">
        <f t="shared" si="109"/>
        <v>2219.2288663178306</v>
      </c>
      <c r="O669">
        <f>(2*Mp*Equations!B669/(Equations!F669*1.026*0.75))^(1/2)</f>
        <v>14.486205998241036</v>
      </c>
      <c r="Q669">
        <f>$G$3*('Initial Conditions (LLDS)'!$I$3/Equations!D669)*(Ti/Equations!E669)</f>
        <v>64.858702184076122</v>
      </c>
      <c r="T669" s="1">
        <v>16650</v>
      </c>
      <c r="U669">
        <f t="shared" si="105"/>
        <v>1149.3692690840996</v>
      </c>
      <c r="AB669">
        <f t="shared" si="106"/>
        <v>2.0705026166608511</v>
      </c>
      <c r="AC669" s="1">
        <f t="shared" si="108"/>
        <v>2219.2288663178306</v>
      </c>
    </row>
    <row r="670" spans="1:29">
      <c r="A670">
        <f t="shared" si="101"/>
        <v>2.073782828865514</v>
      </c>
      <c r="B670" s="1">
        <f>(6.67384*10^(-11)*5.97219*10^24)/((6371*10^3+Equations!C670)^2)</f>
        <v>9.7684078428022918</v>
      </c>
      <c r="C670" s="1">
        <v>16675</v>
      </c>
      <c r="D670" s="1">
        <f t="shared" si="102"/>
        <v>8485.6265677972187</v>
      </c>
      <c r="E670" s="1">
        <f>IF(C670&lt;11165,'Initial Conditions (LLDS)'!$E$1-0.0065*C670,IF(C670&gt;25336.9,139.789+0.00296*C670,216.483))</f>
        <v>216.483</v>
      </c>
      <c r="F670">
        <f>(D670*0.028964)/(8.3145*Equations!E670)</f>
        <v>0.13654711196460947</v>
      </c>
      <c r="G670" s="14">
        <f t="shared" si="100"/>
        <v>37.356452133106309</v>
      </c>
      <c r="H670">
        <f t="shared" si="103"/>
        <v>13.510257057705951</v>
      </c>
      <c r="I670">
        <f t="shared" si="104"/>
        <v>9.268023492802465</v>
      </c>
      <c r="J670">
        <f>F670*G670*B670-m*B670-0.5*Equations!F670*0.3*I670</f>
        <v>23.579211773553382</v>
      </c>
      <c r="K670" s="14">
        <f t="shared" si="107"/>
        <v>2.6974467662296031</v>
      </c>
      <c r="L670" s="1">
        <f t="shared" si="109"/>
        <v>2221.92631308406</v>
      </c>
      <c r="O670">
        <f>(2*Mp*Equations!B670/(Equations!F670*1.026*0.75))^(1/2)</f>
        <v>14.520587649642039</v>
      </c>
      <c r="Q670">
        <f>$G$3*('Initial Conditions (LLDS)'!$I$3/Equations!D670)*(Ti/Equations!E670)</f>
        <v>65.167449733092965</v>
      </c>
      <c r="T670" s="1">
        <v>16675</v>
      </c>
      <c r="U670">
        <f t="shared" si="105"/>
        <v>1148.369501451346</v>
      </c>
      <c r="AB670">
        <f t="shared" si="106"/>
        <v>2.073782828865514</v>
      </c>
      <c r="AC670" s="1">
        <f t="shared" si="108"/>
        <v>2221.92631308406</v>
      </c>
    </row>
    <row r="671" spans="1:29">
      <c r="A671">
        <f t="shared" si="101"/>
        <v>2.0770712113871519</v>
      </c>
      <c r="B671" s="1">
        <f>(6.67384*10^(-11)*5.97219*10^24)/((6371*10^3+Equations!C671)^2)</f>
        <v>9.7683313803140166</v>
      </c>
      <c r="C671" s="1">
        <v>16700</v>
      </c>
      <c r="D671" s="1">
        <f t="shared" si="102"/>
        <v>8445.3874578149371</v>
      </c>
      <c r="E671" s="1">
        <f>IF(C671&lt;11165,'Initial Conditions (LLDS)'!$E$1-0.0065*C671,IF(C671&gt;25336.9,139.789+0.00296*C671,216.483))</f>
        <v>216.483</v>
      </c>
      <c r="F671">
        <f>(D671*0.028964)/(8.3145*Equations!E671)</f>
        <v>0.13589960123429307</v>
      </c>
      <c r="G671" s="14">
        <f t="shared" si="100"/>
        <v>37.534441644356136</v>
      </c>
      <c r="H671">
        <f t="shared" si="103"/>
        <v>13.553137263149893</v>
      </c>
      <c r="I671">
        <f t="shared" si="104"/>
        <v>9.2753323995771577</v>
      </c>
      <c r="J671">
        <f>F671*G671*B671-m*B671-0.5*Equations!F671*0.3*I671</f>
        <v>23.579776900792737</v>
      </c>
      <c r="K671" s="14">
        <f t="shared" si="107"/>
        <v>2.6953211942183004</v>
      </c>
      <c r="L671" s="1">
        <f t="shared" si="109"/>
        <v>2224.6216342782782</v>
      </c>
      <c r="O671">
        <f>(2*Mp*Equations!B671/(Equations!F671*1.026*0.75))^(1/2)</f>
        <v>14.555082159266941</v>
      </c>
      <c r="Q671">
        <f>$G$3*('Initial Conditions (LLDS)'!$I$3/Equations!D671)*(Ti/Equations!E671)</f>
        <v>65.47794823777059</v>
      </c>
      <c r="T671" s="1">
        <v>16700</v>
      </c>
      <c r="U671">
        <f t="shared" si="105"/>
        <v>1147.3655605143686</v>
      </c>
      <c r="AB671">
        <f t="shared" si="106"/>
        <v>2.0770712113871519</v>
      </c>
      <c r="AC671" s="1">
        <f t="shared" si="108"/>
        <v>2224.6216342782782</v>
      </c>
    </row>
    <row r="672" spans="1:29">
      <c r="A672">
        <f t="shared" si="101"/>
        <v>2.0803677919963603</v>
      </c>
      <c r="B672" s="1">
        <f>(6.67384*10^(-11)*5.97219*10^24)/((6371*10^3+Equations!C672)^2)</f>
        <v>9.768254918723505</v>
      </c>
      <c r="C672" s="1">
        <v>16725</v>
      </c>
      <c r="D672" s="1">
        <f t="shared" si="102"/>
        <v>8405.3029974844849</v>
      </c>
      <c r="E672" s="1">
        <f>IF(C672&lt;11165,'Initial Conditions (LLDS)'!$E$1-0.0065*C672,IF(C672&gt;25336.9,139.789+0.00296*C672,216.483))</f>
        <v>216.483</v>
      </c>
      <c r="F672">
        <f>(D672*0.028964)/(8.3145*Equations!E672)</f>
        <v>0.13525457906073257</v>
      </c>
      <c r="G672" s="14">
        <f t="shared" si="100"/>
        <v>37.713441477862332</v>
      </c>
      <c r="H672">
        <f t="shared" si="103"/>
        <v>13.596192566149012</v>
      </c>
      <c r="I672">
        <f t="shared" si="104"/>
        <v>9.2826537271373013</v>
      </c>
      <c r="J672">
        <f>F672*G672*B672-m*B672-0.5*Equations!F672*0.3*I672</f>
        <v>23.580339732943074</v>
      </c>
      <c r="K672" s="14">
        <f t="shared" si="107"/>
        <v>2.6931953657728225</v>
      </c>
      <c r="L672" s="1">
        <f t="shared" si="109"/>
        <v>2227.3148296440509</v>
      </c>
      <c r="O672">
        <f>(2*Mp*Equations!B672/(Equations!F672*1.026*0.75))^(1/2)</f>
        <v>14.58969000026627</v>
      </c>
      <c r="Q672">
        <f>$G$3*('Initial Conditions (LLDS)'!$I$3/Equations!D672)*(Ti/Equations!E672)</f>
        <v>65.790209225797071</v>
      </c>
      <c r="T672" s="1">
        <v>16725</v>
      </c>
      <c r="U672">
        <f t="shared" si="105"/>
        <v>1146.3574619950637</v>
      </c>
      <c r="AB672">
        <f t="shared" si="106"/>
        <v>2.0803677919963603</v>
      </c>
      <c r="AC672" s="1">
        <f t="shared" si="108"/>
        <v>2227.3148296440509</v>
      </c>
    </row>
    <row r="673" spans="1:29">
      <c r="A673">
        <f t="shared" si="101"/>
        <v>2.0836725985833917</v>
      </c>
      <c r="B673" s="1">
        <f>(6.67384*10^(-11)*5.97219*10^24)/((6371*10^3+Equations!C673)^2)</f>
        <v>9.7681784580307465</v>
      </c>
      <c r="C673" s="1">
        <v>16750</v>
      </c>
      <c r="D673" s="1">
        <f t="shared" si="102"/>
        <v>8365.3727316909226</v>
      </c>
      <c r="E673" s="1">
        <f>IF(C673&lt;11165,'Initial Conditions (LLDS)'!$E$1-0.0065*C673,IF(C673&gt;25336.9,139.789+0.00296*C673,216.483))</f>
        <v>216.483</v>
      </c>
      <c r="F673">
        <f>(D673*0.028964)/(8.3145*Equations!E673)</f>
        <v>0.134612038120411</v>
      </c>
      <c r="G673" s="14">
        <f t="shared" si="100"/>
        <v>37.893458291278918</v>
      </c>
      <c r="H673">
        <f t="shared" si="103"/>
        <v>13.63942384124114</v>
      </c>
      <c r="I673">
        <f t="shared" si="104"/>
        <v>9.2899875078636409</v>
      </c>
      <c r="J673">
        <f>F673*G673*B673-m*B673-0.5*Equations!F673*0.3*I673</f>
        <v>23.580900274962307</v>
      </c>
      <c r="K673" s="14">
        <f t="shared" si="107"/>
        <v>2.6910692806463299</v>
      </c>
      <c r="L673" s="1">
        <f t="shared" si="109"/>
        <v>2230.0058989246972</v>
      </c>
      <c r="O673">
        <f>(2*Mp*Equations!B673/(Equations!F673*1.026*0.75))^(1/2)</f>
        <v>14.624411648205358</v>
      </c>
      <c r="Q673">
        <f>$G$3*('Initial Conditions (LLDS)'!$I$3/Equations!D673)*(Ti/Equations!E673)</f>
        <v>66.104244311292788</v>
      </c>
      <c r="T673" s="1">
        <v>16750</v>
      </c>
      <c r="U673">
        <f t="shared" si="105"/>
        <v>1145.345221601136</v>
      </c>
      <c r="AB673">
        <f t="shared" si="106"/>
        <v>2.0836725985833917</v>
      </c>
      <c r="AC673" s="1">
        <f t="shared" si="108"/>
        <v>2230.0058989246972</v>
      </c>
    </row>
    <row r="674" spans="1:29">
      <c r="A674">
        <f t="shared" si="101"/>
        <v>2.0869856591587799</v>
      </c>
      <c r="B674" s="1">
        <f>(6.67384*10^(-11)*5.97219*10^24)/((6371*10^3+Equations!C674)^2)</f>
        <v>9.7681019982357231</v>
      </c>
      <c r="C674" s="1">
        <v>16775</v>
      </c>
      <c r="D674" s="1">
        <f t="shared" si="102"/>
        <v>8325.5962062481376</v>
      </c>
      <c r="E674" s="1">
        <f>IF(C674&lt;11165,'Initial Conditions (LLDS)'!$E$1-0.0065*C674,IF(C674&gt;25336.9,139.789+0.00296*C674,216.483))</f>
        <v>216.483</v>
      </c>
      <c r="F674">
        <f>(D674*0.028964)/(8.3145*Equations!E674)</f>
        <v>0.13397197110475761</v>
      </c>
      <c r="G674" s="14">
        <f t="shared" si="100"/>
        <v>38.074498792223103</v>
      </c>
      <c r="H674">
        <f t="shared" si="103"/>
        <v>13.682831968130341</v>
      </c>
      <c r="I674">
        <f t="shared" si="104"/>
        <v>9.2973337742507862</v>
      </c>
      <c r="J674">
        <f>F674*G674*B674-m*B674-0.5*Equations!F674*0.3*I674</f>
        <v>23.581458531802113</v>
      </c>
      <c r="K674" s="14">
        <f t="shared" si="107"/>
        <v>2.6889429385915098</v>
      </c>
      <c r="L674" s="1">
        <f t="shared" si="109"/>
        <v>2232.6948418632887</v>
      </c>
      <c r="O674">
        <f>(2*Mp*Equations!B674/(Equations!F674*1.026*0.75))^(1/2)</f>
        <v>14.659247581078896</v>
      </c>
      <c r="Q674">
        <f>$G$3*('Initial Conditions (LLDS)'!$I$3/Equations!D674)*(Ti/Equations!E674)</f>
        <v>66.420065195537802</v>
      </c>
      <c r="T674" s="1">
        <v>16775</v>
      </c>
      <c r="U674">
        <f t="shared" si="105"/>
        <v>1144.3288550260904</v>
      </c>
      <c r="AB674">
        <f t="shared" si="106"/>
        <v>2.0869856591587799</v>
      </c>
      <c r="AC674" s="1">
        <f t="shared" si="108"/>
        <v>2232.6948418632887</v>
      </c>
    </row>
    <row r="675" spans="1:29">
      <c r="A675">
        <f t="shared" si="101"/>
        <v>2.0903070018539722</v>
      </c>
      <c r="B675" s="1">
        <f>(6.67384*10^(-11)*5.97219*10^24)/((6371*10^3+Equations!C675)^2)</f>
        <v>9.7680255393384225</v>
      </c>
      <c r="C675" s="1">
        <v>16800</v>
      </c>
      <c r="D675" s="1">
        <f t="shared" si="102"/>
        <v>8285.9729678977674</v>
      </c>
      <c r="E675" s="1">
        <f>IF(C675&lt;11165,'Initial Conditions (LLDS)'!$E$1-0.0065*C675,IF(C675&gt;25336.9,139.789+0.00296*C675,216.483))</f>
        <v>216.483</v>
      </c>
      <c r="F675">
        <f>(D675*0.028964)/(8.3145*Equations!E675)</f>
        <v>0.13333437072013063</v>
      </c>
      <c r="G675" s="14">
        <f t="shared" si="100"/>
        <v>38.256569738696143</v>
      </c>
      <c r="H675">
        <f t="shared" si="103"/>
        <v>13.726417831722191</v>
      </c>
      <c r="I675">
        <f t="shared" si="104"/>
        <v>9.3046925589077105</v>
      </c>
      <c r="J675">
        <f>F675*G675*B675-m*B675-0.5*Equations!F675*0.3*I675</f>
        <v>23.582014508407926</v>
      </c>
      <c r="K675" s="14">
        <f t="shared" si="107"/>
        <v>2.6868163393605755</v>
      </c>
      <c r="L675" s="1">
        <f t="shared" si="109"/>
        <v>2235.3816582026493</v>
      </c>
      <c r="O675">
        <f>(2*Mp*Equations!B675/(Equations!F675*1.026*0.75))^(1/2)</f>
        <v>14.694198279325573</v>
      </c>
      <c r="Q675">
        <f>$G$3*('Initial Conditions (LLDS)'!$I$3/Equations!D675)*(Ti/Equations!E675)</f>
        <v>66.737683667705909</v>
      </c>
      <c r="T675" s="1">
        <v>16800</v>
      </c>
      <c r="U675">
        <f t="shared" si="105"/>
        <v>1143.308377949224</v>
      </c>
      <c r="AB675">
        <f t="shared" si="106"/>
        <v>2.0903070018539722</v>
      </c>
      <c r="AC675" s="1">
        <f t="shared" si="108"/>
        <v>2235.3816582026493</v>
      </c>
    </row>
    <row r="676" spans="1:29">
      <c r="A676">
        <f t="shared" si="101"/>
        <v>2.0936366549219549</v>
      </c>
      <c r="B676" s="1">
        <f>(6.67384*10^(-11)*5.97219*10^24)/((6371*10^3+Equations!C676)^2)</f>
        <v>9.7679490813388323</v>
      </c>
      <c r="C676" s="1">
        <v>16825</v>
      </c>
      <c r="D676" s="1">
        <f t="shared" si="102"/>
        <v>8246.5025643081844</v>
      </c>
      <c r="E676" s="1">
        <f>IF(C676&lt;11165,'Initial Conditions (LLDS)'!$E$1-0.0065*C676,IF(C676&gt;25336.9,139.789+0.00296*C676,216.483))</f>
        <v>216.483</v>
      </c>
      <c r="F676">
        <f>(D676*0.028964)/(8.3145*Equations!E676)</f>
        <v>0.13269922968780093</v>
      </c>
      <c r="G676" s="14">
        <f t="shared" si="100"/>
        <v>38.439677939507817</v>
      </c>
      <c r="H676">
        <f t="shared" si="103"/>
        <v>13.77018232215922</v>
      </c>
      <c r="I676">
        <f t="shared" si="104"/>
        <v>9.3120638945582765</v>
      </c>
      <c r="J676">
        <f>F676*G676*B676-m*B676-0.5*Equations!F676*0.3*I676</f>
        <v>23.582568209718971</v>
      </c>
      <c r="K676" s="14">
        <f t="shared" si="107"/>
        <v>2.6846894827052612</v>
      </c>
      <c r="L676" s="1">
        <f t="shared" si="109"/>
        <v>2238.0663476853547</v>
      </c>
      <c r="O676">
        <f>(2*Mp*Equations!B676/(Equations!F676*1.026*0.75))^(1/2)</f>
        <v>14.729264225842767</v>
      </c>
      <c r="Q676">
        <f>$G$3*('Initial Conditions (LLDS)'!$I$3/Equations!D676)*(Ti/Equations!E676)</f>
        <v>67.057111605605215</v>
      </c>
      <c r="T676" s="1">
        <v>16825</v>
      </c>
      <c r="U676">
        <f t="shared" si="105"/>
        <v>1142.2838060356216</v>
      </c>
      <c r="AB676">
        <f t="shared" si="106"/>
        <v>2.0936366549219549</v>
      </c>
      <c r="AC676" s="1">
        <f t="shared" si="108"/>
        <v>2238.0663476853547</v>
      </c>
    </row>
    <row r="677" spans="1:29">
      <c r="A677">
        <f t="shared" si="101"/>
        <v>2.0969746467378951</v>
      </c>
      <c r="B677" s="1">
        <f>(6.67384*10^(-11)*5.97219*10^24)/((6371*10^3+Equations!C677)^2)</f>
        <v>9.7678726242369347</v>
      </c>
      <c r="C677" s="1">
        <v>16850</v>
      </c>
      <c r="D677" s="1">
        <f t="shared" si="102"/>
        <v>8207.184544073416</v>
      </c>
      <c r="E677" s="1">
        <f>IF(C677&lt;11165,'Initial Conditions (LLDS)'!$E$1-0.0065*C677,IF(C677&gt;25336.9,139.789+0.00296*C677,216.483))</f>
        <v>216.483</v>
      </c>
      <c r="F677">
        <f>(D677*0.028964)/(8.3145*Equations!E677)</f>
        <v>0.13206654074393459</v>
      </c>
      <c r="G677" s="14">
        <f t="shared" si="100"/>
        <v>38.623830254705233</v>
      </c>
      <c r="H677">
        <f t="shared" si="103"/>
        <v>13.814126334856764</v>
      </c>
      <c r="I677">
        <f t="shared" si="104"/>
        <v>9.3194478140417161</v>
      </c>
      <c r="J677">
        <f>F677*G677*B677-m*B677-0.5*Equations!F677*0.3*I677</f>
        <v>23.583119640668222</v>
      </c>
      <c r="K677" s="14">
        <f t="shared" si="107"/>
        <v>2.682562368376828</v>
      </c>
      <c r="L677" s="1">
        <f t="shared" si="109"/>
        <v>2240.7489100537314</v>
      </c>
      <c r="O677">
        <f>(2*Mp*Equations!B677/(Equations!F677*1.026*0.75))^(1/2)</f>
        <v>14.764445906001411</v>
      </c>
      <c r="Q677">
        <f>$G$3*('Initial Conditions (LLDS)'!$I$3/Equations!D677)*(Ti/Equations!E677)</f>
        <v>67.37836097642608</v>
      </c>
      <c r="T677" s="1">
        <v>16850</v>
      </c>
      <c r="U677">
        <f t="shared" si="105"/>
        <v>1141.2551549361469</v>
      </c>
      <c r="AB677">
        <f t="shared" si="106"/>
        <v>2.0969746467378951</v>
      </c>
      <c r="AC677" s="1">
        <f t="shared" si="108"/>
        <v>2240.7489100537314</v>
      </c>
    </row>
    <row r="678" spans="1:29">
      <c r="A678">
        <f t="shared" si="101"/>
        <v>2.1003210057997816</v>
      </c>
      <c r="B678" s="1">
        <f>(6.67384*10^(-11)*5.97219*10^24)/((6371*10^3+Equations!C678)^2)</f>
        <v>9.767796168032719</v>
      </c>
      <c r="C678" s="1">
        <v>16875</v>
      </c>
      <c r="D678" s="1">
        <f t="shared" si="102"/>
        <v>8168.0184567120614</v>
      </c>
      <c r="E678" s="1">
        <f>IF(C678&lt;11165,'Initial Conditions (LLDS)'!$E$1-0.0065*C678,IF(C678&gt;25336.9,139.789+0.00296*C678,216.483))</f>
        <v>216.483</v>
      </c>
      <c r="F678">
        <f>(D678*0.028964)/(8.3145*Equations!E678)</f>
        <v>0.13143629663957557</v>
      </c>
      <c r="G678" s="14">
        <f t="shared" si="100"/>
        <v>38.809033596005577</v>
      </c>
      <c r="H678">
        <f t="shared" si="103"/>
        <v>13.858250770539058</v>
      </c>
      <c r="I678">
        <f t="shared" si="104"/>
        <v>9.326844350313177</v>
      </c>
      <c r="J678">
        <f>F678*G678*B678-m*B678-0.5*Equations!F678*0.3*I678</f>
        <v>23.583668806182452</v>
      </c>
      <c r="K678" s="14">
        <f t="shared" si="107"/>
        <v>2.6804349961260532</v>
      </c>
      <c r="L678" s="1">
        <f t="shared" si="109"/>
        <v>2243.4293450498576</v>
      </c>
      <c r="O678">
        <f>(2*Mp*Equations!B678/(Equations!F678*1.026*0.75))^(1/2)</f>
        <v>14.799743807660946</v>
      </c>
      <c r="Q678">
        <f>$G$3*('Initial Conditions (LLDS)'!$I$3/Equations!D678)*(Ti/Equations!E678)</f>
        <v>67.701443837496143</v>
      </c>
      <c r="T678" s="1">
        <v>16875</v>
      </c>
      <c r="U678">
        <f t="shared" si="105"/>
        <v>1140.2224402874338</v>
      </c>
      <c r="AB678">
        <f t="shared" si="106"/>
        <v>2.1003210057997816</v>
      </c>
      <c r="AC678" s="1">
        <f t="shared" si="108"/>
        <v>2243.4293450498576</v>
      </c>
    </row>
    <row r="679" spans="1:29">
      <c r="A679">
        <f t="shared" si="101"/>
        <v>2.1036757607290606</v>
      </c>
      <c r="B679" s="1">
        <f>(6.67384*10^(-11)*5.97219*10^24)/((6371*10^3+Equations!C679)^2)</f>
        <v>9.7677197127261692</v>
      </c>
      <c r="C679" s="1">
        <v>16900</v>
      </c>
      <c r="D679" s="1">
        <f t="shared" si="102"/>
        <v>8129.0038526663175</v>
      </c>
      <c r="E679" s="1">
        <f>IF(C679&lt;11165,'Initial Conditions (LLDS)'!$E$1-0.0065*C679,IF(C679&gt;25336.9,139.789+0.00296*C679,216.483))</f>
        <v>216.483</v>
      </c>
      <c r="F679">
        <f>(D679*0.028964)/(8.3145*Equations!E679)</f>
        <v>0.1308084901406299</v>
      </c>
      <c r="G679" s="14">
        <f t="shared" si="100"/>
        <v>38.995294927232464</v>
      </c>
      <c r="H679">
        <f t="shared" si="103"/>
        <v>13.902556535275453</v>
      </c>
      <c r="I679">
        <f t="shared" si="104"/>
        <v>9.3342535364442032</v>
      </c>
      <c r="J679">
        <f>F679*G679*B679-m*B679-0.5*Equations!F679*0.3*I679</f>
        <v>23.584215711182161</v>
      </c>
      <c r="K679" s="14">
        <f t="shared" si="107"/>
        <v>2.6783073657032372</v>
      </c>
      <c r="L679" s="1">
        <f t="shared" si="109"/>
        <v>2246.107652415561</v>
      </c>
      <c r="O679">
        <f>(2*Mp*Equations!B679/(Equations!F679*1.026*0.75))^(1/2)</f>
        <v>14.835158421184284</v>
      </c>
      <c r="Q679">
        <f>$G$3*('Initial Conditions (LLDS)'!$I$3/Equations!D679)*(Ti/Equations!E679)</f>
        <v>68.026372337041465</v>
      </c>
      <c r="T679" s="1">
        <v>16900</v>
      </c>
      <c r="U679">
        <f t="shared" si="105"/>
        <v>1139.1856777118853</v>
      </c>
      <c r="AB679">
        <f t="shared" si="106"/>
        <v>2.1036757607290606</v>
      </c>
      <c r="AC679" s="1">
        <f t="shared" si="108"/>
        <v>2246.107652415561</v>
      </c>
    </row>
    <row r="680" spans="1:29">
      <c r="A680">
        <f t="shared" si="101"/>
        <v>2.1070389402712948</v>
      </c>
      <c r="B680" s="1">
        <f>(6.67384*10^(-11)*5.97219*10^24)/((6371*10^3+Equations!C680)^2)</f>
        <v>9.7676432583172712</v>
      </c>
      <c r="C680" s="1">
        <v>16925</v>
      </c>
      <c r="D680" s="1">
        <f t="shared" si="102"/>
        <v>8090.1402833008178</v>
      </c>
      <c r="E680" s="1">
        <f>IF(C680&lt;11165,'Initial Conditions (LLDS)'!$E$1-0.0065*C680,IF(C680&gt;25336.9,139.789+0.00296*C680,216.483))</f>
        <v>216.483</v>
      </c>
      <c r="F680">
        <f>(D680*0.028964)/(8.3145*Equations!E680)</f>
        <v>0.13018311402784713</v>
      </c>
      <c r="G680" s="14">
        <f t="shared" si="100"/>
        <v>39.182621264757266</v>
      </c>
      <c r="H680">
        <f t="shared" si="103"/>
        <v>13.947044540517215</v>
      </c>
      <c r="I680">
        <f t="shared" si="104"/>
        <v>9.3416754056232865</v>
      </c>
      <c r="J680">
        <f>F680*G680*B680-m*B680-0.5*Equations!F680*0.3*I680</f>
        <v>23.584760360581672</v>
      </c>
      <c r="K680" s="14">
        <f t="shared" si="107"/>
        <v>2.6761794768581959</v>
      </c>
      <c r="L680" s="1">
        <f t="shared" si="109"/>
        <v>2248.7838318924191</v>
      </c>
      <c r="O680">
        <f>(2*Mp*Equations!B680/(Equations!F680*1.026*0.75))^(1/2)</f>
        <v>14.87069023945306</v>
      </c>
      <c r="Q680">
        <f>$G$3*('Initial Conditions (LLDS)'!$I$3/Equations!D680)*(Ti/Equations!E680)</f>
        <v>68.353158714956436</v>
      </c>
      <c r="T680" s="1">
        <v>16925</v>
      </c>
      <c r="U680">
        <f t="shared" si="105"/>
        <v>1138.1448828176585</v>
      </c>
      <c r="AB680">
        <f t="shared" si="106"/>
        <v>2.1070389402712948</v>
      </c>
      <c r="AC680" s="1">
        <f t="shared" si="108"/>
        <v>2248.7838318924191</v>
      </c>
    </row>
    <row r="681" spans="1:29">
      <c r="A681">
        <f t="shared" si="101"/>
        <v>2.1104105732968095</v>
      </c>
      <c r="B681" s="1">
        <f>(6.67384*10^(-11)*5.97219*10^24)/((6371*10^3+Equations!C681)^2)</f>
        <v>9.7675668048060125</v>
      </c>
      <c r="C681" s="1">
        <v>16950</v>
      </c>
      <c r="D681" s="1">
        <f t="shared" si="102"/>
        <v>8051.4273009016633</v>
      </c>
      <c r="E681" s="1">
        <f>IF(C681&lt;11165,'Initial Conditions (LLDS)'!$E$1-0.0065*C681,IF(C681&gt;25336.9,139.789+0.00296*C681,216.483))</f>
        <v>216.483</v>
      </c>
      <c r="F681">
        <f>(D681*0.028964)/(8.3145*Equations!E681)</f>
        <v>0.12956016109680463</v>
      </c>
      <c r="G681" s="14">
        <f t="shared" si="100"/>
        <v>39.371019677943636</v>
      </c>
      <c r="H681">
        <f t="shared" si="103"/>
        <v>13.991715703134345</v>
      </c>
      <c r="I681">
        <f t="shared" si="104"/>
        <v>9.3491099911563555</v>
      </c>
      <c r="J681">
        <f>F681*G681*B681-m*B681-0.5*Equations!F681*0.3*I681</f>
        <v>23.585302759289064</v>
      </c>
      <c r="K681" s="14">
        <f t="shared" si="107"/>
        <v>2.6740513293402643</v>
      </c>
      <c r="L681" s="1">
        <f t="shared" si="109"/>
        <v>2251.4578832217594</v>
      </c>
      <c r="O681">
        <f>(2*Mp*Equations!B681/(Equations!F681*1.026*0.75))^(1/2)</f>
        <v>14.906339757882803</v>
      </c>
      <c r="Q681">
        <f>$G$3*('Initial Conditions (LLDS)'!$I$3/Equations!D681)*(Ti/Equations!E681)</f>
        <v>68.681815303579228</v>
      </c>
      <c r="T681" s="1">
        <v>16950</v>
      </c>
      <c r="U681">
        <f t="shared" si="105"/>
        <v>1137.1000711986633</v>
      </c>
      <c r="AB681">
        <f t="shared" si="106"/>
        <v>2.1104105732968095</v>
      </c>
      <c r="AC681" s="1">
        <f t="shared" si="108"/>
        <v>2251.4578832217594</v>
      </c>
    </row>
    <row r="682" spans="1:29">
      <c r="A682">
        <f t="shared" si="101"/>
        <v>2.1137906888013465</v>
      </c>
      <c r="B682" s="1">
        <f>(6.67384*10^(-11)*5.97219*10^24)/((6371*10^3+Equations!C682)^2)</f>
        <v>9.7674903521923788</v>
      </c>
      <c r="C682" s="1">
        <v>16975</v>
      </c>
      <c r="D682" s="1">
        <f t="shared" si="102"/>
        <v>8012.8644586753417</v>
      </c>
      <c r="E682" s="1">
        <f>IF(C682&lt;11165,'Initial Conditions (LLDS)'!$E$1-0.0065*C682,IF(C682&gt;25336.9,139.789+0.00296*C682,216.483))</f>
        <v>216.483</v>
      </c>
      <c r="F682">
        <f>(D682*0.028964)/(8.3145*Equations!E682)</f>
        <v>0.12893962415789029</v>
      </c>
      <c r="G682" s="14">
        <f t="shared" si="100"/>
        <v>39.560497289596753</v>
      </c>
      <c r="H682">
        <f t="shared" si="103"/>
        <v>14.036570945452766</v>
      </c>
      <c r="I682">
        <f t="shared" si="104"/>
        <v>9.3565573264673247</v>
      </c>
      <c r="J682">
        <f>F682*G682*B682-m*B682-0.5*Equations!F682*0.3*I682</f>
        <v>23.58584291220625</v>
      </c>
      <c r="K682" s="14">
        <f t="shared" si="107"/>
        <v>2.6719229228982915</v>
      </c>
      <c r="L682" s="1">
        <f t="shared" si="109"/>
        <v>2254.1298061446578</v>
      </c>
      <c r="O682">
        <f>(2*Mp*Equations!B682/(Equations!F682*1.026*0.75))^(1/2)</f>
        <v>14.942107474438306</v>
      </c>
      <c r="Q682">
        <f>$G$3*('Initial Conditions (LLDS)'!$I$3/Equations!D682)*(Ti/Equations!E682)</f>
        <v>69.012354528475484</v>
      </c>
      <c r="T682" s="1">
        <v>16975</v>
      </c>
      <c r="U682">
        <f t="shared" si="105"/>
        <v>1136.0512584345545</v>
      </c>
      <c r="AB682">
        <f t="shared" si="106"/>
        <v>2.1137906888013465</v>
      </c>
      <c r="AC682" s="1">
        <f t="shared" si="108"/>
        <v>2254.1298061446578</v>
      </c>
    </row>
    <row r="683" spans="1:29">
      <c r="A683">
        <f t="shared" si="101"/>
        <v>2.1171793159067307</v>
      </c>
      <c r="B683" s="1">
        <f>(6.67384*10^(-11)*5.97219*10^24)/((6371*10^3+Equations!C683)^2)</f>
        <v>9.7674139004763543</v>
      </c>
      <c r="C683" s="1">
        <v>17000</v>
      </c>
      <c r="D683" s="1">
        <f t="shared" si="102"/>
        <v>7974.4513107476314</v>
      </c>
      <c r="E683" s="1">
        <f>IF(C683&lt;11165,'Initial Conditions (LLDS)'!$E$1-0.0065*C683,IF(C683&gt;25336.9,139.789+0.00296*C683,216.483))</f>
        <v>216.483</v>
      </c>
      <c r="F683">
        <f>(D683*0.028964)/(8.3145*Equations!E683)</f>
        <v>0.12832149603628479</v>
      </c>
      <c r="G683" s="14">
        <f t="shared" si="100"/>
        <v>39.751061276416877</v>
      </c>
      <c r="H683">
        <f t="shared" si="103"/>
        <v>14.081611195291893</v>
      </c>
      <c r="I683">
        <f t="shared" si="104"/>
        <v>9.3640174450986056</v>
      </c>
      <c r="J683">
        <f>F683*G683*B683-m*B683-0.5*Equations!F683*0.3*I683</f>
        <v>23.586380824228822</v>
      </c>
      <c r="K683" s="14">
        <f t="shared" si="107"/>
        <v>2.6697942572806412</v>
      </c>
      <c r="L683" s="1">
        <f t="shared" si="109"/>
        <v>2256.7996004019383</v>
      </c>
      <c r="O683">
        <f>(2*Mp*Equations!B683/(Equations!F683*1.026*0.75))^(1/2)</f>
        <v>14.977993889649138</v>
      </c>
      <c r="Q683">
        <f>$G$3*('Initial Conditions (LLDS)'!$I$3/Equations!D683)*(Ti/Equations!E683)</f>
        <v>69.344788909229564</v>
      </c>
      <c r="T683" s="1">
        <v>17000</v>
      </c>
      <c r="U683">
        <f t="shared" si="105"/>
        <v>1134.998460090721</v>
      </c>
      <c r="AB683">
        <f t="shared" si="106"/>
        <v>2.1171793159067307</v>
      </c>
      <c r="AC683" s="1">
        <f t="shared" si="108"/>
        <v>2256.7996004019383</v>
      </c>
    </row>
    <row r="684" spans="1:29">
      <c r="A684">
        <f t="shared" si="101"/>
        <v>2.1205764838615275</v>
      </c>
      <c r="B684" s="1">
        <f>(6.67384*10^(-11)*5.97219*10^24)/((6371*10^3+Equations!C684)^2)</f>
        <v>9.7673374496579264</v>
      </c>
      <c r="C684" s="1">
        <v>17025</v>
      </c>
      <c r="D684" s="1">
        <f t="shared" si="102"/>
        <v>7936.1874121626361</v>
      </c>
      <c r="E684" s="1">
        <f>IF(C684&lt;11165,'Initial Conditions (LLDS)'!$E$1-0.0065*C684,IF(C684&gt;25336.9,139.789+0.00296*C684,216.483))</f>
        <v>216.483</v>
      </c>
      <c r="F684">
        <f>(D684*0.028964)/(8.3145*Equations!E684)</f>
        <v>0.12770576957194615</v>
      </c>
      <c r="G684" s="14">
        <f t="shared" si="100"/>
        <v>39.942718869456542</v>
      </c>
      <c r="H684">
        <f t="shared" si="103"/>
        <v>14.126837386002332</v>
      </c>
      <c r="I684">
        <f t="shared" si="104"/>
        <v>9.3714903807116379</v>
      </c>
      <c r="J684">
        <f>F684*G684*B684-m*B684-0.5*Equations!F684*0.3*I684</f>
        <v>23.586916500246275</v>
      </c>
      <c r="K684" s="14">
        <f t="shared" si="107"/>
        <v>2.66766533223519</v>
      </c>
      <c r="L684" s="1">
        <f t="shared" si="109"/>
        <v>2259.4672657341735</v>
      </c>
      <c r="O684">
        <f>(2*Mp*Equations!B684/(Equations!F684*1.026*0.75))^(1/2)</f>
        <v>15.013999506625135</v>
      </c>
      <c r="Q684">
        <f>$G$3*('Initial Conditions (LLDS)'!$I$3/Equations!D684)*(Ti/Equations!E684)</f>
        <v>69.679131060242042</v>
      </c>
      <c r="T684" s="1">
        <v>17025</v>
      </c>
      <c r="U684">
        <f t="shared" si="105"/>
        <v>1133.9416917182848</v>
      </c>
      <c r="AB684">
        <f t="shared" si="106"/>
        <v>2.1205764838615275</v>
      </c>
      <c r="AC684" s="1">
        <f t="shared" si="108"/>
        <v>2259.4672657341735</v>
      </c>
    </row>
    <row r="685" spans="1:29">
      <c r="A685">
        <f t="shared" si="101"/>
        <v>2.1239822220417182</v>
      </c>
      <c r="B685" s="1">
        <f>(6.67384*10^(-11)*5.97219*10^24)/((6371*10^3+Equations!C685)^2)</f>
        <v>9.767260999737081</v>
      </c>
      <c r="C685" s="1">
        <v>17050</v>
      </c>
      <c r="D685" s="1">
        <f t="shared" si="102"/>
        <v>7898.0723188816246</v>
      </c>
      <c r="E685" s="1">
        <f>IF(C685&lt;11165,'Initial Conditions (LLDS)'!$E$1-0.0065*C685,IF(C685&gt;25336.9,139.789+0.00296*C685,216.483))</f>
        <v>216.483</v>
      </c>
      <c r="F685">
        <f>(D685*0.028964)/(8.3145*Equations!E685)</f>
        <v>0.12709243761959099</v>
      </c>
      <c r="G685" s="14">
        <f t="shared" si="100"/>
        <v>40.13547735458296</v>
      </c>
      <c r="H685">
        <f t="shared" si="103"/>
        <v>14.172250456504047</v>
      </c>
      <c r="I685">
        <f t="shared" si="104"/>
        <v>9.3789761670874281</v>
      </c>
      <c r="J685">
        <f>F685*G685*B685-m*B685-0.5*Equations!F685*0.3*I685</f>
        <v>23.58744994514181</v>
      </c>
      <c r="K685" s="14">
        <f t="shared" si="107"/>
        <v>2.6655361475093251</v>
      </c>
      <c r="L685" s="1">
        <f t="shared" si="109"/>
        <v>2262.1328018816826</v>
      </c>
      <c r="O685">
        <f>(2*Mp*Equations!B685/(Equations!F685*1.026*0.75))^(1/2)</f>
        <v>15.050124831072175</v>
      </c>
      <c r="Q685">
        <f>$G$3*('Initial Conditions (LLDS)'!$I$3/Equations!D685)*(Ti/Equations!E685)</f>
        <v>70.015393691536502</v>
      </c>
      <c r="T685" s="1">
        <v>17050</v>
      </c>
      <c r="U685">
        <f t="shared" si="105"/>
        <v>1132.8809688540871</v>
      </c>
      <c r="AB685">
        <f t="shared" si="106"/>
        <v>2.1239822220417182</v>
      </c>
      <c r="AC685" s="1">
        <f t="shared" si="108"/>
        <v>2262.1328018816826</v>
      </c>
    </row>
    <row r="686" spans="1:29">
      <c r="A686">
        <f t="shared" si="101"/>
        <v>2.1273965599513645</v>
      </c>
      <c r="B686" s="1">
        <f>(6.67384*10^(-11)*5.97219*10^24)/((6371*10^3+Equations!C686)^2)</f>
        <v>9.7671845507138038</v>
      </c>
      <c r="C686" s="1">
        <v>17075</v>
      </c>
      <c r="D686" s="1">
        <f t="shared" si="102"/>
        <v>7860.1055877820718</v>
      </c>
      <c r="E686" s="1">
        <f>IF(C686&lt;11165,'Initial Conditions (LLDS)'!$E$1-0.0065*C686,IF(C686&gt;25336.9,139.789+0.00296*C686,216.483))</f>
        <v>216.483</v>
      </c>
      <c r="F686">
        <f>(D686*0.028964)/(8.3145*Equations!E686)</f>
        <v>0.12648149304867917</v>
      </c>
      <c r="G686" s="14">
        <f t="shared" si="100"/>
        <v>40.329344072943883</v>
      </c>
      <c r="H686">
        <f t="shared" si="103"/>
        <v>14.217851351324644</v>
      </c>
      <c r="I686">
        <f t="shared" si="104"/>
        <v>9.3864748381270786</v>
      </c>
      <c r="J686">
        <f>F686*G686*B686-m*B686-0.5*Equations!F686*0.3*I686</f>
        <v>23.587981163792463</v>
      </c>
      <c r="K686" s="14">
        <f t="shared" si="107"/>
        <v>2.6634067028499437</v>
      </c>
      <c r="L686" s="1">
        <f t="shared" si="109"/>
        <v>2264.7962085845325</v>
      </c>
      <c r="O686">
        <f>(2*Mp*Equations!B686/(Equations!F686*1.026*0.75))^(1/2)</f>
        <v>15.086370371307877</v>
      </c>
      <c r="Q686">
        <f>$G$3*('Initial Conditions (LLDS)'!$I$3/Equations!D686)*(Ti/Equations!E686)</f>
        <v>70.353589609571983</v>
      </c>
      <c r="T686" s="1">
        <v>17075</v>
      </c>
      <c r="U686">
        <f t="shared" si="105"/>
        <v>1131.8163070206874</v>
      </c>
      <c r="AB686">
        <f t="shared" si="106"/>
        <v>2.1273965599513645</v>
      </c>
      <c r="AC686" s="1">
        <f t="shared" si="108"/>
        <v>2264.7962085845325</v>
      </c>
    </row>
    <row r="687" spans="1:29">
      <c r="A687">
        <f t="shared" si="101"/>
        <v>2.1308195272232906</v>
      </c>
      <c r="B687" s="1">
        <f>(6.67384*10^(-11)*5.97219*10^24)/((6371*10^3+Equations!C687)^2)</f>
        <v>9.7671081025880806</v>
      </c>
      <c r="C687" s="1">
        <v>17100</v>
      </c>
      <c r="D687" s="1">
        <f t="shared" si="102"/>
        <v>7822.2867766565578</v>
      </c>
      <c r="E687" s="1">
        <f>IF(C687&lt;11165,'Initial Conditions (LLDS)'!$E$1-0.0065*C687,IF(C687&gt;25336.9,139.789+0.00296*C687,216.483))</f>
        <v>216.483</v>
      </c>
      <c r="F687">
        <f>(D687*0.028964)/(8.3145*Equations!E687)</f>
        <v>0.12587292874339598</v>
      </c>
      <c r="G687" s="14">
        <f t="shared" si="100"/>
        <v>40.524326421438452</v>
      </c>
      <c r="H687">
        <f t="shared" si="103"/>
        <v>14.263641020638111</v>
      </c>
      <c r="I687">
        <f t="shared" si="104"/>
        <v>9.3939864278523189</v>
      </c>
      <c r="J687">
        <f>F687*G687*B687-m*B687-0.5*Equations!F687*0.3*I687</f>
        <v>23.588510161069042</v>
      </c>
      <c r="K687" s="14">
        <f t="shared" si="107"/>
        <v>2.6612769980034532</v>
      </c>
      <c r="L687" s="1">
        <f t="shared" si="109"/>
        <v>2267.4574855825358</v>
      </c>
      <c r="O687">
        <f>(2*Mp*Equations!B687/(Equations!F687*1.026*0.75))^(1/2)</f>
        <v>15.122736638277569</v>
      </c>
      <c r="Q687">
        <f>$G$3*('Initial Conditions (LLDS)'!$I$3/Equations!D687)*(Ti/Equations!E687)</f>
        <v>70.693731718064669</v>
      </c>
      <c r="T687" s="1">
        <v>17100</v>
      </c>
      <c r="U687">
        <f t="shared" si="105"/>
        <v>1130.7477217263524</v>
      </c>
      <c r="AB687">
        <f t="shared" si="106"/>
        <v>2.1308195272232906</v>
      </c>
      <c r="AC687" s="1">
        <f t="shared" si="108"/>
        <v>2267.4574855825358</v>
      </c>
    </row>
    <row r="688" spans="1:29">
      <c r="A688">
        <f t="shared" si="101"/>
        <v>2.1342511536197648</v>
      </c>
      <c r="B688" s="1">
        <f>(6.67384*10^(-11)*5.97219*10^24)/((6371*10^3+Equations!C688)^2)</f>
        <v>9.767031655359899</v>
      </c>
      <c r="C688" s="1">
        <v>17125</v>
      </c>
      <c r="D688" s="1">
        <f t="shared" si="102"/>
        <v>7784.6154442116986</v>
      </c>
      <c r="E688" s="1">
        <f>IF(C688&lt;11165,'Initial Conditions (LLDS)'!$E$1-0.0065*C688,IF(C688&gt;25336.9,139.789+0.00296*C688,216.483))</f>
        <v>216.483</v>
      </c>
      <c r="F688">
        <f>(D688*0.028964)/(8.3145*Equations!E688)</f>
        <v>0.12526673760263507</v>
      </c>
      <c r="G688" s="14">
        <f t="shared" si="100"/>
        <v>40.720431853192459</v>
      </c>
      <c r="H688">
        <f t="shared" si="103"/>
        <v>14.309620420303805</v>
      </c>
      <c r="I688">
        <f t="shared" si="104"/>
        <v>9.4015109704060684</v>
      </c>
      <c r="J688">
        <f>F688*G688*B688-m*B688-0.5*Equations!F688*0.3*I688</f>
        <v>23.589036941836177</v>
      </c>
      <c r="K688" s="14">
        <f t="shared" si="107"/>
        <v>2.6591470327157638</v>
      </c>
      <c r="L688" s="1">
        <f t="shared" si="109"/>
        <v>2270.1166326152515</v>
      </c>
      <c r="O688">
        <f>(2*Mp*Equations!B688/(Equations!F688*1.026*0.75))^(1/2)</f>
        <v>15.159224145570283</v>
      </c>
      <c r="Q688">
        <f>$G$3*('Initial Conditions (LLDS)'!$I$3/Equations!D688)*(Ti/Equations!E688)</f>
        <v>71.035833018816646</v>
      </c>
      <c r="T688" s="1">
        <v>17125</v>
      </c>
      <c r="U688">
        <f t="shared" si="105"/>
        <v>1129.6752284650493</v>
      </c>
      <c r="AB688">
        <f t="shared" si="106"/>
        <v>2.1342511536197648</v>
      </c>
      <c r="AC688" s="1">
        <f t="shared" si="108"/>
        <v>2270.1166326152515</v>
      </c>
    </row>
    <row r="689" spans="1:29">
      <c r="A689">
        <f t="shared" si="101"/>
        <v>2.1376914690331792</v>
      </c>
      <c r="B689" s="1">
        <f>(6.67384*10^(-11)*5.97219*10^24)/((6371*10^3+Equations!C689)^2)</f>
        <v>9.7669552090292413</v>
      </c>
      <c r="C689" s="1">
        <v>17150</v>
      </c>
      <c r="D689" s="1">
        <f t="shared" si="102"/>
        <v>7747.0911500671409</v>
      </c>
      <c r="E689" s="1">
        <f>IF(C689&lt;11165,'Initial Conditions (LLDS)'!$E$1-0.0065*C689,IF(C689&gt;25336.9,139.789+0.00296*C689,216.483))</f>
        <v>216.483</v>
      </c>
      <c r="F689">
        <f>(D689*0.028964)/(8.3145*Equations!E689)</f>
        <v>0.12466291253998212</v>
      </c>
      <c r="G689" s="14">
        <f t="shared" si="100"/>
        <v>40.917667878037648</v>
      </c>
      <c r="H689">
        <f t="shared" si="103"/>
        <v>14.355790511905674</v>
      </c>
      <c r="I689">
        <f t="shared" si="104"/>
        <v>9.409048500052954</v>
      </c>
      <c r="J689">
        <f>F689*G689*B689-m*B689-0.5*Equations!F689*0.3*I689</f>
        <v>23.589561510952262</v>
      </c>
      <c r="K689" s="14">
        <f t="shared" si="107"/>
        <v>2.6570168067322961</v>
      </c>
      <c r="L689" s="1">
        <f t="shared" si="109"/>
        <v>2272.7736494219839</v>
      </c>
      <c r="O689">
        <f>(2*Mp*Equations!B689/(Equations!F689*1.026*0.75))^(1/2)</f>
        <v>15.195833409434858</v>
      </c>
      <c r="Q689">
        <f>$G$3*('Initial Conditions (LLDS)'!$I$3/Equations!D689)*(Ti/Equations!E689)</f>
        <v>71.379906612552375</v>
      </c>
      <c r="T689" s="1">
        <v>17150</v>
      </c>
      <c r="U689">
        <f t="shared" si="105"/>
        <v>1128.5988427164402</v>
      </c>
      <c r="AB689">
        <f t="shared" si="106"/>
        <v>2.1376914690331792</v>
      </c>
      <c r="AC689" s="1">
        <f t="shared" si="108"/>
        <v>2272.7736494219839</v>
      </c>
    </row>
    <row r="690" spans="1:29">
      <c r="A690">
        <f t="shared" si="101"/>
        <v>2.1411405034867439</v>
      </c>
      <c r="B690" s="1">
        <f>(6.67384*10^(-11)*5.97219*10^24)/((6371*10^3+Equations!C690)^2)</f>
        <v>9.7668787635960967</v>
      </c>
      <c r="C690" s="1">
        <v>17175</v>
      </c>
      <c r="D690" s="1">
        <f t="shared" si="102"/>
        <v>7709.7134547544874</v>
      </c>
      <c r="E690" s="1">
        <f>IF(C690&lt;11165,'Initial Conditions (LLDS)'!$E$1-0.0065*C690,IF(C690&gt;25336.9,139.789+0.00296*C690,216.483))</f>
        <v>216.483</v>
      </c>
      <c r="F690">
        <f>(D690*0.028964)/(8.3145*Equations!E690)</f>
        <v>0.1240614464836976</v>
      </c>
      <c r="G690" s="14">
        <f t="shared" si="100"/>
        <v>41.116042062996037</v>
      </c>
      <c r="H690">
        <f t="shared" si="103"/>
        <v>14.402152262791914</v>
      </c>
      <c r="I690">
        <f t="shared" si="104"/>
        <v>9.4165990511798565</v>
      </c>
      <c r="J690">
        <f>F690*G690*B690-m*B690-0.5*Equations!F690*0.3*I690</f>
        <v>23.590083873269492</v>
      </c>
      <c r="K690" s="14">
        <f t="shared" si="107"/>
        <v>2.654886319797976</v>
      </c>
      <c r="L690" s="1">
        <f t="shared" si="109"/>
        <v>2275.4285357417821</v>
      </c>
      <c r="O690">
        <f>(2*Mp*Equations!B690/(Equations!F690*1.026*0.75))^(1/2)</f>
        <v>15.232564948796201</v>
      </c>
      <c r="Q690">
        <f>$G$3*('Initial Conditions (LLDS)'!$I$3/Equations!D690)*(Ti/Equations!E690)</f>
        <v>71.725965699763236</v>
      </c>
      <c r="T690" s="1">
        <v>17175</v>
      </c>
      <c r="U690">
        <f t="shared" si="105"/>
        <v>1127.5185799458748</v>
      </c>
      <c r="AB690">
        <f t="shared" si="106"/>
        <v>2.1411405034867439</v>
      </c>
      <c r="AC690" s="1">
        <f t="shared" si="108"/>
        <v>2275.4285357417821</v>
      </c>
    </row>
    <row r="691" spans="1:29">
      <c r="A691">
        <f t="shared" si="101"/>
        <v>2.1445982871351799</v>
      </c>
      <c r="B691" s="1">
        <f>(6.67384*10^(-11)*5.97219*10^24)/((6371*10^3+Equations!C691)^2)</f>
        <v>9.7668023190604494</v>
      </c>
      <c r="C691" s="1">
        <v>17200</v>
      </c>
      <c r="D691" s="1">
        <f t="shared" si="102"/>
        <v>7672.4819197162033</v>
      </c>
      <c r="E691" s="1">
        <f>IF(C691&lt;11165,'Initial Conditions (LLDS)'!$E$1-0.0065*C691,IF(C691&gt;25336.9,139.789+0.00296*C691,216.483))</f>
        <v>216.483</v>
      </c>
      <c r="F691">
        <f>(D691*0.028964)/(8.3145*Equations!E691)</f>
        <v>0.12346233237669932</v>
      </c>
      <c r="G691" s="14">
        <f t="shared" si="100"/>
        <v>41.315562032768817</v>
      </c>
      <c r="H691">
        <f t="shared" si="103"/>
        <v>14.448706646114857</v>
      </c>
      <c r="I691">
        <f t="shared" si="104"/>
        <v>9.4241626582965026</v>
      </c>
      <c r="J691">
        <f>F691*G691*B691-m*B691-0.5*Equations!F691*0.3*I691</f>
        <v>23.590604033633902</v>
      </c>
      <c r="K691" s="14">
        <f t="shared" si="107"/>
        <v>2.6527555716572238</v>
      </c>
      <c r="L691" s="1">
        <f t="shared" si="109"/>
        <v>2278.0812913134391</v>
      </c>
      <c r="O691">
        <f>(2*Mp*Equations!B691/(Equations!F691*1.026*0.75))^(1/2)</f>
        <v>15.269419285271663</v>
      </c>
      <c r="Q691">
        <f>$G$3*('Initial Conditions (LLDS)'!$I$3/Equations!D691)*(Ti/Equations!E691)</f>
        <v>72.074023581560667</v>
      </c>
      <c r="T691" s="1">
        <v>17200</v>
      </c>
      <c r="U691">
        <f t="shared" si="105"/>
        <v>1126.4344556043795</v>
      </c>
      <c r="AB691">
        <f t="shared" si="106"/>
        <v>2.1445982871351799</v>
      </c>
      <c r="AC691" s="1">
        <f t="shared" si="108"/>
        <v>2278.0812913134391</v>
      </c>
    </row>
    <row r="692" spans="1:29">
      <c r="A692">
        <f t="shared" si="101"/>
        <v>2.1480648502654112</v>
      </c>
      <c r="B692" s="1">
        <f>(6.67384*10^(-11)*5.97219*10^24)/((6371*10^3+Equations!C692)^2)</f>
        <v>9.766725875422285</v>
      </c>
      <c r="C692" s="1">
        <v>17225</v>
      </c>
      <c r="D692" s="1">
        <f t="shared" si="102"/>
        <v>7635.3961073046712</v>
      </c>
      <c r="E692" s="1">
        <f>IF(C692&lt;11165,'Initial Conditions (LLDS)'!$E$1-0.0065*C692,IF(C692&gt;25336.9,139.789+0.00296*C692,216.483))</f>
        <v>216.483</v>
      </c>
      <c r="F692">
        <f>(D692*0.028964)/(8.3145*Equations!E692)</f>
        <v>0.12286556317654694</v>
      </c>
      <c r="G692" s="14">
        <f t="shared" si="100"/>
        <v>41.516235470229176</v>
      </c>
      <c r="H692">
        <f t="shared" si="103"/>
        <v>14.495454640871115</v>
      </c>
      <c r="I692">
        <f t="shared" si="104"/>
        <v>9.431739356035953</v>
      </c>
      <c r="J692">
        <f>F692*G692*B692-m*B692-0.5*Equations!F692*0.3*I692</f>
        <v>23.591121996885299</v>
      </c>
      <c r="K692" s="14">
        <f t="shared" si="107"/>
        <v>2.650624562053971</v>
      </c>
      <c r="L692" s="1">
        <f t="shared" si="109"/>
        <v>2280.7319158754931</v>
      </c>
      <c r="O692">
        <f>(2*Mp*Equations!B692/(Equations!F692*1.026*0.75))^(1/2)</f>
        <v>15.306396943187419</v>
      </c>
      <c r="Q692">
        <f>$G$3*('Initial Conditions (LLDS)'!$I$3/Equations!D692)*(Ti/Equations!E692)</f>
        <v>72.424093660535732</v>
      </c>
      <c r="T692" s="1">
        <v>17225</v>
      </c>
      <c r="U692">
        <f t="shared" si="105"/>
        <v>1125.3464851286583</v>
      </c>
      <c r="AB692">
        <f t="shared" si="106"/>
        <v>2.1480648502654112</v>
      </c>
      <c r="AC692" s="1">
        <f t="shared" si="108"/>
        <v>2280.7319158754931</v>
      </c>
    </row>
    <row r="693" spans="1:29">
      <c r="A693">
        <f t="shared" si="101"/>
        <v>2.1515402232972787</v>
      </c>
      <c r="B693" s="1">
        <f>(6.67384*10^(-11)*5.97219*10^24)/((6371*10^3+Equations!C693)^2)</f>
        <v>9.7666494326815929</v>
      </c>
      <c r="C693" s="1">
        <v>17250</v>
      </c>
      <c r="D693" s="1">
        <f t="shared" si="102"/>
        <v>7598.4555807810057</v>
      </c>
      <c r="E693" s="1">
        <f>IF(C693&lt;11165,'Initial Conditions (LLDS)'!$E$1-0.0065*C693,IF(C693&gt;25336.9,139.789+0.00296*C693,216.483))</f>
        <v>216.483</v>
      </c>
      <c r="F693">
        <f>(D693*0.028964)/(8.3145*Equations!E693)</f>
        <v>0.12227113185542318</v>
      </c>
      <c r="G693" s="14">
        <f t="shared" si="100"/>
        <v>41.718070116921041</v>
      </c>
      <c r="H693">
        <f t="shared" si="103"/>
        <v>14.542397231942266</v>
      </c>
      <c r="I693">
        <f t="shared" si="104"/>
        <v>9.4393291791552087</v>
      </c>
      <c r="J693">
        <f>F693*G693*B693-m*B693-0.5*Equations!F693*0.3*I693</f>
        <v>23.591637767857321</v>
      </c>
      <c r="K693" s="14">
        <f t="shared" si="107"/>
        <v>2.6484932907316434</v>
      </c>
      <c r="L693" s="1">
        <f t="shared" si="109"/>
        <v>2283.3804091662246</v>
      </c>
      <c r="O693">
        <f>(2*Mp*Equations!B693/(Equations!F693*1.026*0.75))^(1/2)</f>
        <v>15.343498449595183</v>
      </c>
      <c r="Q693">
        <f>$G$3*('Initial Conditions (LLDS)'!$I$3/Equations!D693)*(Ti/Equations!E693)</f>
        <v>72.776189441629256</v>
      </c>
      <c r="T693" s="1">
        <v>17250</v>
      </c>
      <c r="U693">
        <f t="shared" si="105"/>
        <v>1124.2546839410745</v>
      </c>
      <c r="AB693">
        <f t="shared" si="106"/>
        <v>2.1515402232972787</v>
      </c>
      <c r="AC693" s="1">
        <f t="shared" si="108"/>
        <v>2283.3804091662246</v>
      </c>
    </row>
    <row r="694" spans="1:29">
      <c r="A694">
        <f t="shared" si="101"/>
        <v>2.1550244367842337</v>
      </c>
      <c r="B694" s="1">
        <f>(6.67384*10^(-11)*5.97219*10^24)/((6371*10^3+Equations!C694)^2)</f>
        <v>9.7665729908383536</v>
      </c>
      <c r="C694" s="1">
        <v>17275</v>
      </c>
      <c r="D694" s="1">
        <f t="shared" si="102"/>
        <v>7561.6599043141059</v>
      </c>
      <c r="E694" s="1">
        <f>IF(C694&lt;11165,'Initial Conditions (LLDS)'!$E$1-0.0065*C694,IF(C694&gt;25336.9,139.789+0.00296*C694,216.483))</f>
        <v>216.483</v>
      </c>
      <c r="F694">
        <f>(D694*0.028964)/(8.3145*Equations!E694)</f>
        <v>0.12167903140011838</v>
      </c>
      <c r="G694" s="14">
        <f t="shared" si="100"/>
        <v>41.921073773561282</v>
      </c>
      <c r="H694">
        <f t="shared" si="103"/>
        <v>14.589535410135527</v>
      </c>
      <c r="I694">
        <f t="shared" si="104"/>
        <v>9.446932162535747</v>
      </c>
      <c r="J694">
        <f>F694*G694*B694-m*B694-0.5*Equations!F694*0.3*I694</f>
        <v>23.592151351377382</v>
      </c>
      <c r="K694" s="14">
        <f t="shared" si="107"/>
        <v>2.6463617574331662</v>
      </c>
      <c r="L694" s="1">
        <f t="shared" si="109"/>
        <v>2286.0267709236578</v>
      </c>
      <c r="O694">
        <f>(2*Mp*Equations!B694/(Equations!F694*1.026*0.75))^(1/2)</f>
        <v>15.380724334288788</v>
      </c>
      <c r="Q694">
        <f>$G$3*('Initial Conditions (LLDS)'!$I$3/Equations!D694)*(Ti/Equations!E694)</f>
        <v>73.130324533007823</v>
      </c>
      <c r="T694" s="1">
        <v>17275</v>
      </c>
      <c r="U694">
        <f t="shared" si="105"/>
        <v>1123.1590674496542</v>
      </c>
      <c r="AB694">
        <f t="shared" si="106"/>
        <v>2.1550244367842337</v>
      </c>
      <c r="AC694" s="1">
        <f t="shared" si="108"/>
        <v>2286.0267709236578</v>
      </c>
    </row>
    <row r="695" spans="1:29">
      <c r="A695">
        <f t="shared" si="101"/>
        <v>2.1585175214140593</v>
      </c>
      <c r="B695" s="1">
        <f>(6.67384*10^(-11)*5.97219*10^24)/((6371*10^3+Equations!C695)^2)</f>
        <v>9.7664965498925582</v>
      </c>
      <c r="C695" s="1">
        <v>17300</v>
      </c>
      <c r="D695" s="1">
        <f t="shared" si="102"/>
        <v>7525.0086429795601</v>
      </c>
      <c r="E695" s="1">
        <f>IF(C695&lt;11165,'Initial Conditions (LLDS)'!$E$1-0.0065*C695,IF(C695&gt;25336.9,139.789+0.00296*C695,216.483))</f>
        <v>216.483</v>
      </c>
      <c r="F695">
        <f>(D695*0.028964)/(8.3145*Equations!E695)</f>
        <v>0.12108925481201294</v>
      </c>
      <c r="G695" s="14">
        <f t="shared" si="100"/>
        <v>42.125254300547525</v>
      </c>
      <c r="H695">
        <f t="shared" si="103"/>
        <v>14.636870172225068</v>
      </c>
      <c r="I695">
        <f t="shared" si="104"/>
        <v>9.4545483411840809</v>
      </c>
      <c r="J695">
        <f>F695*G695*B695-m*B695-0.5*Equations!F695*0.3*I695</f>
        <v>23.592662752266747</v>
      </c>
      <c r="K695" s="14">
        <f t="shared" si="107"/>
        <v>2.6442299619009635</v>
      </c>
      <c r="L695" s="1">
        <f t="shared" si="109"/>
        <v>2288.6710008855589</v>
      </c>
      <c r="O695">
        <f>(2*Mp*Equations!B695/(Equations!F695*1.026*0.75))^(1/2)</f>
        <v>15.418075129821073</v>
      </c>
      <c r="Q695">
        <f>$G$3*('Initial Conditions (LLDS)'!$I$3/Equations!D695)*(Ti/Equations!E695)</f>
        <v>73.486512646949734</v>
      </c>
      <c r="T695" s="1">
        <v>17300</v>
      </c>
      <c r="U695">
        <f t="shared" si="105"/>
        <v>1122.0596510480725</v>
      </c>
      <c r="AB695">
        <f t="shared" si="106"/>
        <v>2.1585175214140593</v>
      </c>
      <c r="AC695" s="1">
        <f t="shared" si="108"/>
        <v>2288.6710008855589</v>
      </c>
    </row>
    <row r="696" spans="1:29">
      <c r="A696">
        <f t="shared" si="101"/>
        <v>2.1620195080095823</v>
      </c>
      <c r="B696" s="1">
        <f>(6.67384*10^(-11)*5.97219*10^24)/((6371*10^3+Equations!C696)^2)</f>
        <v>9.7664201098441907</v>
      </c>
      <c r="C696" s="1">
        <v>17325</v>
      </c>
      <c r="D696" s="1">
        <f t="shared" si="102"/>
        <v>7488.5013627585704</v>
      </c>
      <c r="E696" s="1">
        <f>IF(C696&lt;11165,'Initial Conditions (LLDS)'!$E$1-0.0065*C696,IF(C696&gt;25336.9,139.789+0.00296*C696,216.483))</f>
        <v>216.483</v>
      </c>
      <c r="F696">
        <f>(D696*0.028964)/(8.3145*Equations!E696)</f>
        <v>0.12050179510705999</v>
      </c>
      <c r="G696" s="14">
        <f t="shared" si="100"/>
        <v>42.330619618470628</v>
      </c>
      <c r="H696">
        <f t="shared" si="103"/>
        <v>14.684402520993471</v>
      </c>
      <c r="I696">
        <f t="shared" si="104"/>
        <v>9.4621777502323319</v>
      </c>
      <c r="J696">
        <f>F696*G696*B696-m*B696-0.5*Equations!F696*0.3*I696</f>
        <v>23.59317197534045</v>
      </c>
      <c r="K696" s="14">
        <f t="shared" si="107"/>
        <v>2.6420979038769543</v>
      </c>
      <c r="L696" s="1">
        <f t="shared" si="109"/>
        <v>2291.313098789436</v>
      </c>
      <c r="O696">
        <f>(2*Mp*Equations!B696/(Equations!F696*1.026*0.75))^(1/2)</f>
        <v>15.455551371520826</v>
      </c>
      <c r="Q696">
        <f>$G$3*('Initial Conditions (LLDS)'!$I$3/Equations!D696)*(Ti/Equations!E696)</f>
        <v>73.844767600738933</v>
      </c>
      <c r="T696" s="1">
        <v>17325</v>
      </c>
      <c r="U696">
        <f t="shared" si="105"/>
        <v>1120.9564501156467</v>
      </c>
      <c r="AB696">
        <f t="shared" si="106"/>
        <v>2.1620195080095823</v>
      </c>
      <c r="AC696" s="1">
        <f t="shared" si="108"/>
        <v>2291.313098789436</v>
      </c>
    </row>
    <row r="697" spans="1:29">
      <c r="A697">
        <f t="shared" si="101"/>
        <v>2.1655304275293874</v>
      </c>
      <c r="B697" s="1">
        <f>(6.67384*10^(-11)*5.97219*10^24)/((6371*10^3+Equations!C697)^2)</f>
        <v>9.7663436706932352</v>
      </c>
      <c r="C697" s="1">
        <v>17350</v>
      </c>
      <c r="D697" s="1">
        <f t="shared" si="102"/>
        <v>7452.1376305369913</v>
      </c>
      <c r="E697" s="1">
        <f>IF(C697&lt;11165,'Initial Conditions (LLDS)'!$E$1-0.0065*C697,IF(C697&gt;25336.9,139.789+0.00296*C697,216.483))</f>
        <v>216.483</v>
      </c>
      <c r="F697">
        <f>(D697*0.028964)/(8.3145*Equations!E697)</f>
        <v>0.11991664531577005</v>
      </c>
      <c r="G697" s="14">
        <f t="shared" si="100"/>
        <v>42.537177708631489</v>
      </c>
      <c r="H697">
        <f t="shared" si="103"/>
        <v>14.732133465273455</v>
      </c>
      <c r="I697">
        <f t="shared" si="104"/>
        <v>9.4698204249388027</v>
      </c>
      <c r="J697">
        <f>F697*G697*B697-m*B697-0.5*Equations!F697*0.3*I697</f>
        <v>23.593679025407397</v>
      </c>
      <c r="K697" s="14">
        <f t="shared" si="107"/>
        <v>2.6399655831025495</v>
      </c>
      <c r="L697" s="1">
        <f t="shared" si="109"/>
        <v>2293.9530643725384</v>
      </c>
      <c r="O697">
        <f>(2*Mp*Equations!B697/(Equations!F697*1.026*0.75))^(1/2)</f>
        <v>15.49315359750976</v>
      </c>
      <c r="Q697">
        <f>$G$3*('Initial Conditions (LLDS)'!$I$3/Equations!D697)*(Ti/Equations!E697)</f>
        <v>74.205103317566611</v>
      </c>
      <c r="T697" s="1">
        <v>17350</v>
      </c>
      <c r="U697">
        <f t="shared" si="105"/>
        <v>1119.8494800173344</v>
      </c>
      <c r="AB697">
        <f t="shared" si="106"/>
        <v>2.1655304275293874</v>
      </c>
      <c r="AC697" s="1">
        <f t="shared" si="108"/>
        <v>2293.9530643725384</v>
      </c>
    </row>
    <row r="698" spans="1:29">
      <c r="A698">
        <f t="shared" si="101"/>
        <v>2.1690503110685526</v>
      </c>
      <c r="B698" s="1">
        <f>(6.67384*10^(-11)*5.97219*10^24)/((6371*10^3+Equations!C698)^2)</f>
        <v>9.7662672324396809</v>
      </c>
      <c r="C698" s="1">
        <v>17375</v>
      </c>
      <c r="D698" s="1">
        <f t="shared" si="102"/>
        <v>7415.9170141041641</v>
      </c>
      <c r="E698" s="1">
        <f>IF(C698&lt;11165,'Initial Conditions (LLDS)'!$E$1-0.0065*C698,IF(C698&gt;25336.9,139.789+0.00296*C698,216.483))</f>
        <v>216.483</v>
      </c>
      <c r="F698">
        <f>(D698*0.028964)/(8.3145*Equations!E698)</f>
        <v>0.11933379848319203</v>
      </c>
      <c r="G698" s="14">
        <f t="shared" si="100"/>
        <v>42.744936613563823</v>
      </c>
      <c r="H698">
        <f t="shared" si="103"/>
        <v>14.780064019990197</v>
      </c>
      <c r="I698">
        <f t="shared" si="104"/>
        <v>9.4774764006885288</v>
      </c>
      <c r="J698">
        <f>F698*G698*B698-m*B698-0.5*Equations!F698*0.3*I698</f>
        <v>23.59418390727026</v>
      </c>
      <c r="K698" s="14">
        <f t="shared" si="107"/>
        <v>2.6378329993186558</v>
      </c>
      <c r="L698" s="1">
        <f t="shared" si="109"/>
        <v>2296.590897371857</v>
      </c>
      <c r="O698">
        <f>(2*Mp*Equations!B698/(Equations!F698*1.026*0.75))^(1/2)</f>
        <v>15.530882348719819</v>
      </c>
      <c r="Q698">
        <f>$G$3*('Initial Conditions (LLDS)'!$I$3/Equations!D698)*(Ti/Equations!E698)</f>
        <v>74.567533827443143</v>
      </c>
      <c r="T698" s="1">
        <v>17375</v>
      </c>
      <c r="U698">
        <f t="shared" si="105"/>
        <v>1118.7387561037178</v>
      </c>
      <c r="AB698">
        <f t="shared" si="106"/>
        <v>2.1690503110685526</v>
      </c>
      <c r="AC698" s="1">
        <f t="shared" si="108"/>
        <v>2296.590897371857</v>
      </c>
    </row>
    <row r="699" spans="1:29">
      <c r="A699">
        <f t="shared" si="101"/>
        <v>2.1725791898593716</v>
      </c>
      <c r="B699" s="1">
        <f>(6.67384*10^(-11)*5.97219*10^24)/((6371*10^3+Equations!C699)^2)</f>
        <v>9.7661907950835118</v>
      </c>
      <c r="C699" s="1">
        <v>17400</v>
      </c>
      <c r="D699" s="1">
        <f t="shared" si="102"/>
        <v>7379.8390821519424</v>
      </c>
      <c r="E699" s="1">
        <f>IF(C699&lt;11165,'Initial Conditions (LLDS)'!$E$1-0.0065*C699,IF(C699&gt;25336.9,139.789+0.00296*C699,216.483))</f>
        <v>216.483</v>
      </c>
      <c r="F699">
        <f>(D699*0.028964)/(8.3145*Equations!E699)</f>
        <v>0.11875324766889779</v>
      </c>
      <c r="G699" s="14">
        <f t="shared" si="100"/>
        <v>42.953904437560944</v>
      </c>
      <c r="H699">
        <f t="shared" si="103"/>
        <v>14.828195206203727</v>
      </c>
      <c r="I699">
        <f t="shared" si="104"/>
        <v>9.4851457129938677</v>
      </c>
      <c r="J699">
        <f>F699*G699*B699-m*B699-0.5*Equations!F699*0.3*I699</f>
        <v>23.594686625725565</v>
      </c>
      <c r="K699" s="14">
        <f t="shared" si="107"/>
        <v>2.6357001522656698</v>
      </c>
      <c r="L699" s="1">
        <f t="shared" si="109"/>
        <v>2299.2265975241226</v>
      </c>
      <c r="O699">
        <f>(2*Mp*Equations!B699/(Equations!F699*1.026*0.75))^(1/2)</f>
        <v>15.568738168910372</v>
      </c>
      <c r="Q699">
        <f>$G$3*('Initial Conditions (LLDS)'!$I$3/Equations!D699)*(Ti/Equations!E699)</f>
        <v>74.932073268117108</v>
      </c>
      <c r="T699" s="1">
        <v>17400</v>
      </c>
      <c r="U699">
        <f t="shared" si="105"/>
        <v>1117.6242937110037</v>
      </c>
      <c r="AB699">
        <f t="shared" si="106"/>
        <v>2.1725791898593716</v>
      </c>
      <c r="AC699" s="1">
        <f t="shared" si="108"/>
        <v>2299.2265975241226</v>
      </c>
    </row>
    <row r="700" spans="1:29">
      <c r="A700">
        <f t="shared" si="101"/>
        <v>2.1761170952720854</v>
      </c>
      <c r="B700" s="1">
        <f>(6.67384*10^(-11)*5.97219*10^24)/((6371*10^3+Equations!C700)^2)</f>
        <v>9.7661143586247139</v>
      </c>
      <c r="C700" s="1">
        <v>17425</v>
      </c>
      <c r="D700" s="1">
        <f t="shared" si="102"/>
        <v>7343.9034042736357</v>
      </c>
      <c r="E700" s="1">
        <f>IF(C700&lt;11165,'Initial Conditions (LLDS)'!$E$1-0.0065*C700,IF(C700&gt;25336.9,139.789+0.00296*C700,216.483))</f>
        <v>216.483</v>
      </c>
      <c r="F700">
        <f>(D700*0.028964)/(8.3145*Equations!E700)</f>
        <v>0.11817498594696496</v>
      </c>
      <c r="G700" s="14">
        <f t="shared" si="100"/>
        <v>43.16408934720797</v>
      </c>
      <c r="H700">
        <f t="shared" si="103"/>
        <v>14.876528051151718</v>
      </c>
      <c r="I700">
        <f t="shared" si="104"/>
        <v>9.4928283974950691</v>
      </c>
      <c r="J700">
        <f>F700*G700*B700-m*B700-0.5*Equations!F700*0.3*I700</f>
        <v>23.595187185563635</v>
      </c>
      <c r="K700" s="14">
        <f t="shared" si="107"/>
        <v>2.6335670416834778</v>
      </c>
      <c r="L700" s="1">
        <f t="shared" si="109"/>
        <v>2301.8601645658059</v>
      </c>
      <c r="O700">
        <f>(2*Mp*Equations!B700/(Equations!F700*1.026*0.75))^(1/2)</f>
        <v>15.606721604685671</v>
      </c>
      <c r="Q700">
        <f>$G$3*('Initial Conditions (LLDS)'!$I$3/Equations!D700)*(Ti/Equations!E700)</f>
        <v>75.298735886003627</v>
      </c>
      <c r="T700" s="1">
        <v>17425</v>
      </c>
      <c r="U700">
        <f t="shared" si="105"/>
        <v>1116.5061081610131</v>
      </c>
      <c r="AB700">
        <f t="shared" si="106"/>
        <v>2.1761170952720854</v>
      </c>
      <c r="AC700" s="1">
        <f t="shared" si="108"/>
        <v>2301.8601645658059</v>
      </c>
    </row>
    <row r="701" spans="1:29">
      <c r="A701">
        <f t="shared" si="101"/>
        <v>2.1796640588156282</v>
      </c>
      <c r="B701" s="1">
        <f>(6.67384*10^(-11)*5.97219*10^24)/((6371*10^3+Equations!C701)^2)</f>
        <v>9.7660379230632728</v>
      </c>
      <c r="C701" s="1">
        <v>17450</v>
      </c>
      <c r="D701" s="1">
        <f t="shared" si="102"/>
        <v>7308.1095509629149</v>
      </c>
      <c r="E701" s="1">
        <f>IF(C701&lt;11165,'Initial Conditions (LLDS)'!$E$1-0.0065*C701,IF(C701&gt;25336.9,139.789+0.00296*C701,216.483))</f>
        <v>216.483</v>
      </c>
      <c r="F701">
        <f>(D701*0.028964)/(8.3145*Equations!E701)</f>
        <v>0.11759900640595948</v>
      </c>
      <c r="G701" s="14">
        <f t="shared" si="100"/>
        <v>43.375499571919399</v>
      </c>
      <c r="H701">
        <f t="shared" si="103"/>
        <v>14.925063588292762</v>
      </c>
      <c r="I701">
        <f t="shared" si="104"/>
        <v>9.5005244899608616</v>
      </c>
      <c r="J701">
        <f>F701*G701*B701-m*B701-0.5*Equations!F701*0.3*I701</f>
        <v>23.595685591568635</v>
      </c>
      <c r="K701" s="14">
        <f t="shared" si="107"/>
        <v>2.6314336673114549</v>
      </c>
      <c r="L701" s="1">
        <f t="shared" si="109"/>
        <v>2304.4915982331172</v>
      </c>
      <c r="O701">
        <f>(2*Mp*Equations!B701/(Equations!F701*1.026*0.75))^(1/2)</f>
        <v>15.644833205512425</v>
      </c>
      <c r="Q701">
        <f>$G$3*('Initial Conditions (LLDS)'!$I$3/Equations!D701)*(Ti/Equations!E701)</f>
        <v>75.667536037122218</v>
      </c>
      <c r="T701" s="1">
        <v>17450</v>
      </c>
      <c r="U701">
        <f t="shared" si="105"/>
        <v>1115.3842147611729</v>
      </c>
      <c r="AB701">
        <f t="shared" si="106"/>
        <v>2.1796640588156282</v>
      </c>
      <c r="AC701" s="1">
        <f t="shared" si="108"/>
        <v>2304.4915982331172</v>
      </c>
    </row>
    <row r="702" spans="1:29">
      <c r="A702">
        <f t="shared" si="101"/>
        <v>2.1832201121383625</v>
      </c>
      <c r="B702" s="1">
        <f>(6.67384*10^(-11)*5.97219*10^24)/((6371*10^3+Equations!C702)^2)</f>
        <v>9.7659614883991761</v>
      </c>
      <c r="C702" s="1">
        <v>17475</v>
      </c>
      <c r="D702" s="1">
        <f t="shared" si="102"/>
        <v>7272.4570936128193</v>
      </c>
      <c r="E702" s="1">
        <f>IF(C702&lt;11165,'Initial Conditions (LLDS)'!$E$1-0.0065*C702,IF(C702&gt;25336.9,139.789+0.00296*C702,216.483))</f>
        <v>216.483</v>
      </c>
      <c r="F702">
        <f>(D702*0.028964)/(8.3145*Equations!E702)</f>
        <v>0.11702530214891949</v>
      </c>
      <c r="G702" s="14">
        <f t="shared" si="100"/>
        <v>43.58814340448118</v>
      </c>
      <c r="H702">
        <f t="shared" si="103"/>
        <v>14.973802857349762</v>
      </c>
      <c r="I702">
        <f t="shared" si="104"/>
        <v>9.5082340262890277</v>
      </c>
      <c r="J702">
        <f>F702*G702*B702-m*B702-0.5*Equations!F702*0.3*I702</f>
        <v>23.596181848518576</v>
      </c>
      <c r="K702" s="14">
        <f t="shared" si="107"/>
        <v>2.629300028888462</v>
      </c>
      <c r="L702" s="1">
        <f t="shared" si="109"/>
        <v>2307.1208982620055</v>
      </c>
      <c r="O702">
        <f>(2*Mp*Equations!B702/(Equations!F702*1.026*0.75))^(1/2)</f>
        <v>15.683073523737423</v>
      </c>
      <c r="Q702">
        <f>$G$3*('Initial Conditions (LLDS)'!$I$3/Equations!D702)*(Ti/Equations!E702)</f>
        <v>76.038488188042393</v>
      </c>
      <c r="T702" s="1">
        <v>17475</v>
      </c>
      <c r="U702">
        <f t="shared" si="105"/>
        <v>1114.2586288045115</v>
      </c>
      <c r="AB702">
        <f t="shared" si="106"/>
        <v>2.1832201121383625</v>
      </c>
      <c r="AC702" s="1">
        <f t="shared" si="108"/>
        <v>2307.1208982620055</v>
      </c>
    </row>
    <row r="703" spans="1:29">
      <c r="A703">
        <f t="shared" si="101"/>
        <v>2.1867852870288296</v>
      </c>
      <c r="B703" s="1">
        <f>(6.67384*10^(-11)*5.97219*10^24)/((6371*10^3+Equations!C703)^2)</f>
        <v>9.7658850546324079</v>
      </c>
      <c r="C703" s="1">
        <v>17500</v>
      </c>
      <c r="D703" s="1">
        <f t="shared" si="102"/>
        <v>7236.9456045146826</v>
      </c>
      <c r="E703" s="1">
        <f>IF(C703&lt;11165,'Initial Conditions (LLDS)'!$E$1-0.0065*C703,IF(C703&gt;25336.9,139.789+0.00296*C703,216.483))</f>
        <v>216.483</v>
      </c>
      <c r="F703">
        <f>(D703*0.028964)/(8.3145*Equations!E703)</f>
        <v>0.11645386629333811</v>
      </c>
      <c r="G703" s="14">
        <f t="shared" si="100"/>
        <v>43.802029201598494</v>
      </c>
      <c r="H703">
        <f t="shared" si="103"/>
        <v>15.022746904353838</v>
      </c>
      <c r="I703">
        <f t="shared" si="104"/>
        <v>9.5159570425069884</v>
      </c>
      <c r="J703">
        <f>F703*G703*B703-m*B703-0.5*Equations!F703*0.3*I703</f>
        <v>23.596675961185248</v>
      </c>
      <c r="K703" s="14">
        <f t="shared" si="107"/>
        <v>2.6271661261528485</v>
      </c>
      <c r="L703" s="1">
        <f t="shared" si="109"/>
        <v>2309.7480643881586</v>
      </c>
      <c r="O703">
        <f>(2*Mp*Equations!B703/(Equations!F703*1.026*0.75))^(1/2)</f>
        <v>15.721443114605361</v>
      </c>
      <c r="Q703">
        <f>$G$3*('Initial Conditions (LLDS)'!$I$3/Equations!D703)*(Ti/Equations!E703)</f>
        <v>76.411606916839233</v>
      </c>
      <c r="T703" s="1">
        <v>17500</v>
      </c>
      <c r="U703">
        <f t="shared" si="105"/>
        <v>1113.1293655696495</v>
      </c>
      <c r="AB703">
        <f t="shared" si="106"/>
        <v>2.1867852870288296</v>
      </c>
      <c r="AC703" s="1">
        <f t="shared" si="108"/>
        <v>2309.7480643881586</v>
      </c>
    </row>
    <row r="704" spans="1:29">
      <c r="A704">
        <f t="shared" si="101"/>
        <v>2.1903596154165061</v>
      </c>
      <c r="B704" s="1">
        <f>(6.67384*10^(-11)*5.97219*10^24)/((6371*10^3+Equations!C704)^2)</f>
        <v>9.7658086217629556</v>
      </c>
      <c r="C704" s="1">
        <v>17525</v>
      </c>
      <c r="D704" s="1">
        <f t="shared" si="102"/>
        <v>7201.5746568570448</v>
      </c>
      <c r="E704" s="1">
        <f>IF(C704&lt;11165,'Initial Conditions (LLDS)'!$E$1-0.0065*C704,IF(C704&gt;25336.9,139.789+0.00296*C704,216.483))</f>
        <v>216.483</v>
      </c>
      <c r="F704">
        <f>(D704*0.028964)/(8.3145*Equations!E704)</f>
        <v>0.11588469197114594</v>
      </c>
      <c r="G704" s="14">
        <f t="shared" si="100"/>
        <v>44.017165384448845</v>
      </c>
      <c r="H704">
        <f t="shared" si="103"/>
        <v>15.071896781688563</v>
      </c>
      <c r="I704">
        <f t="shared" si="104"/>
        <v>9.5236935747724143</v>
      </c>
      <c r="J704">
        <f>F704*G704*B704-m*B704-0.5*Equations!F704*0.3*I704</f>
        <v>23.597167934334326</v>
      </c>
      <c r="K704" s="14">
        <f t="shared" si="107"/>
        <v>2.6250319588424409</v>
      </c>
      <c r="L704" s="1">
        <f t="shared" si="109"/>
        <v>2312.3730963470011</v>
      </c>
      <c r="O704">
        <f>(2*Mp*Equations!B704/(Equations!F704*1.026*0.75))^(1/2)</f>
        <v>15.759942536276782</v>
      </c>
      <c r="Q704">
        <f>$G$3*('Initial Conditions (LLDS)'!$I$3/Equations!D704)*(Ti/Equations!E704)</f>
        <v>76.786906914058335</v>
      </c>
      <c r="T704" s="1">
        <v>17525</v>
      </c>
      <c r="U704">
        <f t="shared" si="105"/>
        <v>1111.996440320791</v>
      </c>
      <c r="AB704">
        <f t="shared" si="106"/>
        <v>2.1903596154165061</v>
      </c>
      <c r="AC704" s="1">
        <f t="shared" si="108"/>
        <v>2312.3730963470011</v>
      </c>
    </row>
    <row r="705" spans="1:29">
      <c r="A705">
        <f t="shared" si="101"/>
        <v>2.1939431293725509</v>
      </c>
      <c r="B705" s="1">
        <f>(6.67384*10^(-11)*5.97219*10^24)/((6371*10^3+Equations!C705)^2)</f>
        <v>9.7657321897908034</v>
      </c>
      <c r="C705" s="1">
        <v>17550</v>
      </c>
      <c r="D705" s="1">
        <f t="shared" si="102"/>
        <v>7166.3438247246977</v>
      </c>
      <c r="E705" s="1">
        <f>IF(C705&lt;11165,'Initial Conditions (LLDS)'!$E$1-0.0065*C705,IF(C705&gt;25336.9,139.789+0.00296*C705,216.483))</f>
        <v>216.483</v>
      </c>
      <c r="F705">
        <f>(D705*0.028964)/(8.3145*Equations!E705)</f>
        <v>0.11531777232869569</v>
      </c>
      <c r="G705" s="14">
        <f t="shared" si="100"/>
        <v>44.233560439239682</v>
      </c>
      <c r="H705">
        <f t="shared" si="103"/>
        <v>15.121253548134389</v>
      </c>
      <c r="I705">
        <f t="shared" si="104"/>
        <v>9.5314436593737817</v>
      </c>
      <c r="J705">
        <f>F705*G705*B705-m*B705-0.5*Equations!F705*0.3*I705</f>
        <v>23.597657772725274</v>
      </c>
      <c r="K705" s="14">
        <f t="shared" si="107"/>
        <v>2.622897526694556</v>
      </c>
      <c r="L705" s="1">
        <f t="shared" si="109"/>
        <v>2314.9959938736956</v>
      </c>
      <c r="O705">
        <f>(2*Mp*Equations!B705/(Equations!F705*1.026*0.75))^(1/2)</f>
        <v>15.798572349846053</v>
      </c>
      <c r="Q705">
        <f>$G$3*('Initial Conditions (LLDS)'!$I$3/Equations!D705)*(Ti/Equations!E705)</f>
        <v>77.164402983688404</v>
      </c>
      <c r="T705" s="1">
        <v>17550</v>
      </c>
      <c r="U705">
        <f t="shared" si="105"/>
        <v>1110.8598683077216</v>
      </c>
      <c r="AB705">
        <f t="shared" si="106"/>
        <v>2.1939431293725509</v>
      </c>
      <c r="AC705" s="1">
        <f t="shared" si="108"/>
        <v>2314.9959938736956</v>
      </c>
    </row>
    <row r="706" spans="1:29">
      <c r="A706">
        <f t="shared" si="101"/>
        <v>2.1975358611105782</v>
      </c>
      <c r="B706" s="1">
        <f>(6.67384*10^(-11)*5.97219*10^24)/((6371*10^3+Equations!C706)^2)</f>
        <v>9.7656557587159405</v>
      </c>
      <c r="C706" s="1">
        <v>17575</v>
      </c>
      <c r="D706" s="1">
        <f t="shared" si="102"/>
        <v>7131.2526830975339</v>
      </c>
      <c r="E706" s="1">
        <f>IF(C706&lt;11165,'Initial Conditions (LLDS)'!$E$1-0.0065*C706,IF(C706&gt;25336.9,139.789+0.00296*C706,216.483))</f>
        <v>216.483</v>
      </c>
      <c r="F706">
        <f>(D706*0.028964)/(8.3145*Equations!E706)</f>
        <v>0.11475310052674363</v>
      </c>
      <c r="G706" s="14">
        <f t="shared" si="100"/>
        <v>44.451222917772533</v>
      </c>
      <c r="H706">
        <f t="shared" si="103"/>
        <v>15.170818268913713</v>
      </c>
      <c r="I706">
        <f t="shared" si="104"/>
        <v>9.5392073327310047</v>
      </c>
      <c r="J706">
        <f>F706*G706*B706-m*B706-0.5*Equations!F706*0.3*I706</f>
        <v>23.598145481111441</v>
      </c>
      <c r="K706" s="14">
        <f t="shared" si="107"/>
        <v>2.6207628294459853</v>
      </c>
      <c r="L706" s="1">
        <f t="shared" si="109"/>
        <v>2317.6167567031416</v>
      </c>
      <c r="O706">
        <f>(2*Mp*Equations!B706/(Equations!F706*1.026*0.75))^(1/2)</f>
        <v>15.837333119359652</v>
      </c>
      <c r="Q706">
        <f>$G$3*('Initial Conditions (LLDS)'!$I$3/Equations!D706)*(Ti/Equations!E706)</f>
        <v>77.544110044145569</v>
      </c>
      <c r="T706" s="1">
        <v>17575</v>
      </c>
      <c r="U706">
        <f t="shared" si="105"/>
        <v>1109.7196647657941</v>
      </c>
      <c r="AB706">
        <f t="shared" si="106"/>
        <v>2.1975358611105782</v>
      </c>
      <c r="AC706" s="1">
        <f t="shared" si="108"/>
        <v>2317.6167567031416</v>
      </c>
    </row>
    <row r="707" spans="1:29">
      <c r="A707">
        <f t="shared" si="101"/>
        <v>2.2011378429874151</v>
      </c>
      <c r="B707" s="1">
        <f>(6.67384*10^(-11)*5.97219*10^24)/((6371*10^3+Equations!C707)^2)</f>
        <v>9.7655793285383492</v>
      </c>
      <c r="C707" s="1">
        <v>17600</v>
      </c>
      <c r="D707" s="1">
        <f t="shared" si="102"/>
        <v>7096.3008078495741</v>
      </c>
      <c r="E707" s="1">
        <f>IF(C707&lt;11165,'Initial Conditions (LLDS)'!$E$1-0.0065*C707,IF(C707&gt;25336.9,139.789+0.00296*C707,216.483))</f>
        <v>216.483</v>
      </c>
      <c r="F707">
        <f>(D707*0.028964)/(8.3145*Equations!E707)</f>
        <v>0.114190669740434</v>
      </c>
      <c r="G707" s="14">
        <f t="shared" ref="G707:G770" si="110">(n*8.3145*E707/D707)</f>
        <v>44.670161438011512</v>
      </c>
      <c r="H707">
        <f t="shared" si="103"/>
        <v>15.220592015735999</v>
      </c>
      <c r="I707">
        <f t="shared" si="104"/>
        <v>9.5469846313960094</v>
      </c>
      <c r="J707">
        <f>F707*G707*B707-m*B707-0.5*Equations!F707*0.3*I707</f>
        <v>23.598631064239974</v>
      </c>
      <c r="K707" s="14">
        <f t="shared" si="107"/>
        <v>2.6186278668330036</v>
      </c>
      <c r="L707" s="1">
        <f t="shared" si="109"/>
        <v>2320.2353845699745</v>
      </c>
      <c r="O707">
        <f>(2*Mp*Equations!B707/(Equations!F707*1.026*0.75))^(1/2)</f>
        <v>15.876225411834373</v>
      </c>
      <c r="Q707">
        <f>$G$3*('Initial Conditions (LLDS)'!$I$3/Equations!D707)*(Ti/Equations!E707)</f>
        <v>77.926043129264926</v>
      </c>
      <c r="T707" s="1">
        <v>17600</v>
      </c>
      <c r="U707">
        <f t="shared" si="105"/>
        <v>1108.5758449159271</v>
      </c>
      <c r="AB707">
        <f t="shared" si="106"/>
        <v>2.2011378429874151</v>
      </c>
      <c r="AC707" s="1">
        <f t="shared" si="108"/>
        <v>2320.2353845699745</v>
      </c>
    </row>
    <row r="708" spans="1:29">
      <c r="A708">
        <f t="shared" ref="A708:A771" si="111">((G708*3)/(4*3.1415))^(1/3)</f>
        <v>2.2047491075038796</v>
      </c>
      <c r="B708" s="1">
        <f>(6.67384*10^(-11)*5.97219*10^24)/((6371*10^3+Equations!C708)^2)</f>
        <v>9.7655028992580171</v>
      </c>
      <c r="C708" s="1">
        <v>17625</v>
      </c>
      <c r="D708" s="1">
        <f t="shared" ref="D708:D771" si="112">101325*(1-2.25577*(10^-5)*C708)^5.25588</f>
        <v>7061.4877757478716</v>
      </c>
      <c r="E708" s="1">
        <f>IF(C708&lt;11165,'Initial Conditions (LLDS)'!$E$1-0.0065*C708,IF(C708&gt;25336.9,139.789+0.00296*C708,216.483))</f>
        <v>216.483</v>
      </c>
      <c r="F708">
        <f>(D708*0.028964)/(8.3145*Equations!E708)</f>
        <v>0.11363047315928126</v>
      </c>
      <c r="G708" s="14">
        <f t="shared" si="110"/>
        <v>44.890384684658009</v>
      </c>
      <c r="H708">
        <f t="shared" ref="H708:H771" si="113">3.1415*(A708)^2</f>
        <v>15.270575866843503</v>
      </c>
      <c r="I708">
        <f t="shared" ref="I708:I771" si="114">(2*B708*(F708*G708-m)/(F708*0.3*H708))^(1/2)</f>
        <v>9.5547755920533444</v>
      </c>
      <c r="J708">
        <f>F708*G708*B708-m*B708-0.5*Equations!F708*0.3*I708</f>
        <v>23.599114526851864</v>
      </c>
      <c r="K708" s="14">
        <f t="shared" si="107"/>
        <v>2.6164926385913621</v>
      </c>
      <c r="L708" s="1">
        <f t="shared" si="109"/>
        <v>2322.8518772085658</v>
      </c>
      <c r="O708">
        <f>(2*Mp*Equations!B708/(Equations!F708*1.026*0.75))^(1/2)</f>
        <v>15.915249797275852</v>
      </c>
      <c r="Q708">
        <f>$G$3*('Initial Conditions (LLDS)'!$I$3/Equations!D708)*(Ti/Equations!E708)</f>
        <v>78.310217389303276</v>
      </c>
      <c r="T708" s="1">
        <v>17625</v>
      </c>
      <c r="U708">
        <f t="shared" ref="U708:U771" si="115">T708/O708</f>
        <v>1107.4284239645926</v>
      </c>
      <c r="AB708">
        <f t="shared" ref="AB708:AB771" si="116">((G708*3)/(4*3.1415))^(1/3)</f>
        <v>2.2047491075038796</v>
      </c>
      <c r="AC708" s="1">
        <f t="shared" si="108"/>
        <v>2322.8518772085658</v>
      </c>
    </row>
    <row r="709" spans="1:29">
      <c r="A709">
        <f t="shared" si="111"/>
        <v>2.2083696873055541</v>
      </c>
      <c r="B709" s="1">
        <f>(6.67384*10^(-11)*5.97219*10^24)/((6371*10^3+Equations!C709)^2)</f>
        <v>9.7654264708749317</v>
      </c>
      <c r="C709" s="1">
        <v>17650</v>
      </c>
      <c r="D709" s="1">
        <f t="shared" si="112"/>
        <v>7026.8131644514688</v>
      </c>
      <c r="E709" s="1">
        <f>IF(C709&lt;11165,'Initial Conditions (LLDS)'!$E$1-0.0065*C709,IF(C709&gt;25336.9,139.789+0.00296*C709,216.483))</f>
        <v>216.483</v>
      </c>
      <c r="F709">
        <f>(D709*0.028964)/(8.3145*Equations!E709)</f>
        <v>0.1130725039871535</v>
      </c>
      <c r="G709" s="14">
        <f t="shared" si="110"/>
        <v>45.111901409730635</v>
      </c>
      <c r="H709">
        <f t="shared" si="113"/>
        <v>15.320770907057211</v>
      </c>
      <c r="I709">
        <f t="shared" si="114"/>
        <v>9.5625802515207994</v>
      </c>
      <c r="J709">
        <f>F709*G709*B709-m*B709-0.5*Equations!F709*0.3*I709</f>
        <v>23.599595873681974</v>
      </c>
      <c r="K709" s="14">
        <f t="shared" ref="K709:K772" si="117">25/I709</f>
        <v>2.614357144456287</v>
      </c>
      <c r="L709" s="1">
        <f t="shared" si="109"/>
        <v>2325.4662343530222</v>
      </c>
      <c r="O709">
        <f>(2*Mp*Equations!B709/(Equations!F709*1.026*0.75))^(1/2)</f>
        <v>15.954406848697108</v>
      </c>
      <c r="Q709">
        <f>$G$3*('Initial Conditions (LLDS)'!$I$3/Equations!D709)*(Ti/Equations!E709)</f>
        <v>78.696648091950664</v>
      </c>
      <c r="T709" s="1">
        <v>17650</v>
      </c>
      <c r="U709">
        <f t="shared" si="115"/>
        <v>1106.2774171038118</v>
      </c>
      <c r="AB709">
        <f t="shared" si="116"/>
        <v>2.2083696873055541</v>
      </c>
      <c r="AC709" s="1">
        <f t="shared" ref="AC709:AC772" si="118">L708+K709</f>
        <v>2325.4662343530222</v>
      </c>
    </row>
    <row r="710" spans="1:29">
      <c r="A710">
        <f t="shared" si="111"/>
        <v>2.2119996151835624</v>
      </c>
      <c r="B710" s="1">
        <f>(6.67384*10^(-11)*5.97219*10^24)/((6371*10^3+Equations!C710)^2)</f>
        <v>9.7653500433890752</v>
      </c>
      <c r="C710" s="1">
        <v>17675</v>
      </c>
      <c r="D710" s="1">
        <f t="shared" si="112"/>
        <v>6992.2765525104087</v>
      </c>
      <c r="E710" s="1">
        <f>IF(C710&lt;11165,'Initial Conditions (LLDS)'!$E$1-0.0065*C710,IF(C710&gt;25336.9,139.789+0.00296*C710,216.483))</f>
        <v>216.483</v>
      </c>
      <c r="F710">
        <f>(D710*0.028964)/(8.3145*Equations!E710)</f>
        <v>0.11251675544225631</v>
      </c>
      <c r="G710" s="14">
        <f t="shared" si="110"/>
        <v>45.334720433150387</v>
      </c>
      <c r="H710">
        <f t="shared" si="113"/>
        <v>15.371178227823155</v>
      </c>
      <c r="I710">
        <f t="shared" si="114"/>
        <v>9.5703986467499931</v>
      </c>
      <c r="J710">
        <f>F710*G710*B710-m*B710-0.5*Equations!F710*0.3*I710</f>
        <v>23.60007510945897</v>
      </c>
      <c r="K710" s="14">
        <f t="shared" si="117"/>
        <v>2.6122213841624808</v>
      </c>
      <c r="L710" s="1">
        <f t="shared" ref="L710:L773" si="119">L709+K710</f>
        <v>2328.0784557371849</v>
      </c>
      <c r="O710">
        <f>(2*Mp*Equations!B710/(Equations!F710*1.026*0.75))^(1/2)</f>
        <v>15.993697142137188</v>
      </c>
      <c r="Q710">
        <f>$G$3*('Initial Conditions (LLDS)'!$I$3/Equations!D710)*(Ti/Equations!E710)</f>
        <v>79.08535062335126</v>
      </c>
      <c r="T710" s="1">
        <v>17675</v>
      </c>
      <c r="U710">
        <f t="shared" si="115"/>
        <v>1105.1228395111491</v>
      </c>
      <c r="AB710">
        <f t="shared" si="116"/>
        <v>2.2119996151835624</v>
      </c>
      <c r="AC710" s="1">
        <f t="shared" si="118"/>
        <v>2328.0784557371849</v>
      </c>
    </row>
    <row r="711" spans="1:29">
      <c r="A711">
        <f t="shared" si="111"/>
        <v>2.2156389240753649</v>
      </c>
      <c r="B711" s="1">
        <f>(6.67384*10^(-11)*5.97219*10^24)/((6371*10^3+Equations!C711)^2)</f>
        <v>9.765273616800437</v>
      </c>
      <c r="C711" s="1">
        <v>17700</v>
      </c>
      <c r="D711" s="1">
        <f t="shared" si="112"/>
        <v>6957.8775193646024</v>
      </c>
      <c r="E711" s="1">
        <f>IF(C711&lt;11165,'Initial Conditions (LLDS)'!$E$1-0.0065*C711,IF(C711&gt;25336.9,139.789+0.00296*C711,216.483))</f>
        <v>216.483</v>
      </c>
      <c r="F711">
        <f>(D711*0.028964)/(8.3145*Equations!E711)</f>
        <v>0.11196322075711473</v>
      </c>
      <c r="G711" s="14">
        <f t="shared" si="110"/>
        <v>45.558850643332391</v>
      </c>
      <c r="H711">
        <f t="shared" si="113"/>
        <v>15.421798927259237</v>
      </c>
      <c r="I711">
        <f t="shared" si="114"/>
        <v>9.5782308148270001</v>
      </c>
      <c r="J711">
        <f>F711*G711*B711-m*B711-0.5*Equations!F711*0.3*I711</f>
        <v>23.60055223890544</v>
      </c>
      <c r="K711" s="14">
        <f t="shared" si="117"/>
        <v>2.6100853574441185</v>
      </c>
      <c r="L711" s="1">
        <f t="shared" si="119"/>
        <v>2330.6885410946288</v>
      </c>
      <c r="O711">
        <f>(2*Mp*Equations!B711/(Equations!F711*1.026*0.75))^(1/2)</f>
        <v>16.033121256680118</v>
      </c>
      <c r="Q711">
        <f>$G$3*('Initial Conditions (LLDS)'!$I$3/Equations!D711)*(Ti/Equations!E711)</f>
        <v>79.476340489135609</v>
      </c>
      <c r="T711" s="1">
        <v>17700</v>
      </c>
      <c r="U711">
        <f t="shared" si="115"/>
        <v>1103.9647063497</v>
      </c>
      <c r="AB711">
        <f t="shared" si="116"/>
        <v>2.2156389240753649</v>
      </c>
      <c r="AC711" s="1">
        <f t="shared" si="118"/>
        <v>2330.6885410946288</v>
      </c>
    </row>
    <row r="712" spans="1:29">
      <c r="A712">
        <f t="shared" si="111"/>
        <v>2.2192876470655438</v>
      </c>
      <c r="B712" s="1">
        <f>(6.67384*10^(-11)*5.97219*10^24)/((6371*10^3+Equations!C712)^2)</f>
        <v>9.7651971911090012</v>
      </c>
      <c r="C712" s="1">
        <v>17725</v>
      </c>
      <c r="D712" s="1">
        <f t="shared" si="112"/>
        <v>6923.6156453428275</v>
      </c>
      <c r="E712" s="1">
        <f>IF(C712&lt;11165,'Initial Conditions (LLDS)'!$E$1-0.0065*C712,IF(C712&gt;25336.9,139.789+0.00296*C712,216.483))</f>
        <v>216.483</v>
      </c>
      <c r="F712">
        <f>(D712*0.028964)/(8.3145*Equations!E712)</f>
        <v>0.11141189317855701</v>
      </c>
      <c r="G712" s="14">
        <f t="shared" si="110"/>
        <v>45.784300997782474</v>
      </c>
      <c r="H712">
        <f t="shared" si="113"/>
        <v>15.472634110202263</v>
      </c>
      <c r="I712">
        <f t="shared" si="114"/>
        <v>9.5860767929729569</v>
      </c>
      <c r="J712">
        <f>F712*G712*B712-m*B712-0.5*Equations!F712*0.3*I712</f>
        <v>23.60102726673772</v>
      </c>
      <c r="K712" s="14">
        <f t="shared" si="117"/>
        <v>2.6079490640348482</v>
      </c>
      <c r="L712" s="1">
        <f t="shared" si="119"/>
        <v>2333.2964901586638</v>
      </c>
      <c r="O712">
        <f>(2*Mp*Equations!B712/(Equations!F712*1.026*0.75))^(1/2)</f>
        <v>16.072679774473805</v>
      </c>
      <c r="Q712">
        <f>$G$3*('Initial Conditions (LLDS)'!$I$3/Equations!D712)*(Ti/Equations!E712)</f>
        <v>79.869633315461428</v>
      </c>
      <c r="T712" s="1">
        <v>17725</v>
      </c>
      <c r="U712">
        <f t="shared" si="115"/>
        <v>1102.8030327680867</v>
      </c>
      <c r="AB712">
        <f t="shared" si="116"/>
        <v>2.2192876470655438</v>
      </c>
      <c r="AC712" s="1">
        <f t="shared" si="118"/>
        <v>2333.2964901586638</v>
      </c>
    </row>
    <row r="713" spans="1:29">
      <c r="A713">
        <f t="shared" si="111"/>
        <v>2.2229458173865981</v>
      </c>
      <c r="B713" s="1">
        <f>(6.67384*10^(-11)*5.97219*10^24)/((6371*10^3+Equations!C713)^2)</f>
        <v>9.7651207663147552</v>
      </c>
      <c r="C713" s="1">
        <v>17750</v>
      </c>
      <c r="D713" s="1">
        <f t="shared" si="112"/>
        <v>6889.4905116616965</v>
      </c>
      <c r="E713" s="1">
        <f>IF(C713&lt;11165,'Initial Conditions (LLDS)'!$E$1-0.0065*C713,IF(C713&gt;25336.9,139.789+0.00296*C713,216.483))</f>
        <v>216.483</v>
      </c>
      <c r="F713">
        <f>(D713*0.028964)/(8.3145*Equations!E713)</f>
        <v>0.11086276596769812</v>
      </c>
      <c r="G713" s="14">
        <f t="shared" si="110"/>
        <v>46.011080523699789</v>
      </c>
      <c r="H713">
        <f t="shared" si="113"/>
        <v>15.52368488825539</v>
      </c>
      <c r="I713">
        <f t="shared" si="114"/>
        <v>9.5939366185446993</v>
      </c>
      <c r="J713">
        <f>F713*G713*B713-m*B713-0.5*Equations!F713*0.3*I713</f>
        <v>23.601500197666095</v>
      </c>
      <c r="K713" s="14">
        <f t="shared" si="117"/>
        <v>2.6058125036677842</v>
      </c>
      <c r="L713" s="1">
        <f t="shared" si="119"/>
        <v>2335.9023026623317</v>
      </c>
      <c r="O713">
        <f>(2*Mp*Equations!B713/(Equations!F713*1.026*0.75))^(1/2)</f>
        <v>16.112373280749146</v>
      </c>
      <c r="Q713">
        <f>$G$3*('Initial Conditions (LLDS)'!$I$3/Equations!D713)*(Ti/Equations!E713)</f>
        <v>80.265244850064676</v>
      </c>
      <c r="T713" s="1">
        <v>17750</v>
      </c>
      <c r="U713">
        <f t="shared" si="115"/>
        <v>1101.6378339004514</v>
      </c>
      <c r="AB713">
        <f t="shared" si="116"/>
        <v>2.2229458173865981</v>
      </c>
      <c r="AC713" s="1">
        <f t="shared" si="118"/>
        <v>2335.9023026623317</v>
      </c>
    </row>
    <row r="714" spans="1:29">
      <c r="A714">
        <f t="shared" si="111"/>
        <v>2.2266134684197505</v>
      </c>
      <c r="B714" s="1">
        <f>(6.67384*10^(-11)*5.97219*10^24)/((6371*10^3+Equations!C714)^2)</f>
        <v>9.7650443424176832</v>
      </c>
      <c r="C714" s="1">
        <v>17775</v>
      </c>
      <c r="D714" s="1">
        <f t="shared" si="112"/>
        <v>6855.5017004245528</v>
      </c>
      <c r="E714" s="1">
        <f>IF(C714&lt;11165,'Initial Conditions (LLDS)'!$E$1-0.0065*C714,IF(C714&gt;25336.9,139.789+0.00296*C714,216.483))</f>
        <v>216.483</v>
      </c>
      <c r="F714">
        <f>(D714*0.028964)/(8.3145*Equations!E714)</f>
        <v>0.11031583239992186</v>
      </c>
      <c r="G714" s="14">
        <f t="shared" si="110"/>
        <v>46.239198318585643</v>
      </c>
      <c r="H714">
        <f t="shared" si="113"/>
        <v>15.57495237983607</v>
      </c>
      <c r="I714">
        <f t="shared" si="114"/>
        <v>9.6018103290353611</v>
      </c>
      <c r="J714">
        <f>F714*G714*B714-m*B714-0.5*Equations!F714*0.3*I714</f>
        <v>23.60197103639463</v>
      </c>
      <c r="K714" s="14">
        <f t="shared" si="117"/>
        <v>2.6036756760755142</v>
      </c>
      <c r="L714" s="1">
        <f t="shared" si="119"/>
        <v>2338.5059783384072</v>
      </c>
      <c r="O714">
        <f>(2*Mp*Equations!B714/(Equations!F714*1.026*0.75))^(1/2)</f>
        <v>16.152202363839326</v>
      </c>
      <c r="Q714">
        <f>$G$3*('Initial Conditions (LLDS)'!$I$3/Equations!D714)*(Ti/Equations!E714)</f>
        <v>80.663190963321853</v>
      </c>
      <c r="T714" s="1">
        <v>17775</v>
      </c>
      <c r="U714">
        <f t="shared" si="115"/>
        <v>1100.4691248664458</v>
      </c>
      <c r="AB714">
        <f t="shared" si="116"/>
        <v>2.2266134684197505</v>
      </c>
      <c r="AC714" s="1">
        <f t="shared" si="118"/>
        <v>2338.5059783384072</v>
      </c>
    </row>
    <row r="715" spans="1:29">
      <c r="A715">
        <f t="shared" si="111"/>
        <v>2.2302906336957484</v>
      </c>
      <c r="B715" s="1">
        <f>(6.67384*10^(-11)*5.97219*10^24)/((6371*10^3+Equations!C715)^2)</f>
        <v>9.7649679194177708</v>
      </c>
      <c r="C715" s="1">
        <v>17800</v>
      </c>
      <c r="D715" s="1">
        <f t="shared" si="112"/>
        <v>6821.6487946204898</v>
      </c>
      <c r="E715" s="1">
        <f>IF(C715&lt;11165,'Initial Conditions (LLDS)'!$E$1-0.0065*C715,IF(C715&gt;25336.9,139.789+0.00296*C715,216.483))</f>
        <v>216.483</v>
      </c>
      <c r="F715">
        <f>(D715*0.028964)/(8.3145*Equations!E715)</f>
        <v>0.10977108576486523</v>
      </c>
      <c r="G715" s="14">
        <f t="shared" si="110"/>
        <v>46.468663550857478</v>
      </c>
      <c r="H715">
        <f t="shared" si="113"/>
        <v>15.626437710224215</v>
      </c>
      <c r="I715">
        <f t="shared" si="114"/>
        <v>9.6096979620750211</v>
      </c>
      <c r="J715">
        <f>F715*G715*B715-m*B715-0.5*Equations!F715*0.3*I715</f>
        <v>23.602439787621304</v>
      </c>
      <c r="K715" s="14">
        <f t="shared" si="117"/>
        <v>2.6015385809900891</v>
      </c>
      <c r="L715" s="1">
        <f t="shared" si="119"/>
        <v>2341.1075169193973</v>
      </c>
      <c r="O715">
        <f>(2*Mp*Equations!B715/(Equations!F715*1.026*0.75))^(1/2)</f>
        <v>16.192167615199153</v>
      </c>
      <c r="Q715">
        <f>$G$3*('Initial Conditions (LLDS)'!$I$3/Equations!D715)*(Ti/Equations!E715)</f>
        <v>81.06348764932099</v>
      </c>
      <c r="T715" s="1">
        <v>17800</v>
      </c>
      <c r="U715">
        <f t="shared" si="115"/>
        <v>1099.2969207712263</v>
      </c>
      <c r="AB715">
        <f t="shared" si="116"/>
        <v>2.2302906336957484</v>
      </c>
      <c r="AC715" s="1">
        <f t="shared" si="118"/>
        <v>2341.1075169193973</v>
      </c>
    </row>
    <row r="716" spans="1:29">
      <c r="A716">
        <f t="shared" si="111"/>
        <v>2.2339773468956787</v>
      </c>
      <c r="B716" s="1">
        <f>(6.67384*10^(-11)*5.97219*10^24)/((6371*10^3+Equations!C716)^2)</f>
        <v>9.7648914973150074</v>
      </c>
      <c r="C716" s="1">
        <v>17825</v>
      </c>
      <c r="D716" s="1">
        <f t="shared" si="112"/>
        <v>6787.9313781232649</v>
      </c>
      <c r="E716" s="1">
        <f>IF(C716&lt;11165,'Initial Conditions (LLDS)'!$E$1-0.0065*C716,IF(C716&gt;25336.9,139.789+0.00296*C716,216.483))</f>
        <v>216.483</v>
      </c>
      <c r="F716">
        <f>(D716*0.028964)/(8.3145*Equations!E716)</f>
        <v>0.10922851936640077</v>
      </c>
      <c r="G716" s="14">
        <f t="shared" si="110"/>
        <v>46.699485460469482</v>
      </c>
      <c r="H716">
        <f t="shared" si="113"/>
        <v>15.678142011610861</v>
      </c>
      <c r="I716">
        <f t="shared" si="114"/>
        <v>9.6175995554313154</v>
      </c>
      <c r="J716">
        <f>F716*G716*B716-m*B716-0.5*Equations!F716*0.3*I716</f>
        <v>23.602906456037907</v>
      </c>
      <c r="K716" s="14">
        <f t="shared" si="117"/>
        <v>2.5994012181430275</v>
      </c>
      <c r="L716" s="1">
        <f t="shared" si="119"/>
        <v>2343.7069181375405</v>
      </c>
      <c r="O716">
        <f>(2*Mp*Equations!B716/(Equations!F716*1.026*0.75))^(1/2)</f>
        <v>16.232269629424607</v>
      </c>
      <c r="Q716">
        <f>$G$3*('Initial Conditions (LLDS)'!$I$3/Equations!D716)*(Ti/Equations!E716)</f>
        <v>81.466151026944218</v>
      </c>
      <c r="T716" s="1">
        <v>17825</v>
      </c>
      <c r="U716">
        <f t="shared" si="115"/>
        <v>1098.1212367054459</v>
      </c>
      <c r="AB716">
        <f t="shared" si="116"/>
        <v>2.2339773468956787</v>
      </c>
      <c r="AC716" s="1">
        <f t="shared" si="118"/>
        <v>2343.7069181375405</v>
      </c>
    </row>
    <row r="717" spans="1:29">
      <c r="A717">
        <f t="shared" si="111"/>
        <v>2.237673641851782</v>
      </c>
      <c r="B717" s="1">
        <f>(6.67384*10^(-11)*5.97219*10^24)/((6371*10^3+Equations!C717)^2)</f>
        <v>9.7648150761093753</v>
      </c>
      <c r="C717" s="1">
        <v>17850</v>
      </c>
      <c r="D717" s="1">
        <f t="shared" si="112"/>
        <v>6754.3490356902676</v>
      </c>
      <c r="E717" s="1">
        <f>IF(C717&lt;11165,'Initial Conditions (LLDS)'!$E$1-0.0065*C717,IF(C717&gt;25336.9,139.789+0.00296*C717,216.483))</f>
        <v>216.483</v>
      </c>
      <c r="F717">
        <f>(D717*0.028964)/(8.3145*Equations!E717)</f>
        <v>0.10868812652262015</v>
      </c>
      <c r="G717" s="14">
        <f t="shared" si="110"/>
        <v>46.93167335953887</v>
      </c>
      <c r="H717">
        <f t="shared" si="113"/>
        <v>15.730066423147161</v>
      </c>
      <c r="I717">
        <f t="shared" si="114"/>
        <v>9.6255151470100841</v>
      </c>
      <c r="J717">
        <f>F717*G717*B717-m*B717-0.5*Equations!F717*0.3*I717</f>
        <v>23.603371046330132</v>
      </c>
      <c r="K717" s="14">
        <f t="shared" si="117"/>
        <v>2.5972635872653114</v>
      </c>
      <c r="L717" s="1">
        <f t="shared" si="119"/>
        <v>2346.3041817248059</v>
      </c>
      <c r="O717">
        <f>(2*Mp*Equations!B717/(Equations!F717*1.026*0.75))^(1/2)</f>
        <v>16.272509004272496</v>
      </c>
      <c r="Q717">
        <f>$G$3*('Initial Conditions (LLDS)'!$I$3/Equations!D717)*(Ti/Equations!E717)</f>
        <v>81.871197340960407</v>
      </c>
      <c r="T717" s="1">
        <v>17850</v>
      </c>
      <c r="U717">
        <f t="shared" si="115"/>
        <v>1096.9420877452469</v>
      </c>
      <c r="AB717">
        <f t="shared" si="116"/>
        <v>2.237673641851782</v>
      </c>
      <c r="AC717" s="1">
        <f t="shared" si="118"/>
        <v>2346.3041817248059</v>
      </c>
    </row>
    <row r="718" spans="1:29">
      <c r="A718">
        <f t="shared" si="111"/>
        <v>2.2413795525482763</v>
      </c>
      <c r="B718" s="1">
        <f>(6.67384*10^(-11)*5.97219*10^24)/((6371*10^3+Equations!C718)^2)</f>
        <v>9.7647386558008638</v>
      </c>
      <c r="C718" s="1">
        <v>17875</v>
      </c>
      <c r="D718" s="1">
        <f t="shared" si="112"/>
        <v>6720.9013529614731</v>
      </c>
      <c r="E718" s="1">
        <f>IF(C718&lt;11165,'Initial Conditions (LLDS)'!$E$1-0.0065*C718,IF(C718&gt;25336.9,139.789+0.00296*C718,216.483))</f>
        <v>216.483</v>
      </c>
      <c r="F718">
        <f>(D718*0.028964)/(8.3145*Equations!E718)</f>
        <v>0.10814990056581718</v>
      </c>
      <c r="G718" s="14">
        <f t="shared" si="110"/>
        <v>47.165236632978313</v>
      </c>
      <c r="H718">
        <f t="shared" si="113"/>
        <v>15.782212090993818</v>
      </c>
      <c r="I718">
        <f t="shared" si="114"/>
        <v>9.6334447748560006</v>
      </c>
      <c r="J718">
        <f>F718*G718*B718-m*B718-0.5*Equations!F718*0.3*I718</f>
        <v>23.603833563177513</v>
      </c>
      <c r="K718" s="14">
        <f t="shared" si="117"/>
        <v>2.5951256880873848</v>
      </c>
      <c r="L718" s="1">
        <f t="shared" si="119"/>
        <v>2348.8993074128934</v>
      </c>
      <c r="O718">
        <f>(2*Mp*Equations!B718/(Equations!F718*1.026*0.75))^(1/2)</f>
        <v>16.312886340680279</v>
      </c>
      <c r="Q718">
        <f>$G$3*('Initial Conditions (LLDS)'!$I$3/Equations!D718)*(Ti/Equations!E718)</f>
        <v>82.278642963128377</v>
      </c>
      <c r="T718" s="1">
        <v>17875</v>
      </c>
      <c r="U718">
        <f t="shared" si="115"/>
        <v>1095.7594889522522</v>
      </c>
      <c r="AB718">
        <f t="shared" si="116"/>
        <v>2.2413795525482763</v>
      </c>
      <c r="AC718" s="1">
        <f t="shared" si="118"/>
        <v>2348.8993074128934</v>
      </c>
    </row>
    <row r="719" spans="1:29">
      <c r="A719">
        <f t="shared" si="111"/>
        <v>2.2450951131221859</v>
      </c>
      <c r="B719" s="1">
        <f>(6.67384*10^(-11)*5.97219*10^24)/((6371*10^3+Equations!C719)^2)</f>
        <v>9.7646622363894551</v>
      </c>
      <c r="C719" s="1">
        <v>17900</v>
      </c>
      <c r="D719" s="1">
        <f t="shared" si="112"/>
        <v>6687.5879164583739</v>
      </c>
      <c r="E719" s="1">
        <f>IF(C719&lt;11165,'Initial Conditions (LLDS)'!$E$1-0.0065*C719,IF(C719&gt;25336.9,139.789+0.00296*C719,216.483))</f>
        <v>216.483</v>
      </c>
      <c r="F719">
        <f>(D719*0.028964)/(8.3145*Equations!E719)</f>
        <v>0.10761383484247067</v>
      </c>
      <c r="G719" s="14">
        <f t="shared" si="110"/>
        <v>47.400184739134723</v>
      </c>
      <c r="H719">
        <f t="shared" si="113"/>
        <v>15.834580168370927</v>
      </c>
      <c r="I719">
        <f t="shared" si="114"/>
        <v>9.641388477153221</v>
      </c>
      <c r="J719">
        <f>F719*G719*B719-m*B719-0.5*Equations!F719*0.3*I719</f>
        <v>23.604294011253469</v>
      </c>
      <c r="K719" s="14">
        <f t="shared" si="117"/>
        <v>2.5929875203391517</v>
      </c>
      <c r="L719" s="1">
        <f t="shared" si="119"/>
        <v>2351.4922949332326</v>
      </c>
      <c r="O719">
        <f>(2*Mp*Equations!B719/(Equations!F719*1.026*0.75))^(1/2)</f>
        <v>16.353402242786032</v>
      </c>
      <c r="Q719">
        <f>$G$3*('Initial Conditions (LLDS)'!$I$3/Equations!D719)*(Ti/Equations!E719)</f>
        <v>82.688504393311248</v>
      </c>
      <c r="T719" s="1">
        <v>17900</v>
      </c>
      <c r="U719">
        <f t="shared" si="115"/>
        <v>1094.5734553735581</v>
      </c>
      <c r="AB719">
        <f t="shared" si="116"/>
        <v>2.2450951131221859</v>
      </c>
      <c r="AC719" s="1">
        <f t="shared" si="118"/>
        <v>2351.4922949332326</v>
      </c>
    </row>
    <row r="720" spans="1:29">
      <c r="A720">
        <f t="shared" si="111"/>
        <v>2.2488203578641661</v>
      </c>
      <c r="B720" s="1">
        <f>(6.67384*10^(-11)*5.97219*10^24)/((6371*10^3+Equations!C720)^2)</f>
        <v>9.7645858178751368</v>
      </c>
      <c r="C720" s="1">
        <v>17925</v>
      </c>
      <c r="D720" s="1">
        <f t="shared" si="112"/>
        <v>6654.4083135829887</v>
      </c>
      <c r="E720" s="1">
        <f>IF(C720&lt;11165,'Initial Conditions (LLDS)'!$E$1-0.0065*C720,IF(C720&gt;25336.9,139.789+0.00296*C720,216.483))</f>
        <v>216.483</v>
      </c>
      <c r="F720">
        <f>(D720*0.028964)/(8.3145*Equations!E720)</f>
        <v>0.10707992271322851</v>
      </c>
      <c r="G720" s="14">
        <f t="shared" si="110"/>
        <v>47.636527210433655</v>
      </c>
      <c r="H720">
        <f t="shared" si="113"/>
        <v>15.887171815608072</v>
      </c>
      <c r="I720">
        <f t="shared" si="114"/>
        <v>9.6493462922260136</v>
      </c>
      <c r="J720">
        <f>F720*G720*B720-m*B720-0.5*Equations!F720*0.3*I720</f>
        <v>23.604752395225248</v>
      </c>
      <c r="K720" s="14">
        <f t="shared" si="117"/>
        <v>2.5908490837499767</v>
      </c>
      <c r="L720" s="1">
        <f t="shared" si="119"/>
        <v>2354.0831440169827</v>
      </c>
      <c r="O720">
        <f>(2*Mp*Equations!B720/(Equations!F720*1.026*0.75))^(1/2)</f>
        <v>16.39405731794848</v>
      </c>
      <c r="Q720">
        <f>$G$3*('Initial Conditions (LLDS)'!$I$3/Equations!D720)*(Ti/Equations!E720)</f>
        <v>83.100798260600612</v>
      </c>
      <c r="T720" s="1">
        <v>17925</v>
      </c>
      <c r="U720">
        <f t="shared" si="115"/>
        <v>1093.3840020417288</v>
      </c>
      <c r="AB720">
        <f t="shared" si="116"/>
        <v>2.2488203578641661</v>
      </c>
      <c r="AC720" s="1">
        <f t="shared" si="118"/>
        <v>2354.0831440169827</v>
      </c>
    </row>
    <row r="721" spans="1:29">
      <c r="A721">
        <f t="shared" si="111"/>
        <v>2.2525553212193521</v>
      </c>
      <c r="B721" s="1">
        <f>(6.67384*10^(-11)*5.97219*10^24)/((6371*10^3+Equations!C721)^2)</f>
        <v>9.7645094002578965</v>
      </c>
      <c r="C721" s="1">
        <v>17950</v>
      </c>
      <c r="D721" s="1">
        <f t="shared" si="112"/>
        <v>6621.3621326167558</v>
      </c>
      <c r="E721" s="1">
        <f>IF(C721&lt;11165,'Initial Conditions (LLDS)'!$E$1-0.0065*C721,IF(C721&gt;25336.9,139.789+0.00296*C721,216.483))</f>
        <v>216.483</v>
      </c>
      <c r="F721">
        <f>(D721*0.028964)/(8.3145*Equations!E721)</f>
        <v>0.10654815755288981</v>
      </c>
      <c r="G721" s="14">
        <f t="shared" si="110"/>
        <v>47.874273654030866</v>
      </c>
      <c r="H721">
        <f t="shared" si="113"/>
        <v>15.939988200195092</v>
      </c>
      <c r="I721">
        <f t="shared" si="114"/>
        <v>9.6573182585394175</v>
      </c>
      <c r="J721">
        <f>F721*G721*B721-m*B721-0.5*Equations!F721*0.3*I721</f>
        <v>23.605208719753996</v>
      </c>
      <c r="K721" s="14">
        <f t="shared" si="117"/>
        <v>2.5887103780486806</v>
      </c>
      <c r="L721" s="1">
        <f t="shared" si="119"/>
        <v>2356.6718543950315</v>
      </c>
      <c r="O721">
        <f>(2*Mp*Equations!B721/(Equations!F721*1.026*0.75))^(1/2)</f>
        <v>16.434852176767315</v>
      </c>
      <c r="Q721">
        <f>$G$3*('Initial Conditions (LLDS)'!$I$3/Equations!D721)*(Ti/Equations!E721)</f>
        <v>83.515541324453082</v>
      </c>
      <c r="T721" s="1">
        <v>17950</v>
      </c>
      <c r="U721">
        <f t="shared" si="115"/>
        <v>1092.1911439747862</v>
      </c>
      <c r="AB721">
        <f t="shared" si="116"/>
        <v>2.2525553212193521</v>
      </c>
      <c r="AC721" s="1">
        <f t="shared" si="118"/>
        <v>2356.6718543950315</v>
      </c>
    </row>
    <row r="722" spans="1:29">
      <c r="A722">
        <f t="shared" si="111"/>
        <v>2.2563000377881948</v>
      </c>
      <c r="B722" s="1">
        <f>(6.67384*10^(-11)*5.97219*10^24)/((6371*10^3+Equations!C722)^2)</f>
        <v>9.7644329835377182</v>
      </c>
      <c r="C722" s="1">
        <v>17975</v>
      </c>
      <c r="D722" s="1">
        <f t="shared" si="112"/>
        <v>6588.4489627195189</v>
      </c>
      <c r="E722" s="1">
        <f>IF(C722&lt;11165,'Initial Conditions (LLDS)'!$E$1-0.0065*C722,IF(C722&gt;25336.9,139.789+0.00296*C722,216.483))</f>
        <v>216.483</v>
      </c>
      <c r="F722">
        <f>(D722*0.028964)/(8.3145*Equations!E722)</f>
        <v>0.10601853275038864</v>
      </c>
      <c r="G722" s="14">
        <f t="shared" si="110"/>
        <v>48.113433752469504</v>
      </c>
      <c r="H722">
        <f t="shared" si="113"/>
        <v>15.993030496833034</v>
      </c>
      <c r="I722">
        <f t="shared" si="114"/>
        <v>9.6653044146998948</v>
      </c>
      <c r="J722">
        <f>F722*G722*B722-m*B722-0.5*Equations!F722*0.3*I722</f>
        <v>23.605662989494753</v>
      </c>
      <c r="K722" s="14">
        <f t="shared" si="117"/>
        <v>2.5865714029635396</v>
      </c>
      <c r="L722" s="1">
        <f t="shared" si="119"/>
        <v>2359.2584257979952</v>
      </c>
      <c r="O722">
        <f>(2*Mp*Equations!B722/(Equations!F722*1.026*0.75))^(1/2)</f>
        <v>16.475787433103555</v>
      </c>
      <c r="Q722">
        <f>$G$3*('Initial Conditions (LLDS)'!$I$3/Equations!D722)*(Ti/Equations!E722)</f>
        <v>83.932750475836841</v>
      </c>
      <c r="T722" s="1">
        <v>17975</v>
      </c>
      <c r="U722">
        <f t="shared" si="115"/>
        <v>1090.9948961762027</v>
      </c>
      <c r="AB722">
        <f t="shared" si="116"/>
        <v>2.2563000377881948</v>
      </c>
      <c r="AC722" s="1">
        <f t="shared" si="118"/>
        <v>2359.2584257979952</v>
      </c>
    </row>
    <row r="723" spans="1:29">
      <c r="A723">
        <f t="shared" si="111"/>
        <v>2.2600545423273068</v>
      </c>
      <c r="B723" s="1">
        <f>(6.67384*10^(-11)*5.97219*10^24)/((6371*10^3+Equations!C723)^2)</f>
        <v>9.7643565677145876</v>
      </c>
      <c r="C723" s="1">
        <v>18000</v>
      </c>
      <c r="D723" s="1">
        <f t="shared" si="112"/>
        <v>6555.668393928514</v>
      </c>
      <c r="E723" s="1">
        <f>IF(C723&lt;11165,'Initial Conditions (LLDS)'!$E$1-0.0065*C723,IF(C723&gt;25336.9,139.789+0.00296*C723,216.483))</f>
        <v>216.483</v>
      </c>
      <c r="F723">
        <f>(D723*0.028964)/(8.3145*Equations!E723)</f>
        <v>0.1054910417087777</v>
      </c>
      <c r="G723" s="14">
        <f t="shared" si="110"/>
        <v>48.354017264343746</v>
      </c>
      <c r="H723">
        <f t="shared" si="113"/>
        <v>16.046299887485521</v>
      </c>
      <c r="I723">
        <f t="shared" si="114"/>
        <v>9.6733047994559715</v>
      </c>
      <c r="J723">
        <f>F723*G723*B723-m*B723-0.5*Equations!F723*0.3*I723</f>
        <v>23.606115209096412</v>
      </c>
      <c r="K723" s="14">
        <f t="shared" si="117"/>
        <v>2.5844321582222864</v>
      </c>
      <c r="L723" s="1">
        <f t="shared" si="119"/>
        <v>2361.8428579562174</v>
      </c>
      <c r="O723">
        <f>(2*Mp*Equations!B723/(Equations!F723*1.026*0.75))^(1/2)</f>
        <v>16.516863704100025</v>
      </c>
      <c r="Q723">
        <f>$G$3*('Initial Conditions (LLDS)'!$I$3/Equations!D723)*(Ti/Equations!E723)</f>
        <v>84.352442738389286</v>
      </c>
      <c r="T723" s="1">
        <v>18000</v>
      </c>
      <c r="U723">
        <f t="shared" si="115"/>
        <v>1089.795273634898</v>
      </c>
      <c r="AB723">
        <f t="shared" si="116"/>
        <v>2.2600545423273068</v>
      </c>
      <c r="AC723" s="1">
        <f t="shared" si="118"/>
        <v>2361.8428579562174</v>
      </c>
    </row>
    <row r="724" spans="1:29">
      <c r="A724">
        <f t="shared" si="111"/>
        <v>2.2638188697503274</v>
      </c>
      <c r="B724" s="1">
        <f>(6.67384*10^(-11)*5.97219*10^24)/((6371*10^3+Equations!C724)^2)</f>
        <v>9.7642801527884924</v>
      </c>
      <c r="C724" s="1">
        <v>18025</v>
      </c>
      <c r="D724" s="1">
        <f t="shared" si="112"/>
        <v>6523.0200171572451</v>
      </c>
      <c r="E724" s="1">
        <f>IF(C724&lt;11165,'Initial Conditions (LLDS)'!$E$1-0.0065*C724,IF(C724&gt;25336.9,139.789+0.00296*C724,216.483))</f>
        <v>216.483</v>
      </c>
      <c r="F724">
        <f>(D724*0.028964)/(8.3145*Equations!E724)</f>
        <v>0.10496567784521016</v>
      </c>
      <c r="G724" s="14">
        <f t="shared" si="110"/>
        <v>48.596034024969711</v>
      </c>
      <c r="H724">
        <f t="shared" si="113"/>
        <v>16.099797561430776</v>
      </c>
      <c r="I724">
        <f t="shared" si="114"/>
        <v>9.6813194516989132</v>
      </c>
      <c r="J724">
        <f>F724*G724*B724-m*B724-0.5*Equations!F724*0.3*I724</f>
        <v>23.606565383201719</v>
      </c>
      <c r="K724" s="14">
        <f t="shared" si="117"/>
        <v>2.5822926435521047</v>
      </c>
      <c r="L724" s="1">
        <f t="shared" si="119"/>
        <v>2364.4251505997695</v>
      </c>
      <c r="O724">
        <f>(2*Mp*Equations!B724/(Equations!F724*1.026*0.75))^(1/2)</f>
        <v>16.558081610202152</v>
      </c>
      <c r="Q724">
        <f>$G$3*('Initial Conditions (LLDS)'!$I$3/Equations!D724)*(Ti/Equations!E724)</f>
        <v>84.774635269587435</v>
      </c>
      <c r="T724" s="1">
        <v>18025</v>
      </c>
      <c r="U724">
        <f t="shared" si="115"/>
        <v>1088.5922913252232</v>
      </c>
      <c r="AB724">
        <f t="shared" si="116"/>
        <v>2.2638188697503274</v>
      </c>
      <c r="AC724" s="1">
        <f t="shared" si="118"/>
        <v>2364.4251505997695</v>
      </c>
    </row>
    <row r="725" spans="1:29">
      <c r="A725">
        <f t="shared" si="111"/>
        <v>2.2675930551287697</v>
      </c>
      <c r="B725" s="1">
        <f>(6.67384*10^(-11)*5.97219*10^24)/((6371*10^3+Equations!C725)^2)</f>
        <v>9.7642037387594165</v>
      </c>
      <c r="C725" s="1">
        <v>18050</v>
      </c>
      <c r="D725" s="1">
        <f t="shared" si="112"/>
        <v>6490.5034241945141</v>
      </c>
      <c r="E725" s="1">
        <f>IF(C725&lt;11165,'Initial Conditions (LLDS)'!$E$1-0.0065*C725,IF(C725&gt;25336.9,139.789+0.00296*C725,216.483))</f>
        <v>216.483</v>
      </c>
      <c r="F725">
        <f>(D725*0.028964)/(8.3145*Equations!E725)</f>
        <v>0.10444243459092419</v>
      </c>
      <c r="G725" s="14">
        <f t="shared" si="110"/>
        <v>48.839493947061818</v>
      </c>
      <c r="H725">
        <f t="shared" si="113"/>
        <v>16.15352471531374</v>
      </c>
      <c r="I725">
        <f t="shared" si="114"/>
        <v>9.689348410463376</v>
      </c>
      <c r="J725">
        <f>F725*G725*B725-m*B725-0.5*Equations!F725*0.3*I725</f>
        <v>23.607013516447335</v>
      </c>
      <c r="K725" s="14">
        <f t="shared" si="117"/>
        <v>2.5801528586796292</v>
      </c>
      <c r="L725" s="1">
        <f t="shared" si="119"/>
        <v>2367.0053034584489</v>
      </c>
      <c r="O725">
        <f>(2*Mp*Equations!B725/(Equations!F725*1.026*0.75))^(1/2)</f>
        <v>16.599441775178708</v>
      </c>
      <c r="Q725">
        <f>$G$3*('Initial Conditions (LLDS)'!$I$3/Equations!D725)*(Ti/Equations!E725)</f>
        <v>85.199345361927797</v>
      </c>
      <c r="T725" s="1">
        <v>18050</v>
      </c>
      <c r="U725">
        <f t="shared" si="115"/>
        <v>1087.3859642069606</v>
      </c>
      <c r="AB725">
        <f t="shared" si="116"/>
        <v>2.2675930551287697</v>
      </c>
      <c r="AC725" s="1">
        <f t="shared" si="118"/>
        <v>2367.0053034584489</v>
      </c>
    </row>
    <row r="726" spans="1:29">
      <c r="A726">
        <f t="shared" si="111"/>
        <v>2.271377133692893</v>
      </c>
      <c r="B726" s="1">
        <f>(6.67384*10^(-11)*5.97219*10^24)/((6371*10^3+Equations!C726)^2)</f>
        <v>9.7641273256273493</v>
      </c>
      <c r="C726" s="1">
        <v>18075</v>
      </c>
      <c r="D726" s="1">
        <f t="shared" si="112"/>
        <v>6458.1182077033536</v>
      </c>
      <c r="E726" s="1">
        <f>IF(C726&lt;11165,'Initial Conditions (LLDS)'!$E$1-0.0065*C726,IF(C726&gt;25336.9,139.789+0.00296*C726,216.483))</f>
        <v>216.483</v>
      </c>
      <c r="F726">
        <f>(D726*0.028964)/(8.3145*Equations!E726)</f>
        <v>0.10392130539122568</v>
      </c>
      <c r="G726" s="14">
        <f t="shared" si="110"/>
        <v>49.08440702141646</v>
      </c>
      <c r="H726">
        <f t="shared" si="113"/>
        <v>16.207482553198833</v>
      </c>
      <c r="I726">
        <f t="shared" si="114"/>
        <v>9.6973917149280773</v>
      </c>
      <c r="J726">
        <f>F726*G726*B726-m*B726-0.5*Equations!F726*0.3*I726</f>
        <v>23.607459613463831</v>
      </c>
      <c r="K726" s="14">
        <f t="shared" si="117"/>
        <v>2.5780128033309437</v>
      </c>
      <c r="L726" s="1">
        <f t="shared" si="119"/>
        <v>2369.5833162617801</v>
      </c>
      <c r="O726">
        <f>(2*Mp*Equations!B726/(Equations!F726*1.026*0.75))^(1/2)</f>
        <v>16.640944826142817</v>
      </c>
      <c r="Q726">
        <f>$G$3*('Initial Conditions (LLDS)'!$I$3/Equations!D726)*(Ti/Equations!E726)</f>
        <v>85.626590444119088</v>
      </c>
      <c r="T726" s="1">
        <v>18075</v>
      </c>
      <c r="U726">
        <f t="shared" si="115"/>
        <v>1086.1763072253141</v>
      </c>
      <c r="AB726">
        <f t="shared" si="116"/>
        <v>2.271377133692893</v>
      </c>
      <c r="AC726" s="1">
        <f t="shared" si="118"/>
        <v>2369.5833162617801</v>
      </c>
    </row>
    <row r="727" spans="1:29">
      <c r="A727">
        <f t="shared" si="111"/>
        <v>2.2751711408325734</v>
      </c>
      <c r="B727" s="1">
        <f>(6.67384*10^(-11)*5.97219*10^24)/((6371*10^3+Equations!C727)^2)</f>
        <v>9.764050913392273</v>
      </c>
      <c r="C727" s="1">
        <v>18100</v>
      </c>
      <c r="D727" s="1">
        <f t="shared" si="112"/>
        <v>6425.8639612199577</v>
      </c>
      <c r="E727" s="1">
        <f>IF(C727&lt;11165,'Initial Conditions (LLDS)'!$E$1-0.0065*C727,IF(C727&gt;25336.9,139.789+0.00296*C727,216.483))</f>
        <v>216.483</v>
      </c>
      <c r="F727">
        <f>(D727*0.028964)/(8.3145*Equations!E727)</f>
        <v>0.10340228370547105</v>
      </c>
      <c r="G727" s="14">
        <f t="shared" si="110"/>
        <v>49.330783317602403</v>
      </c>
      <c r="H727">
        <f t="shared" si="113"/>
        <v>16.261672286623135</v>
      </c>
      <c r="I727">
        <f t="shared" si="114"/>
        <v>9.7054494044164592</v>
      </c>
      <c r="J727">
        <f>F727*G727*B727-m*B727-0.5*Equations!F727*0.3*I727</f>
        <v>23.607903678875577</v>
      </c>
      <c r="K727" s="14">
        <f t="shared" si="117"/>
        <v>2.5758724772315813</v>
      </c>
      <c r="L727" s="1">
        <f t="shared" si="119"/>
        <v>2372.1591887390118</v>
      </c>
      <c r="O727">
        <f>(2*Mp*Equations!B727/(Equations!F727*1.026*0.75))^(1/2)</f>
        <v>16.682591393573141</v>
      </c>
      <c r="Q727">
        <f>$G$3*('Initial Conditions (LLDS)'!$I$3/Equations!D727)*(Ti/Equations!E727)</f>
        <v>86.056388082286489</v>
      </c>
      <c r="T727" s="1">
        <v>18100</v>
      </c>
      <c r="U727">
        <f t="shared" si="115"/>
        <v>1084.9633353108982</v>
      </c>
      <c r="AB727">
        <f t="shared" si="116"/>
        <v>2.2751711408325734</v>
      </c>
      <c r="AC727" s="1">
        <f t="shared" si="118"/>
        <v>2372.1591887390118</v>
      </c>
    </row>
    <row r="728" spans="1:29">
      <c r="A728">
        <f t="shared" si="111"/>
        <v>2.2789751120981734</v>
      </c>
      <c r="B728" s="1">
        <f>(6.67384*10^(-11)*5.97219*10^24)/((6371*10^3+Equations!C728)^2)</f>
        <v>9.7639745020541735</v>
      </c>
      <c r="C728" s="1">
        <v>18125</v>
      </c>
      <c r="D728" s="1">
        <f t="shared" si="112"/>
        <v>6393.7402791526974</v>
      </c>
      <c r="E728" s="1">
        <f>IF(C728&lt;11165,'Initial Conditions (LLDS)'!$E$1-0.0065*C728,IF(C728&gt;25336.9,139.789+0.00296*C728,216.483))</f>
        <v>216.483</v>
      </c>
      <c r="F728">
        <f>(D728*0.028964)/(8.3145*Equations!E728)</f>
        <v>0.10288536300705145</v>
      </c>
      <c r="G728" s="14">
        <f t="shared" si="110"/>
        <v>49.578632984657311</v>
      </c>
      <c r="H728">
        <f t="shared" si="113"/>
        <v>16.316095134649792</v>
      </c>
      <c r="I728">
        <f t="shared" si="114"/>
        <v>9.713521518397366</v>
      </c>
      <c r="J728">
        <f>F728*G728*B728-m*B728-0.5*Equations!F728*0.3*I728</f>
        <v>23.608345717300885</v>
      </c>
      <c r="K728" s="14">
        <f t="shared" si="117"/>
        <v>2.573731880106521</v>
      </c>
      <c r="L728" s="1">
        <f t="shared" si="119"/>
        <v>2374.7329206191184</v>
      </c>
      <c r="O728">
        <f>(2*Mp*Equations!B728/(Equations!F728*1.026*0.75))^(1/2)</f>
        <v>16.724382111335082</v>
      </c>
      <c r="Q728">
        <f>$G$3*('Initial Conditions (LLDS)'!$I$3/Equations!D728)*(Ti/Equations!E728)</f>
        <v>86.488755981186912</v>
      </c>
      <c r="T728" s="1">
        <v>18125</v>
      </c>
      <c r="U728">
        <f t="shared" si="115"/>
        <v>1083.747063379737</v>
      </c>
      <c r="AB728">
        <f t="shared" si="116"/>
        <v>2.2789751120981734</v>
      </c>
      <c r="AC728" s="1">
        <f t="shared" si="118"/>
        <v>2374.7329206191184</v>
      </c>
    </row>
    <row r="729" spans="1:29">
      <c r="A729">
        <f t="shared" si="111"/>
        <v>2.2827890832014335</v>
      </c>
      <c r="B729" s="1">
        <f>(6.67384*10^(-11)*5.97219*10^24)/((6371*10^3+Equations!C729)^2)</f>
        <v>9.76389809161304</v>
      </c>
      <c r="C729" s="1">
        <v>18150</v>
      </c>
      <c r="D729" s="1">
        <f t="shared" si="112"/>
        <v>6361.7467567810017</v>
      </c>
      <c r="E729" s="1">
        <f>IF(C729&lt;11165,'Initial Conditions (LLDS)'!$E$1-0.0065*C729,IF(C729&gt;25336.9,139.789+0.00296*C729,216.483))</f>
        <v>216.483</v>
      </c>
      <c r="F729">
        <f>(D729*0.028964)/(8.3145*Equations!E729)</f>
        <v>0.1023705367833747</v>
      </c>
      <c r="G729" s="14">
        <f t="shared" si="110"/>
        <v>49.827966251792162</v>
      </c>
      <c r="H729">
        <f t="shared" si="113"/>
        <v>16.370752323922211</v>
      </c>
      <c r="I729">
        <f t="shared" si="114"/>
        <v>9.7216080964857259</v>
      </c>
      <c r="J729">
        <f>F729*G729*B729-m*B729-0.5*Equations!F729*0.3*I729</f>
        <v>23.608785733351976</v>
      </c>
      <c r="K729" s="14">
        <f t="shared" si="117"/>
        <v>2.5715910116801846</v>
      </c>
      <c r="L729" s="1">
        <f t="shared" si="119"/>
        <v>2377.3045116307985</v>
      </c>
      <c r="O729">
        <f>(2*Mp*Equations!B729/(Equations!F729*1.026*0.75))^(1/2)</f>
        <v>16.766317616702338</v>
      </c>
      <c r="Q729">
        <f>$G$3*('Initial Conditions (LLDS)'!$I$3/Equations!D729)*(Ti/Equations!E729)</f>
        <v>86.923711985437578</v>
      </c>
      <c r="T729" s="1">
        <v>18150</v>
      </c>
      <c r="U729">
        <f t="shared" si="115"/>
        <v>1082.5275063332488</v>
      </c>
      <c r="AB729">
        <f t="shared" si="116"/>
        <v>2.2827890832014335</v>
      </c>
      <c r="AC729" s="1">
        <f t="shared" si="118"/>
        <v>2377.3045116307985</v>
      </c>
    </row>
    <row r="730" spans="1:29">
      <c r="A730">
        <f t="shared" si="111"/>
        <v>2.2866130900163504</v>
      </c>
      <c r="B730" s="1">
        <f>(6.67384*10^(-11)*5.97219*10^24)/((6371*10^3+Equations!C730)^2)</f>
        <v>9.7638216820688566</v>
      </c>
      <c r="C730" s="1">
        <v>18175</v>
      </c>
      <c r="D730" s="1">
        <f t="shared" si="112"/>
        <v>6329.8829902543876</v>
      </c>
      <c r="E730" s="1">
        <f>IF(C730&lt;11165,'Initial Conditions (LLDS)'!$E$1-0.0065*C730,IF(C730&gt;25336.9,139.789+0.00296*C730,216.483))</f>
        <v>216.483</v>
      </c>
      <c r="F730">
        <f>(D730*0.028964)/(8.3145*Equations!E730)</f>
        <v>0.10185779853584971</v>
      </c>
      <c r="G730" s="14">
        <f t="shared" si="110"/>
        <v>50.078793429101374</v>
      </c>
      <c r="H730">
        <f t="shared" si="113"/>
        <v>16.425645088718298</v>
      </c>
      <c r="I730">
        <f t="shared" si="114"/>
        <v>9.7297091784432226</v>
      </c>
      <c r="J730">
        <f>F730*G730*B730-m*B730-0.5*Equations!F730*0.3*I730</f>
        <v>23.609223731634916</v>
      </c>
      <c r="K730" s="14">
        <f t="shared" si="117"/>
        <v>2.5694498716764382</v>
      </c>
      <c r="L730" s="1">
        <f t="shared" si="119"/>
        <v>2379.8739615024751</v>
      </c>
      <c r="O730">
        <f>(2*Mp*Equations!B730/(Equations!F730*1.026*0.75))^(1/2)</f>
        <v>16.808398550378406</v>
      </c>
      <c r="Q730">
        <f>$G$3*('Initial Conditions (LLDS)'!$I$3/Equations!D730)*(Ti/Equations!E730)</f>
        <v>87.361274080755138</v>
      </c>
      <c r="T730" s="1">
        <v>18175</v>
      </c>
      <c r="U730">
        <f t="shared" si="115"/>
        <v>1081.3046790582455</v>
      </c>
      <c r="AB730">
        <f t="shared" si="116"/>
        <v>2.2866130900163504</v>
      </c>
      <c r="AC730" s="1">
        <f t="shared" si="118"/>
        <v>2379.8739615024751</v>
      </c>
    </row>
    <row r="731" spans="1:29">
      <c r="A731">
        <f t="shared" si="111"/>
        <v>2.290447168580076</v>
      </c>
      <c r="B731" s="1">
        <f>(6.67384*10^(-11)*5.97219*10^24)/((6371*10^3+Equations!C731)^2)</f>
        <v>9.763745273421609</v>
      </c>
      <c r="C731" s="1">
        <v>18200</v>
      </c>
      <c r="D731" s="1">
        <f t="shared" si="112"/>
        <v>6298.1485765913731</v>
      </c>
      <c r="E731" s="1">
        <f>IF(C731&lt;11165,'Initial Conditions (LLDS)'!$E$1-0.0065*C731,IF(C731&gt;25336.9,139.789+0.00296*C731,216.483))</f>
        <v>216.483</v>
      </c>
      <c r="F731">
        <f>(D731*0.028964)/(8.3145*Equations!E731)</f>
        <v>0.10134714177986903</v>
      </c>
      <c r="G731" s="14">
        <f t="shared" si="110"/>
        <v>50.331124908280906</v>
      </c>
      <c r="H731">
        <f t="shared" si="113"/>
        <v>16.480774671005456</v>
      </c>
      <c r="I731">
        <f t="shared" si="114"/>
        <v>9.7378248041789899</v>
      </c>
      <c r="J731">
        <f>F731*G731*B731-m*B731-0.5*Equations!F731*0.3*I731</f>
        <v>23.609659716749697</v>
      </c>
      <c r="K731" s="14">
        <f t="shared" si="117"/>
        <v>2.5673084598185874</v>
      </c>
      <c r="L731" s="1">
        <f t="shared" si="119"/>
        <v>2382.4412699622935</v>
      </c>
      <c r="O731">
        <f>(2*Mp*Equations!B731/(Equations!F731*1.026*0.75))^(1/2)</f>
        <v>16.85062555651842</v>
      </c>
      <c r="Q731">
        <f>$G$3*('Initial Conditions (LLDS)'!$I$3/Equations!D731)*(Ti/Equations!E731)</f>
        <v>87.801460395208053</v>
      </c>
      <c r="T731" s="1">
        <v>18200</v>
      </c>
      <c r="U731">
        <f t="shared" si="115"/>
        <v>1080.0785964269198</v>
      </c>
      <c r="AB731">
        <f t="shared" si="116"/>
        <v>2.290447168580076</v>
      </c>
      <c r="AC731" s="1">
        <f t="shared" si="118"/>
        <v>2382.4412699622935</v>
      </c>
    </row>
    <row r="732" spans="1:29">
      <c r="A732">
        <f t="shared" si="111"/>
        <v>2.294291355093816</v>
      </c>
      <c r="B732" s="1">
        <f>(6.67384*10^(-11)*5.97219*10^24)/((6371*10^3+Equations!C732)^2)</f>
        <v>9.7636688656712831</v>
      </c>
      <c r="C732" s="1">
        <v>18225</v>
      </c>
      <c r="D732" s="1">
        <f t="shared" si="112"/>
        <v>6266.5431136784373</v>
      </c>
      <c r="E732" s="1">
        <f>IF(C732&lt;11165,'Initial Conditions (LLDS)'!$E$1-0.0065*C732,IF(C732&gt;25336.9,139.789+0.00296*C732,216.483))</f>
        <v>216.483</v>
      </c>
      <c r="F732">
        <f>(D732*0.028964)/(8.3145*Equations!E732)</f>
        <v>0.10083856004479201</v>
      </c>
      <c r="G732" s="14">
        <f t="shared" si="110"/>
        <v>50.584971163352989</v>
      </c>
      <c r="H732">
        <f t="shared" si="113"/>
        <v>16.536142320495895</v>
      </c>
      <c r="I732">
        <f t="shared" si="114"/>
        <v>9.7459550137502866</v>
      </c>
      <c r="J732">
        <f>F732*G732*B732-m*B732-0.5*Equations!F732*0.3*I732</f>
        <v>23.610093693290182</v>
      </c>
      <c r="K732" s="14">
        <f t="shared" si="117"/>
        <v>2.5651667758293795</v>
      </c>
      <c r="L732" s="1">
        <f t="shared" si="119"/>
        <v>2385.0064367381228</v>
      </c>
      <c r="O732">
        <f>(2*Mp*Equations!B732/(Equations!F732*1.026*0.75))^(1/2)</f>
        <v>16.892999282751045</v>
      </c>
      <c r="Q732">
        <f>$G$3*('Initial Conditions (LLDS)'!$I$3/Equations!D732)*(Ti/Equations!E732)</f>
        <v>88.244289200481106</v>
      </c>
      <c r="T732" s="1">
        <v>18225</v>
      </c>
      <c r="U732">
        <f t="shared" si="115"/>
        <v>1078.8492732968398</v>
      </c>
      <c r="AB732">
        <f t="shared" si="116"/>
        <v>2.294291355093816</v>
      </c>
      <c r="AC732" s="1">
        <f t="shared" si="118"/>
        <v>2385.0064367381228</v>
      </c>
    </row>
    <row r="733" spans="1:29">
      <c r="A733">
        <f t="shared" si="111"/>
        <v>2.2981456859237319</v>
      </c>
      <c r="B733" s="1">
        <f>(6.67384*10^(-11)*5.97219*10^24)/((6371*10^3+Equations!C733)^2)</f>
        <v>9.7635924588178664</v>
      </c>
      <c r="C733" s="1">
        <v>18250</v>
      </c>
      <c r="D733" s="1">
        <f t="shared" si="112"/>
        <v>6235.0662002690087</v>
      </c>
      <c r="E733" s="1">
        <f>IF(C733&lt;11165,'Initial Conditions (LLDS)'!$E$1-0.0065*C733,IF(C733&gt;25336.9,139.789+0.00296*C733,216.483))</f>
        <v>216.483</v>
      </c>
      <c r="F733">
        <f>(D733*0.028964)/(8.3145*Equations!E733)</f>
        <v>0.10033204687392862</v>
      </c>
      <c r="G733" s="14">
        <f t="shared" si="110"/>
        <v>50.840342751397813</v>
      </c>
      <c r="H733">
        <f t="shared" si="113"/>
        <v>16.591749294702357</v>
      </c>
      <c r="I733">
        <f t="shared" si="114"/>
        <v>9.7540998473631984</v>
      </c>
      <c r="J733">
        <f>F733*G733*B733-m*B733-0.5*Equations!F733*0.3*I733</f>
        <v>23.61052566584415</v>
      </c>
      <c r="K733" s="14">
        <f t="shared" si="117"/>
        <v>2.5630248194309995</v>
      </c>
      <c r="L733" s="1">
        <f t="shared" si="119"/>
        <v>2387.569461557554</v>
      </c>
      <c r="O733">
        <f>(2*Mp*Equations!B733/(Equations!F733*1.026*0.75))^(1/2)</f>
        <v>16.93552038020054</v>
      </c>
      <c r="Q733">
        <f>$G$3*('Initial Conditions (LLDS)'!$I$3/Equations!D733)*(Ti/Equations!E733)</f>
        <v>88.689778913151727</v>
      </c>
      <c r="T733" s="1">
        <v>18250</v>
      </c>
      <c r="U733">
        <f t="shared" si="115"/>
        <v>1077.6167245109414</v>
      </c>
      <c r="AB733">
        <f t="shared" si="116"/>
        <v>2.2981456859237319</v>
      </c>
      <c r="AC733" s="1">
        <f t="shared" si="118"/>
        <v>2387.569461557554</v>
      </c>
    </row>
    <row r="734" spans="1:29">
      <c r="A734">
        <f t="shared" si="111"/>
        <v>2.3020101976018537</v>
      </c>
      <c r="B734" s="1">
        <f>(6.67384*10^(-11)*5.97219*10^24)/((6371*10^3+Equations!C734)^2)</f>
        <v>9.7635160528613429</v>
      </c>
      <c r="C734" s="1">
        <v>18275</v>
      </c>
      <c r="D734" s="1">
        <f t="shared" si="112"/>
        <v>6203.7174359823948</v>
      </c>
      <c r="E734" s="1">
        <f>IF(C734&lt;11165,'Initial Conditions (LLDS)'!$E$1-0.0065*C734,IF(C734&gt;25336.9,139.789+0.00296*C734,216.483))</f>
        <v>216.483</v>
      </c>
      <c r="F734">
        <f>(D734*0.028964)/(8.3145*Equations!E734)</f>
        <v>9.9827595824522192E-2</v>
      </c>
      <c r="G734" s="14">
        <f t="shared" si="110"/>
        <v>51.097250313292889</v>
      </c>
      <c r="H734">
        <f t="shared" si="113"/>
        <v>16.64759685899438</v>
      </c>
      <c r="I734">
        <f t="shared" si="114"/>
        <v>9.7622593453733355</v>
      </c>
      <c r="J734">
        <f>F734*G734*B734-m*B734-0.5*Equations!F734*0.3*I734</f>
        <v>23.610955638993275</v>
      </c>
      <c r="K734" s="14">
        <f t="shared" si="117"/>
        <v>2.5608825903450665</v>
      </c>
      <c r="L734" s="1">
        <f t="shared" si="119"/>
        <v>2390.130344147899</v>
      </c>
      <c r="O734">
        <f>(2*Mp*Equations!B734/(Equations!F734*1.026*0.75))^(1/2)</f>
        <v>16.978189503509011</v>
      </c>
      <c r="Q734">
        <f>$G$3*('Initial Conditions (LLDS)'!$I$3/Equations!D734)*(Ti/Equations!E734)</f>
        <v>89.137948095979766</v>
      </c>
      <c r="T734" s="1">
        <v>18275</v>
      </c>
      <c r="U734">
        <f t="shared" si="115"/>
        <v>1076.3809648975214</v>
      </c>
      <c r="AB734">
        <f t="shared" si="116"/>
        <v>2.3020101976018537</v>
      </c>
      <c r="AC734" s="1">
        <f t="shared" si="118"/>
        <v>2390.130344147899</v>
      </c>
    </row>
    <row r="735" spans="1:29">
      <c r="A735">
        <f t="shared" si="111"/>
        <v>2.3058849268269976</v>
      </c>
      <c r="B735" s="1">
        <f>(6.67384*10^(-11)*5.97219*10^24)/((6371*10^3+Equations!C735)^2)</f>
        <v>9.7634396478017003</v>
      </c>
      <c r="C735" s="1">
        <v>18300</v>
      </c>
      <c r="D735" s="1">
        <f t="shared" si="112"/>
        <v>6172.4964213027397</v>
      </c>
      <c r="E735" s="1">
        <f>IF(C735&lt;11165,'Initial Conditions (LLDS)'!$E$1-0.0065*C735,IF(C735&gt;25336.9,139.789+0.00296*C735,216.483))</f>
        <v>216.483</v>
      </c>
      <c r="F735">
        <f>(D735*0.028964)/(8.3145*Equations!E735)</f>
        <v>9.9325200467732619E-2</v>
      </c>
      <c r="G735" s="14">
        <f t="shared" si="110"/>
        <v>51.355704574459494</v>
      </c>
      <c r="H735">
        <f t="shared" si="113"/>
        <v>16.70368628665501</v>
      </c>
      <c r="I735">
        <f t="shared" si="114"/>
        <v>9.770433548286535</v>
      </c>
      <c r="J735">
        <f>F735*G735*B735-m*B735-0.5*Equations!F735*0.3*I735</f>
        <v>23.611383617313152</v>
      </c>
      <c r="K735" s="14">
        <f t="shared" si="117"/>
        <v>2.5587400882926339</v>
      </c>
      <c r="L735" s="1">
        <f t="shared" si="119"/>
        <v>2392.6890842361918</v>
      </c>
      <c r="O735">
        <f>(2*Mp*Equations!B735/(Equations!F735*1.026*0.75))^(1/2)</f>
        <v>17.021007310858863</v>
      </c>
      <c r="Q735">
        <f>$G$3*('Initial Conditions (LLDS)'!$I$3/Equations!D735)*(Ti/Equations!E735)</f>
        <v>89.588815459209712</v>
      </c>
      <c r="T735" s="1">
        <v>18300</v>
      </c>
      <c r="U735">
        <f t="shared" si="115"/>
        <v>1075.1420092702258</v>
      </c>
      <c r="AB735">
        <f t="shared" si="116"/>
        <v>2.3058849268269976</v>
      </c>
      <c r="AC735" s="1">
        <f t="shared" si="118"/>
        <v>2392.6890842361918</v>
      </c>
    </row>
    <row r="736" spans="1:29">
      <c r="A736">
        <f t="shared" si="111"/>
        <v>2.309769910465683</v>
      </c>
      <c r="B736" s="1">
        <f>(6.67384*10^(-11)*5.97219*10^24)/((6371*10^3+Equations!C736)^2)</f>
        <v>9.7633632436389224</v>
      </c>
      <c r="C736" s="1">
        <v>18325</v>
      </c>
      <c r="D736" s="1">
        <f t="shared" si="112"/>
        <v>6141.4027575780301</v>
      </c>
      <c r="E736" s="1">
        <f>IF(C736&lt;11165,'Initial Conditions (LLDS)'!$E$1-0.0065*C736,IF(C736&gt;25336.9,139.789+0.00296*C736,216.483))</f>
        <v>216.483</v>
      </c>
      <c r="F736">
        <f>(D736*0.028964)/(8.3145*Equations!E736)</f>
        <v>9.882485438862039E-2</v>
      </c>
      <c r="G736" s="14">
        <f t="shared" si="110"/>
        <v>51.615716345616079</v>
      </c>
      <c r="H736">
        <f t="shared" si="113"/>
        <v>16.760018858937862</v>
      </c>
      <c r="I736">
        <f t="shared" si="114"/>
        <v>9.7786224967595405</v>
      </c>
      <c r="J736">
        <f>F736*G736*B736-m*B736-0.5*Equations!F736*0.3*I736</f>
        <v>23.611809605373239</v>
      </c>
      <c r="K736" s="14">
        <f t="shared" si="117"/>
        <v>2.5565973129941924</v>
      </c>
      <c r="L736" s="1">
        <f t="shared" si="119"/>
        <v>2395.245681549186</v>
      </c>
      <c r="O736">
        <f>(2*Mp*Equations!B736/(Equations!F736*1.026*0.75))^(1/2)</f>
        <v>17.063974463995265</v>
      </c>
      <c r="Q736">
        <f>$G$3*('Initial Conditions (LLDS)'!$I$3/Equations!D736)*(Ti/Equations!E736)</f>
        <v>90.042399861884888</v>
      </c>
      <c r="T736" s="1">
        <v>18325</v>
      </c>
      <c r="U736">
        <f t="shared" si="115"/>
        <v>1073.8998724280489</v>
      </c>
      <c r="AB736">
        <f t="shared" si="116"/>
        <v>2.309769910465683</v>
      </c>
      <c r="AC736" s="1">
        <f t="shared" si="118"/>
        <v>2395.245681549186</v>
      </c>
    </row>
    <row r="737" spans="1:29">
      <c r="A737">
        <f t="shared" si="111"/>
        <v>2.313665185553071</v>
      </c>
      <c r="B737" s="1">
        <f>(6.67384*10^(-11)*5.97219*10^24)/((6371*10^3+Equations!C737)^2)</f>
        <v>9.7632868403729987</v>
      </c>
      <c r="C737" s="1">
        <v>18350</v>
      </c>
      <c r="D737" s="1">
        <f t="shared" si="112"/>
        <v>6110.4360470189658</v>
      </c>
      <c r="E737" s="1">
        <f>IF(C737&lt;11165,'Initial Conditions (LLDS)'!$E$1-0.0065*C737,IF(C737&gt;25336.9,139.789+0.00296*C737,216.483))</f>
        <v>216.483</v>
      </c>
      <c r="F737">
        <f>(D737*0.028964)/(8.3145*Equations!E737)</f>
        <v>9.832655118612843E-2</v>
      </c>
      <c r="G737" s="14">
        <f t="shared" si="110"/>
        <v>51.877296523540245</v>
      </c>
      <c r="H737">
        <f t="shared" si="113"/>
        <v>16.816595865124889</v>
      </c>
      <c r="I737">
        <f t="shared" si="114"/>
        <v>9.7868262316007542</v>
      </c>
      <c r="J737">
        <f>F737*G737*B737-m*B737-0.5*Equations!F737*0.3*I737</f>
        <v>23.612233607736961</v>
      </c>
      <c r="K737" s="14">
        <f t="shared" si="117"/>
        <v>2.554454264169657</v>
      </c>
      <c r="L737" s="1">
        <f t="shared" si="119"/>
        <v>2397.8001358133556</v>
      </c>
      <c r="O737">
        <f>(2*Mp*Equations!B737/(Equations!F737*1.026*0.75))^(1/2)</f>
        <v>17.10709162824903</v>
      </c>
      <c r="Q737">
        <f>$G$3*('Initial Conditions (LLDS)'!$I$3/Equations!D737)*(Ti/Equations!E737)</f>
        <v>90.498720313176861</v>
      </c>
      <c r="T737" s="1">
        <v>18350</v>
      </c>
      <c r="U737">
        <f t="shared" si="115"/>
        <v>1072.6545691553174</v>
      </c>
      <c r="AB737">
        <f t="shared" si="116"/>
        <v>2.313665185553071</v>
      </c>
      <c r="AC737" s="1">
        <f t="shared" si="118"/>
        <v>2397.8001358133556</v>
      </c>
    </row>
    <row r="738" spans="1:29">
      <c r="A738">
        <f t="shared" si="111"/>
        <v>2.3175707892938888</v>
      </c>
      <c r="B738" s="1">
        <f>(6.67384*10^(-11)*5.97219*10^24)/((6371*10^3+Equations!C738)^2)</f>
        <v>9.7632104380039113</v>
      </c>
      <c r="C738" s="1">
        <v>18375</v>
      </c>
      <c r="D738" s="1">
        <f t="shared" si="112"/>
        <v>6079.5958926980111</v>
      </c>
      <c r="E738" s="1">
        <f>IF(C738&lt;11165,'Initial Conditions (LLDS)'!$E$1-0.0065*C738,IF(C738&gt;25336.9,139.789+0.00296*C738,216.483))</f>
        <v>216.483</v>
      </c>
      <c r="F738">
        <f>(D738*0.028964)/(8.3145*Equations!E738)</f>
        <v>9.7830284473066784E-2</v>
      </c>
      <c r="G738" s="14">
        <f t="shared" si="110"/>
        <v>52.140456091836796</v>
      </c>
      <c r="H738">
        <f t="shared" si="113"/>
        <v>16.873418602584341</v>
      </c>
      <c r="I738">
        <f t="shared" si="114"/>
        <v>9.7950447937709058</v>
      </c>
      <c r="J738">
        <f>F738*G738*B738-m*B738-0.5*Equations!F738*0.3*I738</f>
        <v>23.612655628961587</v>
      </c>
      <c r="K738" s="14">
        <f t="shared" si="117"/>
        <v>2.5523109415383773</v>
      </c>
      <c r="L738" s="1">
        <f t="shared" si="119"/>
        <v>2400.3524467548941</v>
      </c>
      <c r="O738">
        <f>(2*Mp*Equations!B738/(Equations!F738*1.026*0.75))^(1/2)</f>
        <v>17.150359472559394</v>
      </c>
      <c r="Q738">
        <f>$G$3*('Initial Conditions (LLDS)'!$I$3/Equations!D738)*(Ti/Equations!E738)</f>
        <v>90.957795973725226</v>
      </c>
      <c r="T738" s="1">
        <v>18375</v>
      </c>
      <c r="U738">
        <f t="shared" si="115"/>
        <v>1071.4061142216892</v>
      </c>
      <c r="AB738">
        <f t="shared" si="116"/>
        <v>2.3175707892938888</v>
      </c>
      <c r="AC738" s="1">
        <f t="shared" si="118"/>
        <v>2400.3524467548941</v>
      </c>
    </row>
    <row r="739" spans="1:29">
      <c r="A739">
        <f t="shared" si="111"/>
        <v>2.3214867590633772</v>
      </c>
      <c r="B739" s="1">
        <f>(6.67384*10^(-11)*5.97219*10^24)/((6371*10^3+Equations!C739)^2)</f>
        <v>9.7631340365316479</v>
      </c>
      <c r="C739" s="1">
        <v>18400</v>
      </c>
      <c r="D739" s="1">
        <f t="shared" si="112"/>
        <v>6048.8818985483003</v>
      </c>
      <c r="E739" s="1">
        <f>IF(C739&lt;11165,'Initial Conditions (LLDS)'!$E$1-0.0065*C739,IF(C739&gt;25336.9,139.789+0.00296*C739,216.483))</f>
        <v>216.483</v>
      </c>
      <c r="F739">
        <f>(D739*0.028964)/(8.3145*Equations!E739)</f>
        <v>9.733604787609508E-2</v>
      </c>
      <c r="G739" s="14">
        <f t="shared" si="110"/>
        <v>52.405206121714592</v>
      </c>
      <c r="H739">
        <f t="shared" si="113"/>
        <v>16.93048837682943</v>
      </c>
      <c r="I739">
        <f t="shared" si="114"/>
        <v>9.8032782243837939</v>
      </c>
      <c r="J739">
        <f>F739*G739*B739-m*B739-0.5*Equations!F739*0.3*I739</f>
        <v>23.613075673598363</v>
      </c>
      <c r="K739" s="14">
        <f t="shared" si="117"/>
        <v>2.5501673448191284</v>
      </c>
      <c r="L739" s="1">
        <f t="shared" si="119"/>
        <v>2402.9026140997134</v>
      </c>
      <c r="O739">
        <f>(2*Mp*Equations!B739/(Equations!F739*1.026*0.75))^(1/2)</f>
        <v>17.193778669497139</v>
      </c>
      <c r="Q739">
        <f>$G$3*('Initial Conditions (LLDS)'!$I$3/Equations!D739)*(Ti/Equations!E739)</f>
        <v>91.419646156992627</v>
      </c>
      <c r="T739" s="1">
        <v>18400</v>
      </c>
      <c r="U739">
        <f t="shared" si="115"/>
        <v>1070.1545223821436</v>
      </c>
      <c r="AB739">
        <f t="shared" si="116"/>
        <v>2.3214867590633772</v>
      </c>
      <c r="AC739" s="1">
        <f t="shared" si="118"/>
        <v>2402.9026140997134</v>
      </c>
    </row>
    <row r="740" spans="1:29">
      <c r="A740">
        <f t="shared" si="111"/>
        <v>2.3254131324082348</v>
      </c>
      <c r="B740" s="1">
        <f>(6.67384*10^(-11)*5.97219*10^24)/((6371*10^3+Equations!C740)^2)</f>
        <v>9.7630576359561942</v>
      </c>
      <c r="C740" s="1">
        <v>18425</v>
      </c>
      <c r="D740" s="1">
        <f t="shared" si="112"/>
        <v>6018.2936693626061</v>
      </c>
      <c r="E740" s="1">
        <f>IF(C740&lt;11165,'Initial Conditions (LLDS)'!$E$1-0.0065*C740,IF(C740&gt;25336.9,139.789+0.00296*C740,216.483))</f>
        <v>216.483</v>
      </c>
      <c r="F740">
        <f>(D740*0.028964)/(8.3145*Equations!E740)</f>
        <v>9.6843835035705803E-2</v>
      </c>
      <c r="G740" s="14">
        <f t="shared" si="110"/>
        <v>52.671557772770583</v>
      </c>
      <c r="H740">
        <f t="shared" si="113"/>
        <v>16.987806501577335</v>
      </c>
      <c r="I740">
        <f t="shared" si="114"/>
        <v>9.8115265647070018</v>
      </c>
      <c r="J740">
        <f>F740*G740*B740-m*B740-0.5*Equations!F740*0.3*I740</f>
        <v>23.613493746192393</v>
      </c>
      <c r="K740" s="14">
        <f t="shared" si="117"/>
        <v>2.5480234737301113</v>
      </c>
      <c r="L740" s="1">
        <f t="shared" si="119"/>
        <v>2405.4506375734436</v>
      </c>
      <c r="O740">
        <f>(2*Mp*Equations!B740/(Equations!F740*1.026*0.75))^(1/2)</f>
        <v>17.237349895287863</v>
      </c>
      <c r="Q740">
        <f>$G$3*('Initial Conditions (LLDS)'!$I$3/Equations!D740)*(Ti/Equations!E740)</f>
        <v>91.884290330632851</v>
      </c>
      <c r="T740" s="1">
        <v>18425</v>
      </c>
      <c r="U740">
        <f t="shared" si="115"/>
        <v>1068.8998083769711</v>
      </c>
      <c r="AB740">
        <f t="shared" si="116"/>
        <v>2.3254131324082348</v>
      </c>
      <c r="AC740" s="1">
        <f t="shared" si="118"/>
        <v>2405.4506375734436</v>
      </c>
    </row>
    <row r="741" spans="1:29">
      <c r="A741">
        <f t="shared" si="111"/>
        <v>2.3293499470475689</v>
      </c>
      <c r="B741" s="1">
        <f>(6.67384*10^(-11)*5.97219*10^24)/((6371*10^3+Equations!C741)^2)</f>
        <v>9.7629812362775361</v>
      </c>
      <c r="C741" s="1">
        <v>18450</v>
      </c>
      <c r="D741" s="1">
        <f t="shared" si="112"/>
        <v>5987.8308107923276</v>
      </c>
      <c r="E741" s="1">
        <f>IF(C741&lt;11165,'Initial Conditions (LLDS)'!$E$1-0.0065*C741,IF(C741&gt;25336.9,139.789+0.00296*C741,216.483))</f>
        <v>216.483</v>
      </c>
      <c r="F741">
        <f>(D741*0.028964)/(8.3145*Equations!E741)</f>
        <v>9.6353639606208172E-2</v>
      </c>
      <c r="G741" s="14">
        <f t="shared" si="110"/>
        <v>52.939522293781465</v>
      </c>
      <c r="H741">
        <f t="shared" si="113"/>
        <v>17.045374298808724</v>
      </c>
      <c r="I741">
        <f t="shared" si="114"/>
        <v>9.8197898561626111</v>
      </c>
      <c r="J741">
        <f>F741*G741*B741-m*B741-0.5*Equations!F741*0.3*I741</f>
        <v>23.613909851282731</v>
      </c>
      <c r="K741" s="14">
        <f t="shared" si="117"/>
        <v>2.5458793279889522</v>
      </c>
      <c r="L741" s="1">
        <f t="shared" si="119"/>
        <v>2407.9965169014326</v>
      </c>
      <c r="O741">
        <f>(2*Mp*Equations!B741/(Equations!F741*1.026*0.75))^(1/2)</f>
        <v>17.281073829835318</v>
      </c>
      <c r="Q741">
        <f>$G$3*('Initial Conditions (LLDS)'!$I$3/Equations!D741)*(Ti/Equations!E741)</f>
        <v>92.351748117871537</v>
      </c>
      <c r="T741" s="1">
        <v>18450</v>
      </c>
      <c r="U741">
        <f t="shared" si="115"/>
        <v>1067.6419869317706</v>
      </c>
      <c r="AB741">
        <f t="shared" si="116"/>
        <v>2.3293499470475689</v>
      </c>
      <c r="AC741" s="1">
        <f t="shared" si="118"/>
        <v>2407.9965169014326</v>
      </c>
    </row>
    <row r="742" spans="1:29">
      <c r="A742">
        <f t="shared" si="111"/>
        <v>2.3332972408738604</v>
      </c>
      <c r="B742" s="1">
        <f>(6.67384*10^(-11)*5.97219*10^24)/((6371*10^3+Equations!C742)^2)</f>
        <v>9.7629048374956593</v>
      </c>
      <c r="C742" s="1">
        <v>18475</v>
      </c>
      <c r="D742" s="1">
        <f t="shared" si="112"/>
        <v>5957.4929293464038</v>
      </c>
      <c r="E742" s="1">
        <f>IF(C742&lt;11165,'Initial Conditions (LLDS)'!$E$1-0.0065*C742,IF(C742&gt;25336.9,139.789+0.00296*C742,216.483))</f>
        <v>216.483</v>
      </c>
      <c r="F742">
        <f>(D742*0.028964)/(8.3145*Equations!E742)</f>
        <v>9.5865455255710538E-2</v>
      </c>
      <c r="G742" s="14">
        <f t="shared" si="110"/>
        <v>53.209111023503851</v>
      </c>
      <c r="H742">
        <f t="shared" si="113"/>
        <v>17.103193098827855</v>
      </c>
      <c r="I742">
        <f t="shared" si="114"/>
        <v>9.8280681403279484</v>
      </c>
      <c r="J742">
        <f>F742*G742*B742-m*B742-0.5*Equations!F742*0.3*I742</f>
        <v>23.614323993402351</v>
      </c>
      <c r="K742" s="14">
        <f t="shared" si="117"/>
        <v>2.5437349073126985</v>
      </c>
      <c r="L742" s="1">
        <f t="shared" si="119"/>
        <v>2410.5402518087453</v>
      </c>
      <c r="O742">
        <f>(2*Mp*Equations!B742/(Equations!F742*1.026*0.75))^(1/2)</f>
        <v>17.32495115674508</v>
      </c>
      <c r="Q742">
        <f>$G$3*('Initial Conditions (LLDS)'!$I$3/Equations!D742)*(Ti/Equations!E742)</f>
        <v>92.822039298902126</v>
      </c>
      <c r="T742" s="1">
        <v>18475</v>
      </c>
      <c r="U742">
        <f t="shared" si="115"/>
        <v>1066.381072757436</v>
      </c>
      <c r="AB742">
        <f t="shared" si="116"/>
        <v>2.3332972408738604</v>
      </c>
      <c r="AC742" s="1">
        <f t="shared" si="118"/>
        <v>2410.5402518087453</v>
      </c>
    </row>
    <row r="743" spans="1:29">
      <c r="A743">
        <f t="shared" si="111"/>
        <v>2.3372550519539246</v>
      </c>
      <c r="B743" s="1">
        <f>(6.67384*10^(-11)*5.97219*10^24)/((6371*10^3+Equations!C743)^2)</f>
        <v>9.7628284396105514</v>
      </c>
      <c r="C743" s="1">
        <v>18500</v>
      </c>
      <c r="D743" s="1">
        <f t="shared" si="112"/>
        <v>5927.2796323903112</v>
      </c>
      <c r="E743" s="1">
        <f>IF(C743&lt;11165,'Initial Conditions (LLDS)'!$E$1-0.0065*C743,IF(C743&gt;25336.9,139.789+0.00296*C743,216.483))</f>
        <v>216.483</v>
      </c>
      <c r="F743">
        <f>(D743*0.028964)/(8.3145*Equations!E743)</f>
        <v>9.5379275666104268E-2</v>
      </c>
      <c r="G743" s="14">
        <f t="shared" si="110"/>
        <v>53.480335391481667</v>
      </c>
      <c r="H743">
        <f t="shared" si="113"/>
        <v>17.161264240323035</v>
      </c>
      <c r="I743">
        <f t="shared" si="114"/>
        <v>9.8363614589363024</v>
      </c>
      <c r="J743">
        <f>F743*G743*B743-m*B743-0.5*Equations!F743*0.3*I743</f>
        <v>23.614736177078115</v>
      </c>
      <c r="K743" s="14">
        <f t="shared" si="117"/>
        <v>2.5415902114178186</v>
      </c>
      <c r="L743" s="1">
        <f t="shared" si="119"/>
        <v>2413.0818420201631</v>
      </c>
      <c r="O743">
        <f>(2*Mp*Equations!B743/(Equations!F743*1.026*0.75))^(1/2)</f>
        <v>17.368982563348261</v>
      </c>
      <c r="Q743">
        <f>$G$3*('Initial Conditions (LLDS)'!$I$3/Equations!D743)*(Ti/Equations!E743)</f>
        <v>93.295183812294496</v>
      </c>
      <c r="T743" s="1">
        <v>18500</v>
      </c>
      <c r="U743">
        <f t="shared" si="115"/>
        <v>1065.1170805501522</v>
      </c>
      <c r="AB743">
        <f t="shared" si="116"/>
        <v>2.3372550519539246</v>
      </c>
      <c r="AC743" s="1">
        <f t="shared" si="118"/>
        <v>2413.0818420201631</v>
      </c>
    </row>
    <row r="744" spans="1:29">
      <c r="A744">
        <f t="shared" si="111"/>
        <v>2.3412234185298821</v>
      </c>
      <c r="B744" s="1">
        <f>(6.67384*10^(-11)*5.97219*10^24)/((6371*10^3+Equations!C744)^2)</f>
        <v>9.7627520426221963</v>
      </c>
      <c r="C744" s="1">
        <v>18525</v>
      </c>
      <c r="D744" s="1">
        <f t="shared" si="112"/>
        <v>5897.1905281450281</v>
      </c>
      <c r="E744" s="1">
        <f>IF(C744&lt;11165,'Initial Conditions (LLDS)'!$E$1-0.0065*C744,IF(C744&gt;25336.9,139.789+0.00296*C744,216.483))</f>
        <v>216.483</v>
      </c>
      <c r="F744">
        <f>(D744*0.028964)/(8.3145*Equations!E744)</f>
        <v>9.4895094533047175E-2</v>
      </c>
      <c r="G744" s="14">
        <f t="shared" si="110"/>
        <v>53.753206918861864</v>
      </c>
      <c r="H744">
        <f t="shared" si="113"/>
        <v>17.219589070427638</v>
      </c>
      <c r="I744">
        <f t="shared" si="114"/>
        <v>9.8446698538776616</v>
      </c>
      <c r="J744">
        <f>F744*G744*B744-m*B744-0.5*Equations!F744*0.3*I744</f>
        <v>23.615146406830867</v>
      </c>
      <c r="K744" s="14">
        <f t="shared" si="117"/>
        <v>2.5394452400202017</v>
      </c>
      <c r="L744" s="1">
        <f t="shared" si="119"/>
        <v>2415.6212872601832</v>
      </c>
      <c r="O744">
        <f>(2*Mp*Equations!B744/(Equations!F744*1.026*0.75))^(1/2)</f>
        <v>17.413168740725425</v>
      </c>
      <c r="Q744">
        <f>$G$3*('Initial Conditions (LLDS)'!$I$3/Equations!D744)*(Ti/Equations!E744)</f>
        <v>93.77120175641781</v>
      </c>
      <c r="T744" s="1">
        <v>18525</v>
      </c>
      <c r="U744">
        <f t="shared" si="115"/>
        <v>1063.850024991388</v>
      </c>
      <c r="AB744">
        <f t="shared" si="116"/>
        <v>2.3412234185298821</v>
      </c>
      <c r="AC744" s="1">
        <f t="shared" si="118"/>
        <v>2415.6212872601832</v>
      </c>
    </row>
    <row r="745" spans="1:29">
      <c r="A745">
        <f t="shared" si="111"/>
        <v>2.3452023790201446</v>
      </c>
      <c r="B745" s="1">
        <f>(6.67384*10^(-11)*5.97219*10^24)/((6371*10^3+Equations!C745)^2)</f>
        <v>9.7626756465305817</v>
      </c>
      <c r="C745" s="1">
        <v>18550</v>
      </c>
      <c r="D745" s="1">
        <f t="shared" si="112"/>
        <v>5867.2252256859465</v>
      </c>
      <c r="E745" s="1">
        <f>IF(C745&lt;11165,'Initial Conditions (LLDS)'!$E$1-0.0065*C745,IF(C745&gt;25336.9,139.789+0.00296*C745,216.483))</f>
        <v>216.483</v>
      </c>
      <c r="F745">
        <f>(D745*0.028964)/(8.3145*Equations!E745)</f>
        <v>9.4412905565945865E-2</v>
      </c>
      <c r="G745" s="14">
        <f t="shared" si="110"/>
        <v>54.027737219218793</v>
      </c>
      <c r="H745">
        <f t="shared" si="113"/>
        <v>17.278168944781726</v>
      </c>
      <c r="I745">
        <f t="shared" si="114"/>
        <v>9.8529933671994741</v>
      </c>
      <c r="J745">
        <f>F745*G745*B745-m*B745-0.5*Equations!F745*0.3*I745</f>
        <v>23.615554687175333</v>
      </c>
      <c r="K745" s="14">
        <f t="shared" si="117"/>
        <v>2.5372999928351492</v>
      </c>
      <c r="L745" s="1">
        <f t="shared" si="119"/>
        <v>2418.1585872530181</v>
      </c>
      <c r="O745">
        <f>(2*Mp*Equations!B745/(Equations!F745*1.026*0.75))^(1/2)</f>
        <v>17.457510383730796</v>
      </c>
      <c r="Q745">
        <f>$G$3*('Initial Conditions (LLDS)'!$I$3/Equations!D745)*(Ti/Equations!E745)</f>
        <v>94.250113390878553</v>
      </c>
      <c r="T745" s="1">
        <v>18550</v>
      </c>
      <c r="U745">
        <f t="shared" si="115"/>
        <v>1062.5799207478822</v>
      </c>
      <c r="AB745">
        <f t="shared" si="116"/>
        <v>2.3452023790201446</v>
      </c>
      <c r="AC745" s="1">
        <f t="shared" si="118"/>
        <v>2418.1585872530181</v>
      </c>
    </row>
    <row r="746" spans="1:29">
      <c r="A746">
        <f t="shared" si="111"/>
        <v>2.3491919720203893</v>
      </c>
      <c r="B746" s="1">
        <f>(6.67384*10^(-11)*5.97219*10^24)/((6371*10^3+Equations!C746)^2)</f>
        <v>9.7625992513356934</v>
      </c>
      <c r="C746" s="1">
        <v>18575</v>
      </c>
      <c r="D746" s="1">
        <f t="shared" si="112"/>
        <v>5837.3833349418992</v>
      </c>
      <c r="E746" s="1">
        <f>IF(C746&lt;11165,'Initial Conditions (LLDS)'!$E$1-0.0065*C746,IF(C746&gt;25336.9,139.789+0.00296*C746,216.483))</f>
        <v>216.483</v>
      </c>
      <c r="F746">
        <f>(D746*0.028964)/(8.3145*Equations!E746)</f>
        <v>9.3932702487940181E-2</v>
      </c>
      <c r="G746" s="14">
        <f t="shared" si="110"/>
        <v>54.30393799938566</v>
      </c>
      <c r="H746">
        <f t="shared" si="113"/>
        <v>17.337005227593952</v>
      </c>
      <c r="I746">
        <f t="shared" si="114"/>
        <v>9.8613320411073673</v>
      </c>
      <c r="J746">
        <f>F746*G746*B746-m*B746-0.5*Equations!F746*0.3*I746</f>
        <v>23.61596102262018</v>
      </c>
      <c r="K746" s="14">
        <f t="shared" si="117"/>
        <v>2.5351544695773831</v>
      </c>
      <c r="L746" s="1">
        <f t="shared" si="119"/>
        <v>2420.6937417225954</v>
      </c>
      <c r="O746">
        <f>(2*Mp*Equations!B746/(Equations!F746*1.026*0.75))^(1/2)</f>
        <v>17.502008191016422</v>
      </c>
      <c r="Q746">
        <f>$G$3*('Initial Conditions (LLDS)'!$I$3/Equations!D746)*(Ti/Equations!E746)</f>
        <v>94.731939137971239</v>
      </c>
      <c r="T746" s="1">
        <v>18575</v>
      </c>
      <c r="U746">
        <f t="shared" si="115"/>
        <v>1061.3067824716441</v>
      </c>
      <c r="AB746">
        <f t="shared" si="116"/>
        <v>2.3491919720203893</v>
      </c>
      <c r="AC746" s="1">
        <f t="shared" si="118"/>
        <v>2420.6937417225954</v>
      </c>
    </row>
    <row r="747" spans="1:29">
      <c r="A747">
        <f t="shared" si="111"/>
        <v>2.3531922363045554</v>
      </c>
      <c r="B747" s="1">
        <f>(6.67384*10^(-11)*5.97219*10^24)/((6371*10^3+Equations!C747)^2)</f>
        <v>9.7625228570375153</v>
      </c>
      <c r="C747" s="1">
        <v>18600</v>
      </c>
      <c r="D747" s="1">
        <f t="shared" si="112"/>
        <v>5807.6644666940892</v>
      </c>
      <c r="E747" s="1">
        <f>IF(C747&lt;11165,'Initial Conditions (LLDS)'!$E$1-0.0065*C747,IF(C747&gt;25336.9,139.789+0.00296*C747,216.483))</f>
        <v>216.483</v>
      </c>
      <c r="F747">
        <f>(D747*0.028964)/(8.3145*Equations!E747)</f>
        <v>9.345447903588594E-2</v>
      </c>
      <c r="G747" s="14">
        <f t="shared" si="110"/>
        <v>54.581821060295276</v>
      </c>
      <c r="H747">
        <f t="shared" si="113"/>
        <v>17.396099291704179</v>
      </c>
      <c r="I747">
        <f t="shared" si="114"/>
        <v>9.8696859179658993</v>
      </c>
      <c r="J747">
        <f>F747*G747*B747-m*B747-0.5*Equations!F747*0.3*I747</f>
        <v>23.616365417667986</v>
      </c>
      <c r="K747" s="14">
        <f t="shared" si="117"/>
        <v>2.5330086699610392</v>
      </c>
      <c r="L747" s="1">
        <f t="shared" si="119"/>
        <v>2423.2267503925564</v>
      </c>
      <c r="O747">
        <f>(2*Mp*Equations!B747/(Equations!F747*1.026*0.75))^(1/2)</f>
        <v>17.546662865056732</v>
      </c>
      <c r="Q747">
        <f>$G$3*('Initial Conditions (LLDS)'!$I$3/Equations!D747)*(Ti/Equations!E747)</f>
        <v>95.216699584144777</v>
      </c>
      <c r="T747" s="1">
        <v>18600</v>
      </c>
      <c r="U747">
        <f t="shared" si="115"/>
        <v>1060.0306247999404</v>
      </c>
      <c r="AB747">
        <f t="shared" si="116"/>
        <v>2.3531922363045554</v>
      </c>
      <c r="AC747" s="1">
        <f t="shared" si="118"/>
        <v>2423.2267503925564</v>
      </c>
    </row>
    <row r="748" spans="1:29">
      <c r="A748">
        <f t="shared" si="111"/>
        <v>2.3572032108258458</v>
      </c>
      <c r="B748" s="1">
        <f>(6.67384*10^(-11)*5.97219*10^24)/((6371*10^3+Equations!C748)^2)</f>
        <v>9.7624464636360351</v>
      </c>
      <c r="C748" s="1">
        <v>18625</v>
      </c>
      <c r="D748" s="1">
        <f t="shared" si="112"/>
        <v>5778.0682325750222</v>
      </c>
      <c r="E748" s="1">
        <f>IF(C748&lt;11165,'Initial Conditions (LLDS)'!$E$1-0.0065*C748,IF(C748&gt;25336.9,139.789+0.00296*C748,216.483))</f>
        <v>216.483</v>
      </c>
      <c r="F748">
        <f>(D748*0.028964)/(8.3145*Equations!E748)</f>
        <v>9.297822896033775E-2</v>
      </c>
      <c r="G748" s="14">
        <f t="shared" si="110"/>
        <v>54.861398297829147</v>
      </c>
      <c r="H748">
        <f t="shared" si="113"/>
        <v>17.455452518646599</v>
      </c>
      <c r="I748">
        <f t="shared" si="114"/>
        <v>9.8780550402993459</v>
      </c>
      <c r="J748">
        <f>F748*G748*B748-m*B748-0.5*Equations!F748*0.3*I748</f>
        <v>23.616767876815306</v>
      </c>
      <c r="K748" s="14">
        <f t="shared" si="117"/>
        <v>2.5308625936996596</v>
      </c>
      <c r="L748" s="1">
        <f t="shared" si="119"/>
        <v>2425.7576129862559</v>
      </c>
      <c r="O748">
        <f>(2*Mp*Equations!B748/(Equations!F748*1.026*0.75))^(1/2)</f>
        <v>17.591475112173207</v>
      </c>
      <c r="Q748">
        <f>$G$3*('Initial Conditions (LLDS)'!$I$3/Equations!D748)*(Ti/Equations!E748)</f>
        <v>95.704415481483935</v>
      </c>
      <c r="T748" s="1">
        <v>18625</v>
      </c>
      <c r="U748">
        <f t="shared" si="115"/>
        <v>1058.7514623552859</v>
      </c>
      <c r="AB748">
        <f t="shared" si="116"/>
        <v>2.3572032108258458</v>
      </c>
      <c r="AC748" s="1">
        <f t="shared" si="118"/>
        <v>2425.7576129862559</v>
      </c>
    </row>
    <row r="749" spans="1:29">
      <c r="A749">
        <f t="shared" si="111"/>
        <v>2.3612249347177192</v>
      </c>
      <c r="B749" s="1">
        <f>(6.67384*10^(-11)*5.97219*10^24)/((6371*10^3+Equations!C749)^2)</f>
        <v>9.7623700711312384</v>
      </c>
      <c r="C749" s="1">
        <v>18650</v>
      </c>
      <c r="D749" s="1">
        <f t="shared" si="112"/>
        <v>5748.5942450675439</v>
      </c>
      <c r="E749" s="1">
        <f>IF(C749&lt;11165,'Initial Conditions (LLDS)'!$E$1-0.0065*C749,IF(C749&gt;25336.9,139.789+0.00296*C749,216.483))</f>
        <v>216.483</v>
      </c>
      <c r="F749">
        <f>(D749*0.028964)/(8.3145*Equations!E749)</f>
        <v>9.2503946025533593E-2</v>
      </c>
      <c r="G749" s="14">
        <f t="shared" si="110"/>
        <v>55.14268170367405</v>
      </c>
      <c r="H749">
        <f t="shared" si="113"/>
        <v>17.515066298713172</v>
      </c>
      <c r="I749">
        <f t="shared" si="114"/>
        <v>9.886439450792416</v>
      </c>
      <c r="J749">
        <f>F749*G749*B749-m*B749-0.5*Equations!F749*0.3*I749</f>
        <v>23.617168404552611</v>
      </c>
      <c r="K749" s="14">
        <f t="shared" si="117"/>
        <v>2.5287162405062023</v>
      </c>
      <c r="L749" s="1">
        <f t="shared" si="119"/>
        <v>2428.2863292267621</v>
      </c>
      <c r="O749">
        <f>(2*Mp*Equations!B749/(Equations!F749*1.026*0.75))^(1/2)</f>
        <v>17.63644564255911</v>
      </c>
      <c r="Q749">
        <f>$G$3*('Initial Conditions (LLDS)'!$I$3/Equations!D749)*(Ti/Equations!E749)</f>
        <v>96.195107749203487</v>
      </c>
      <c r="T749" s="1">
        <v>18650</v>
      </c>
      <c r="U749">
        <f t="shared" si="115"/>
        <v>1057.4693097454426</v>
      </c>
      <c r="AB749">
        <f t="shared" si="116"/>
        <v>2.3612249347177192</v>
      </c>
      <c r="AC749" s="1">
        <f t="shared" si="118"/>
        <v>2428.2863292267621</v>
      </c>
    </row>
    <row r="750" spans="1:29">
      <c r="A750">
        <f t="shared" si="111"/>
        <v>2.3652574472949142</v>
      </c>
      <c r="B750" s="1">
        <f>(6.67384*10^(-11)*5.97219*10^24)/((6371*10^3+Equations!C750)^2)</f>
        <v>9.7622936795231112</v>
      </c>
      <c r="C750" s="1">
        <v>18675</v>
      </c>
      <c r="D750" s="1">
        <f t="shared" si="112"/>
        <v>5719.2421175037271</v>
      </c>
      <c r="E750" s="1">
        <f>IF(C750&lt;11165,'Initial Conditions (LLDS)'!$E$1-0.0065*C750,IF(C750&gt;25336.9,139.789+0.00296*C750,216.483))</f>
        <v>216.483</v>
      </c>
      <c r="F750">
        <f>(D750*0.028964)/(8.3145*Equations!E750)</f>
        <v>9.2031624009376742E-2</v>
      </c>
      <c r="G750" s="14">
        <f t="shared" si="110"/>
        <v>55.425683366188672</v>
      </c>
      <c r="H750">
        <f t="shared" si="113"/>
        <v>17.574942031017905</v>
      </c>
      <c r="I750">
        <f t="shared" si="114"/>
        <v>9.8948391922910339</v>
      </c>
      <c r="J750">
        <f>F750*G750*B750-m*B750-0.5*Equations!F750*0.3*I750</f>
        <v>23.617567005364283</v>
      </c>
      <c r="K750" s="14">
        <f t="shared" si="117"/>
        <v>2.526569610093031</v>
      </c>
      <c r="L750" s="1">
        <f t="shared" si="119"/>
        <v>2430.8128988368553</v>
      </c>
      <c r="O750">
        <f>(2*Mp*Equations!B750/(Equations!F750*1.026*0.75))^(1/2)</f>
        <v>17.681575170304644</v>
      </c>
      <c r="Q750">
        <f>$G$3*('Initial Conditions (LLDS)'!$I$3/Equations!D750)*(Ti/Equations!E750)</f>
        <v>96.688797475160058</v>
      </c>
      <c r="T750" s="1">
        <v>18675</v>
      </c>
      <c r="U750">
        <f t="shared" si="115"/>
        <v>1056.1841815634032</v>
      </c>
      <c r="AB750">
        <f t="shared" si="116"/>
        <v>2.3652574472949142</v>
      </c>
      <c r="AC750" s="1">
        <f t="shared" si="118"/>
        <v>2430.8128988368553</v>
      </c>
    </row>
    <row r="751" spans="1:29">
      <c r="A751">
        <f t="shared" si="111"/>
        <v>2.3693007880544572</v>
      </c>
      <c r="B751" s="1">
        <f>(6.67384*10^(-11)*5.97219*10^24)/((6371*10^3+Equations!C751)^2)</f>
        <v>9.7622172888116392</v>
      </c>
      <c r="C751" s="1">
        <v>18700</v>
      </c>
      <c r="D751" s="1">
        <f t="shared" si="112"/>
        <v>5690.0114640638785</v>
      </c>
      <c r="E751" s="1">
        <f>IF(C751&lt;11165,'Initial Conditions (LLDS)'!$E$1-0.0065*C751,IF(C751&gt;25336.9,139.789+0.00296*C751,216.483))</f>
        <v>216.483</v>
      </c>
      <c r="F751">
        <f>(D751*0.028964)/(8.3145*Equations!E751)</f>
        <v>9.1561256703419996E-2</v>
      </c>
      <c r="G751" s="14">
        <f t="shared" si="110"/>
        <v>55.710415471277734</v>
      </c>
      <c r="H751">
        <f t="shared" si="113"/>
        <v>17.635081123561395</v>
      </c>
      <c r="I751">
        <f t="shared" si="114"/>
        <v>9.9032543078031114</v>
      </c>
      <c r="J751">
        <f>F751*G751*B751-m*B751-0.5*Equations!F751*0.3*I751</f>
        <v>23.617963683728664</v>
      </c>
      <c r="K751" s="14">
        <f t="shared" si="117"/>
        <v>2.5244227021719161</v>
      </c>
      <c r="L751" s="1">
        <f t="shared" si="119"/>
        <v>2433.337321539027</v>
      </c>
      <c r="O751">
        <f>(2*Mp*Equations!B751/(Equations!F751*1.026*0.75))^(1/2)</f>
        <v>17.726864413422046</v>
      </c>
      <c r="Q751">
        <f>$G$3*('Initial Conditions (LLDS)'!$I$3/Equations!D751)*(Ti/Equations!E751)</f>
        <v>97.185505917377071</v>
      </c>
      <c r="T751" s="1">
        <v>18700</v>
      </c>
      <c r="U751">
        <f t="shared" si="115"/>
        <v>1054.8960923873901</v>
      </c>
      <c r="AB751">
        <f t="shared" si="116"/>
        <v>2.3693007880544572</v>
      </c>
      <c r="AC751" s="1">
        <f t="shared" si="118"/>
        <v>2433.337321539027</v>
      </c>
    </row>
    <row r="752" spans="1:29">
      <c r="A752">
        <f t="shared" si="111"/>
        <v>2.3733549966766914</v>
      </c>
      <c r="B752" s="1">
        <f>(6.67384*10^(-11)*5.97219*10^24)/((6371*10^3+Equations!C752)^2)</f>
        <v>9.7621408989968099</v>
      </c>
      <c r="C752" s="1">
        <v>18725</v>
      </c>
      <c r="D752" s="1">
        <f t="shared" si="112"/>
        <v>5660.901899775492</v>
      </c>
      <c r="E752" s="1">
        <f>IF(C752&lt;11165,'Initial Conditions (LLDS)'!$E$1-0.0065*C752,IF(C752&gt;25336.9,139.789+0.00296*C752,216.483))</f>
        <v>216.483</v>
      </c>
      <c r="F752">
        <f>(D752*0.028964)/(8.3145*Equations!E752)</f>
        <v>9.1092837912848695E-2</v>
      </c>
      <c r="G752" s="14">
        <f t="shared" si="110"/>
        <v>55.996890303275478</v>
      </c>
      <c r="H752">
        <f t="shared" si="113"/>
        <v>17.695484993296059</v>
      </c>
      <c r="I752">
        <f t="shared" si="114"/>
        <v>9.9116848404993103</v>
      </c>
      <c r="J752">
        <f>F752*G752*B752-m*B752-0.5*Equations!F752*0.3*I752</f>
        <v>23.61835844411808</v>
      </c>
      <c r="K752" s="14">
        <f t="shared" si="117"/>
        <v>2.522275516454032</v>
      </c>
      <c r="L752" s="1">
        <f t="shared" si="119"/>
        <v>2435.8595970554811</v>
      </c>
      <c r="O752">
        <f>(2*Mp*Equations!B752/(Equations!F752*1.026*0.75))^(1/2)</f>
        <v>17.772314093871053</v>
      </c>
      <c r="Q752">
        <f>$G$3*('Initial Conditions (LLDS)'!$I$3/Equations!D752)*(Ti/Equations!E752)</f>
        <v>97.68525450558586</v>
      </c>
      <c r="T752" s="1">
        <v>18725</v>
      </c>
      <c r="U752">
        <f t="shared" si="115"/>
        <v>1053.6050567808438</v>
      </c>
      <c r="AB752">
        <f t="shared" si="116"/>
        <v>2.3733549966766914</v>
      </c>
      <c r="AC752" s="1">
        <f t="shared" si="118"/>
        <v>2435.8595970554811</v>
      </c>
    </row>
    <row r="753" spans="1:29">
      <c r="A753">
        <f t="shared" si="111"/>
        <v>2.3774201130263073</v>
      </c>
      <c r="B753" s="1">
        <f>(6.67384*10^(-11)*5.97219*10^24)/((6371*10^3+Equations!C753)^2)</f>
        <v>9.7620645100786057</v>
      </c>
      <c r="C753" s="1">
        <v>18750</v>
      </c>
      <c r="D753" s="1">
        <f t="shared" si="112"/>
        <v>5631.9130405121914</v>
      </c>
      <c r="E753" s="1">
        <f>IF(C753&lt;11165,'Initial Conditions (LLDS)'!$E$1-0.0065*C753,IF(C753&gt;25336.9,139.789+0.00296*C753,216.483))</f>
        <v>216.483</v>
      </c>
      <c r="F753">
        <f>(D753*0.028964)/(8.3145*Equations!E753)</f>
        <v>9.0626361456463744E-2</v>
      </c>
      <c r="G753" s="14">
        <f t="shared" si="110"/>
        <v>56.285120245838037</v>
      </c>
      <c r="H753">
        <f t="shared" si="113"/>
        <v>17.756155066191877</v>
      </c>
      <c r="I753">
        <f t="shared" si="114"/>
        <v>9.920130833713813</v>
      </c>
      <c r="J753">
        <f>F753*G753*B753-m*B753-0.5*Equations!F753*0.3*I753</f>
        <v>23.618751290998727</v>
      </c>
      <c r="K753" s="14">
        <f t="shared" si="117"/>
        <v>2.5201280526499583</v>
      </c>
      <c r="L753" s="1">
        <f t="shared" si="119"/>
        <v>2438.379725108131</v>
      </c>
      <c r="O753">
        <f>(2*Mp*Equations!B753/(Equations!F753*1.026*0.75))^(1/2)</f>
        <v>17.817924937584475</v>
      </c>
      <c r="Q753">
        <f>$G$3*('Initial Conditions (LLDS)'!$I$3/Equations!D753)*(Ti/Equations!E753)</f>
        <v>98.188064842782509</v>
      </c>
      <c r="T753" s="1">
        <v>18750</v>
      </c>
      <c r="U753">
        <f t="shared" si="115"/>
        <v>1052.3110892924146</v>
      </c>
      <c r="AB753">
        <f t="shared" si="116"/>
        <v>2.3774201130263073</v>
      </c>
      <c r="AC753" s="1">
        <f t="shared" si="118"/>
        <v>2438.379725108131</v>
      </c>
    </row>
    <row r="754" spans="1:29">
      <c r="A754">
        <f t="shared" si="111"/>
        <v>2.3814961771533749</v>
      </c>
      <c r="B754" s="1">
        <f>(6.67384*10^(-11)*5.97219*10^24)/((6371*10^3+Equations!C754)^2)</f>
        <v>9.7619881220570175</v>
      </c>
      <c r="C754" s="1">
        <v>18775</v>
      </c>
      <c r="D754" s="1">
        <f t="shared" si="112"/>
        <v>5603.0445029927514</v>
      </c>
      <c r="E754" s="1">
        <f>IF(C754&lt;11165,'Initial Conditions (LLDS)'!$E$1-0.0065*C754,IF(C754&gt;25336.9,139.789+0.00296*C754,216.483))</f>
        <v>216.483</v>
      </c>
      <c r="F754">
        <f>(D754*0.028964)/(8.3145*Equations!E754)</f>
        <v>9.0161821166665795E-2</v>
      </c>
      <c r="G754" s="14">
        <f t="shared" si="110"/>
        <v>56.575117782844082</v>
      </c>
      <c r="H754">
        <f t="shared" si="113"/>
        <v>17.81709277730257</v>
      </c>
      <c r="I754">
        <f t="shared" si="114"/>
        <v>9.9285923309451132</v>
      </c>
      <c r="J754">
        <f>F754*G754*B754-m*B754-0.5*Equations!F754*0.3*I754</f>
        <v>23.619142228830793</v>
      </c>
      <c r="K754" s="14">
        <f t="shared" si="117"/>
        <v>2.5179803104696741</v>
      </c>
      <c r="L754" s="1">
        <f t="shared" si="119"/>
        <v>2440.8977054186007</v>
      </c>
      <c r="O754">
        <f>(2*Mp*Equations!B754/(Equations!F754*1.026*0.75))^(1/2)</f>
        <v>17.863697674493928</v>
      </c>
      <c r="Q754">
        <f>$G$3*('Initial Conditions (LLDS)'!$I$3/Equations!D754)*(Ti/Equations!E754)</f>
        <v>98.693958706798966</v>
      </c>
      <c r="T754" s="1">
        <v>18775</v>
      </c>
      <c r="U754">
        <f t="shared" si="115"/>
        <v>1051.0142044559591</v>
      </c>
      <c r="AB754">
        <f t="shared" si="116"/>
        <v>2.3814961771533749</v>
      </c>
      <c r="AC754" s="1">
        <f t="shared" si="118"/>
        <v>2440.8977054186007</v>
      </c>
    </row>
    <row r="755" spans="1:29">
      <c r="A755">
        <f t="shared" si="111"/>
        <v>2.3855832292943977</v>
      </c>
      <c r="B755" s="1">
        <f>(6.67384*10^(-11)*5.97219*10^24)/((6371*10^3+Equations!C755)^2)</f>
        <v>9.7619117349320277</v>
      </c>
      <c r="C755" s="1">
        <v>18800</v>
      </c>
      <c r="D755" s="1">
        <f t="shared" si="112"/>
        <v>5574.295904779975</v>
      </c>
      <c r="E755" s="1">
        <f>IF(C755&lt;11165,'Initial Conditions (LLDS)'!$E$1-0.0065*C755,IF(C755&gt;25336.9,139.789+0.00296*C755,216.483))</f>
        <v>216.483</v>
      </c>
      <c r="F755">
        <f>(D755*0.028964)/(8.3145*Equations!E755)</f>
        <v>8.9699210889437386E-2</v>
      </c>
      <c r="G755" s="14">
        <f t="shared" si="110"/>
        <v>56.866895499305954</v>
      </c>
      <c r="H755">
        <f t="shared" si="113"/>
        <v>17.878299570832592</v>
      </c>
      <c r="I755">
        <f t="shared" si="114"/>
        <v>9.9370693758568027</v>
      </c>
      <c r="J755">
        <f>F755*G755*B755-m*B755-0.5*Equations!F755*0.3*I755</f>
        <v>23.619531262068406</v>
      </c>
      <c r="K755" s="14">
        <f t="shared" si="117"/>
        <v>2.5158322896225558</v>
      </c>
      <c r="L755" s="1">
        <f t="shared" si="119"/>
        <v>2443.4135377082234</v>
      </c>
      <c r="O755">
        <f>(2*Mp*Equations!B755/(Equations!F755*1.026*0.75))^(1/2)</f>
        <v>17.909633038555864</v>
      </c>
      <c r="Q755">
        <f>$G$3*('Initial Conditions (LLDS)'!$I$3/Equations!D755)*(Ti/Equations!E755)</f>
        <v>99.202958051892409</v>
      </c>
      <c r="T755" s="1">
        <v>18800</v>
      </c>
      <c r="U755">
        <f t="shared" si="115"/>
        <v>1049.7144167905258</v>
      </c>
      <c r="AB755">
        <f t="shared" si="116"/>
        <v>2.3855832292943977</v>
      </c>
      <c r="AC755" s="1">
        <f t="shared" si="118"/>
        <v>2443.4135377082234</v>
      </c>
    </row>
    <row r="756" spans="1:29">
      <c r="A756">
        <f t="shared" si="111"/>
        <v>2.3896813098733567</v>
      </c>
      <c r="B756" s="1">
        <f>(6.67384*10^(-11)*5.97219*10^24)/((6371*10^3+Equations!C756)^2)</f>
        <v>9.761835348703622</v>
      </c>
      <c r="C756" s="1">
        <v>18825</v>
      </c>
      <c r="D756" s="1">
        <f t="shared" si="112"/>
        <v>5545.6668642797367</v>
      </c>
      <c r="E756" s="1">
        <f>IF(C756&lt;11165,'Initial Conditions (LLDS)'!$E$1-0.0065*C756,IF(C756&gt;25336.9,139.789+0.00296*C756,216.483))</f>
        <v>216.483</v>
      </c>
      <c r="F756">
        <f>(D756*0.028964)/(8.3145*Equations!E756)</f>
        <v>8.9238524484327258E-2</v>
      </c>
      <c r="G756" s="14">
        <f t="shared" si="110"/>
        <v>57.160466082288295</v>
      </c>
      <c r="H756">
        <f t="shared" si="113"/>
        <v>17.939776900204389</v>
      </c>
      <c r="I756">
        <f t="shared" si="114"/>
        <v>9.945562012278339</v>
      </c>
      <c r="J756">
        <f>F756*G756*B756-m*B756-0.5*Equations!F756*0.3*I756</f>
        <v>23.619918395159651</v>
      </c>
      <c r="K756" s="14">
        <f t="shared" si="117"/>
        <v>2.5136839898173813</v>
      </c>
      <c r="L756" s="1">
        <f t="shared" si="119"/>
        <v>2445.9272216980407</v>
      </c>
      <c r="O756">
        <f>(2*Mp*Equations!B756/(Equations!F756*1.026*0.75))^(1/2)</f>
        <v>17.95573176777771</v>
      </c>
      <c r="Q756">
        <f>$G$3*('Initial Conditions (LLDS)'!$I$3/Equations!D756)*(Ti/Equations!E756)</f>
        <v>99.715085010347906</v>
      </c>
      <c r="T756" s="1">
        <v>18825</v>
      </c>
      <c r="U756">
        <f t="shared" si="115"/>
        <v>1048.4117408003515</v>
      </c>
      <c r="AB756">
        <f t="shared" si="116"/>
        <v>2.3896813098733567</v>
      </c>
      <c r="AC756" s="1">
        <f t="shared" si="118"/>
        <v>2445.9272216980407</v>
      </c>
    </row>
    <row r="757" spans="1:29">
      <c r="A757">
        <f t="shared" si="111"/>
        <v>2.393790459502771</v>
      </c>
      <c r="B757" s="1">
        <f>(6.67384*10^(-11)*5.97219*10^24)/((6371*10^3+Equations!C757)^2)</f>
        <v>9.7617589633717881</v>
      </c>
      <c r="C757" s="1">
        <v>18850</v>
      </c>
      <c r="D757" s="1">
        <f t="shared" si="112"/>
        <v>5517.1570007399077</v>
      </c>
      <c r="E757" s="1">
        <f>IF(C757&lt;11165,'Initial Conditions (LLDS)'!$E$1-0.0065*C757,IF(C757&gt;25336.9,139.789+0.00296*C757,216.483))</f>
        <v>216.483</v>
      </c>
      <c r="F757">
        <f>(D757*0.028964)/(8.3145*Equations!E757)</f>
        <v>8.8779755824433329E-2</v>
      </c>
      <c r="G757" s="14">
        <f t="shared" si="110"/>
        <v>57.455842321837125</v>
      </c>
      <c r="H757">
        <f t="shared" si="113"/>
        <v>18.00152622812638</v>
      </c>
      <c r="I757">
        <f t="shared" si="114"/>
        <v>9.9540702842058675</v>
      </c>
      <c r="J757">
        <f>F757*G757*B757-m*B757-0.5*Equations!F757*0.3*I757</f>
        <v>23.620303632546566</v>
      </c>
      <c r="K757" s="14">
        <f t="shared" si="117"/>
        <v>2.5115354107623213</v>
      </c>
      <c r="L757" s="1">
        <f t="shared" si="119"/>
        <v>2448.4387571088032</v>
      </c>
      <c r="O757">
        <f>(2*Mp*Equations!B757/(Equations!F757*1.026*0.75))^(1/2)</f>
        <v>18.001994604244199</v>
      </c>
      <c r="Q757">
        <f>$G$3*('Initial Conditions (LLDS)'!$I$3/Equations!D757)*(Ti/Equations!E757)</f>
        <v>100.23036189409913</v>
      </c>
      <c r="T757" s="1">
        <v>18850</v>
      </c>
      <c r="U757">
        <f t="shared" si="115"/>
        <v>1047.106190974853</v>
      </c>
      <c r="AB757">
        <f t="shared" si="116"/>
        <v>2.393790459502771</v>
      </c>
      <c r="AC757" s="1">
        <f t="shared" si="118"/>
        <v>2448.4387571088032</v>
      </c>
    </row>
    <row r="758" spans="1:29">
      <c r="A758">
        <f t="shared" si="111"/>
        <v>2.3979107189847646</v>
      </c>
      <c r="B758" s="1">
        <f>(6.67384*10^(-11)*5.97219*10^24)/((6371*10^3+Equations!C758)^2)</f>
        <v>9.7616825789365116</v>
      </c>
      <c r="C758" s="1">
        <v>18875</v>
      </c>
      <c r="D758" s="1">
        <f t="shared" si="112"/>
        <v>5488.7659342493216</v>
      </c>
      <c r="E758" s="1">
        <f>IF(C758&lt;11165,'Initial Conditions (LLDS)'!$E$1-0.0065*C758,IF(C758&gt;25336.9,139.789+0.00296*C758,216.483))</f>
        <v>216.483</v>
      </c>
      <c r="F758">
        <f>(D758*0.028964)/(8.3145*Equations!E758)</f>
        <v>8.8322898796385815E-2</v>
      </c>
      <c r="G758" s="14">
        <f t="shared" si="110"/>
        <v>57.753037111917934</v>
      </c>
      <c r="H758">
        <f t="shared" si="113"/>
        <v>18.063549026661509</v>
      </c>
      <c r="I758">
        <f t="shared" si="114"/>
        <v>9.9625942358029977</v>
      </c>
      <c r="J758">
        <f>F758*G758*B758-m*B758-0.5*Equations!F758*0.3*I758</f>
        <v>23.620686978665145</v>
      </c>
      <c r="K758" s="14">
        <f t="shared" si="117"/>
        <v>2.509386552164941</v>
      </c>
      <c r="L758" s="1">
        <f t="shared" si="119"/>
        <v>2450.9481436609681</v>
      </c>
      <c r="O758">
        <f>(2*Mp*Equations!B758/(Equations!F758*1.026*0.75))^(1/2)</f>
        <v>18.048422294143986</v>
      </c>
      <c r="Q758">
        <f>$G$3*('Initial Conditions (LLDS)'!$I$3/Equations!D758)*(Ti/Equations!E758)</f>
        <v>100.74881119636476</v>
      </c>
      <c r="T758" s="1">
        <v>18875</v>
      </c>
      <c r="U758">
        <f t="shared" si="115"/>
        <v>1045.7977817886169</v>
      </c>
      <c r="AB758">
        <f t="shared" si="116"/>
        <v>2.3979107189847646</v>
      </c>
      <c r="AC758" s="1">
        <f t="shared" si="118"/>
        <v>2450.9481436609681</v>
      </c>
    </row>
    <row r="759" spans="1:29">
      <c r="A759">
        <f t="shared" si="111"/>
        <v>2.4020421293121368</v>
      </c>
      <c r="B759" s="1">
        <f>(6.67384*10^(-11)*5.97219*10^24)/((6371*10^3+Equations!C759)^2)</f>
        <v>9.7616061953977784</v>
      </c>
      <c r="C759" s="1">
        <v>18900</v>
      </c>
      <c r="D759" s="1">
        <f t="shared" si="112"/>
        <v>5460.4932857367503</v>
      </c>
      <c r="E759" s="1">
        <f>IF(C759&lt;11165,'Initial Conditions (LLDS)'!$E$1-0.0065*C759,IF(C759&gt;25336.9,139.789+0.00296*C759,216.483))</f>
        <v>216.483</v>
      </c>
      <c r="F759">
        <f>(D759*0.028964)/(8.3145*Equations!E759)</f>
        <v>8.7867947300330984E-2</v>
      </c>
      <c r="G759" s="14">
        <f t="shared" si="110"/>
        <v>58.052063451363097</v>
      </c>
      <c r="H759">
        <f t="shared" si="113"/>
        <v>18.125846777296292</v>
      </c>
      <c r="I759">
        <f t="shared" si="114"/>
        <v>9.9711339114016191</v>
      </c>
      <c r="J759">
        <f>F759*G759*B759-m*B759-0.5*Equations!F759*0.3*I759</f>
        <v>23.621068437945343</v>
      </c>
      <c r="K759" s="14">
        <f t="shared" si="117"/>
        <v>2.5072374137321969</v>
      </c>
      <c r="L759" s="1">
        <f t="shared" si="119"/>
        <v>2453.4553810747002</v>
      </c>
      <c r="O759">
        <f>(2*Mp*Equations!B759/(Equations!F759*1.026*0.75))^(1/2)</f>
        <v>18.09501558779634</v>
      </c>
      <c r="Q759">
        <f>$G$3*('Initial Conditions (LLDS)'!$I$3/Equations!D759)*(Ti/Equations!E759)</f>
        <v>101.27045559330131</v>
      </c>
      <c r="T759" s="1">
        <v>18900</v>
      </c>
      <c r="U759">
        <f t="shared" si="115"/>
        <v>1044.4865277013942</v>
      </c>
      <c r="AB759">
        <f t="shared" si="116"/>
        <v>2.4020421293121368</v>
      </c>
      <c r="AC759" s="1">
        <f t="shared" si="118"/>
        <v>2453.4553810747002</v>
      </c>
    </row>
    <row r="760" spans="1:29">
      <c r="A760">
        <f t="shared" si="111"/>
        <v>2.4061847316694429</v>
      </c>
      <c r="B760" s="1">
        <f>(6.67384*10^(-11)*5.97219*10^24)/((6371*10^3+Equations!C760)^2)</f>
        <v>9.7615298127555743</v>
      </c>
      <c r="C760" s="1">
        <v>18925</v>
      </c>
      <c r="D760" s="1">
        <f t="shared" si="112"/>
        <v>5432.3386769698673</v>
      </c>
      <c r="E760" s="1">
        <f>IF(C760&lt;11165,'Initial Conditions (LLDS)'!$E$1-0.0065*C760,IF(C760&gt;25336.9,139.789+0.00296*C760,216.483))</f>
        <v>216.483</v>
      </c>
      <c r="F760">
        <f>(D760*0.028964)/(8.3145*Equations!E760)</f>
        <v>8.7414895249914221E-2</v>
      </c>
      <c r="G760" s="14">
        <f t="shared" si="110"/>
        <v>58.352934444829039</v>
      </c>
      <c r="H760">
        <f t="shared" si="113"/>
        <v>18.188420971010508</v>
      </c>
      <c r="I760">
        <f t="shared" si="114"/>
        <v>9.979689355502698</v>
      </c>
      <c r="J760">
        <f>F760*G760*B760-m*B760-0.5*Equations!F760*0.3*I760</f>
        <v>23.621448014811037</v>
      </c>
      <c r="K760" s="14">
        <f t="shared" si="117"/>
        <v>2.5050879951704368</v>
      </c>
      <c r="L760" s="1">
        <f t="shared" si="119"/>
        <v>2455.9604690698707</v>
      </c>
      <c r="O760">
        <f>(2*Mp*Equations!B760/(Equations!F760*1.026*0.75))^(1/2)</f>
        <v>18.141775239678164</v>
      </c>
      <c r="Q760">
        <f>$G$3*('Initial Conditions (LLDS)'!$I$3/Equations!D760)*(Ti/Equations!E760)</f>
        <v>101.79531794567286</v>
      </c>
      <c r="T760" s="1">
        <v>18925</v>
      </c>
      <c r="U760">
        <f t="shared" si="115"/>
        <v>1043.1724431580892</v>
      </c>
      <c r="AB760">
        <f t="shared" si="116"/>
        <v>2.4061847316694429</v>
      </c>
      <c r="AC760" s="1">
        <f t="shared" si="118"/>
        <v>2455.9604690698707</v>
      </c>
    </row>
    <row r="761" spans="1:29">
      <c r="A761">
        <f t="shared" si="111"/>
        <v>2.4103385674340814</v>
      </c>
      <c r="B761" s="1">
        <f>(6.67384*10^(-11)*5.97219*10^24)/((6371*10^3+Equations!C761)^2)</f>
        <v>9.7614534310098868</v>
      </c>
      <c r="C761" s="1">
        <v>18950</v>
      </c>
      <c r="D761" s="1">
        <f t="shared" si="112"/>
        <v>5404.3017305542035</v>
      </c>
      <c r="E761" s="1">
        <f>IF(C761&lt;11165,'Initial Conditions (LLDS)'!$E$1-0.0065*C761,IF(C761&gt;25336.9,139.789+0.00296*C761,216.483))</f>
        <v>216.483</v>
      </c>
      <c r="F761">
        <f>(D761*0.028964)/(8.3145*Equations!E761)</f>
        <v>8.6963736572263486E-2</v>
      </c>
      <c r="G761" s="14">
        <f t="shared" si="110"/>
        <v>58.65566330376317</v>
      </c>
      <c r="H761">
        <f t="shared" si="113"/>
        <v>18.251273108347455</v>
      </c>
      <c r="I761">
        <f t="shared" si="114"/>
        <v>9.9882606127771059</v>
      </c>
      <c r="J761">
        <f>F761*G761*B761-m*B761-0.5*Equations!F761*0.3*I761</f>
        <v>23.621825713680153</v>
      </c>
      <c r="K761" s="14">
        <f t="shared" si="117"/>
        <v>2.502938296185393</v>
      </c>
      <c r="L761" s="1">
        <f t="shared" si="119"/>
        <v>2458.4634073660559</v>
      </c>
      <c r="O761">
        <f>(2*Mp*Equations!B761/(Equations!F761*1.026*0.75))^(1/2)</f>
        <v>18.188702008451099</v>
      </c>
      <c r="Q761">
        <f>$G$3*('Initial Conditions (LLDS)'!$I$3/Equations!D761)*(Ti/Equations!E761)</f>
        <v>102.32342130053783</v>
      </c>
      <c r="T761" s="1">
        <v>18950</v>
      </c>
      <c r="U761">
        <f t="shared" si="115"/>
        <v>1041.855542588755</v>
      </c>
      <c r="AB761">
        <f t="shared" si="116"/>
        <v>2.4103385674340814</v>
      </c>
      <c r="AC761" s="1">
        <f t="shared" si="118"/>
        <v>2458.4634073660559</v>
      </c>
    </row>
    <row r="762" spans="1:29">
      <c r="A762">
        <f t="shared" si="111"/>
        <v>2.4145036781773852</v>
      </c>
      <c r="B762" s="1">
        <f>(6.67384*10^(-11)*5.97219*10^24)/((6371*10^3+Equations!C762)^2)</f>
        <v>9.7613770501606982</v>
      </c>
      <c r="C762" s="1">
        <v>18975</v>
      </c>
      <c r="D762" s="1">
        <f t="shared" si="112"/>
        <v>5376.3820699321377</v>
      </c>
      <c r="E762" s="1">
        <f>IF(C762&lt;11165,'Initial Conditions (LLDS)'!$E$1-0.0065*C762,IF(C762&gt;25336.9,139.789+0.00296*C762,216.483))</f>
        <v>216.483</v>
      </c>
      <c r="F762">
        <f>(D762*0.028964)/(8.3145*Equations!E762)</f>
        <v>8.651446520797286E-2</v>
      </c>
      <c r="G762" s="14">
        <f t="shared" si="110"/>
        <v>58.960263347380213</v>
      </c>
      <c r="H762">
        <f t="shared" si="113"/>
        <v>18.314404699484761</v>
      </c>
      <c r="I762">
        <f t="shared" si="114"/>
        <v>9.9968477280664096</v>
      </c>
      <c r="J762">
        <f>F762*G762*B762-m*B762-0.5*Equations!F762*0.3*I762</f>
        <v>23.622201538964514</v>
      </c>
      <c r="K762" s="14">
        <f t="shared" si="117"/>
        <v>2.5007883164821898</v>
      </c>
      <c r="L762" s="1">
        <f t="shared" si="119"/>
        <v>2460.964195682538</v>
      </c>
      <c r="O762">
        <f>(2*Mp*Equations!B762/(Equations!F762*1.026*0.75))^(1/2)</f>
        <v>18.235796656988899</v>
      </c>
      <c r="Q762">
        <f>$G$3*('Initial Conditions (LLDS)'!$I$3/Equations!D762)*(Ti/Equations!E762)</f>
        <v>102.85478889295221</v>
      </c>
      <c r="T762" s="1">
        <v>18975</v>
      </c>
      <c r="U762">
        <f t="shared" si="115"/>
        <v>1040.5358404085846</v>
      </c>
      <c r="AB762">
        <f t="shared" si="116"/>
        <v>2.4145036781773852</v>
      </c>
      <c r="AC762" s="1">
        <f t="shared" si="118"/>
        <v>2460.964195682538</v>
      </c>
    </row>
    <row r="763" spans="1:29">
      <c r="A763">
        <f t="shared" si="111"/>
        <v>2.4186801056657301</v>
      </c>
      <c r="B763" s="1">
        <f>(6.67384*10^(-11)*5.97219*10^24)/((6371*10^3+Equations!C763)^2)</f>
        <v>9.7613006702079979</v>
      </c>
      <c r="C763" s="1">
        <v>19000</v>
      </c>
      <c r="D763" s="1">
        <f t="shared" si="112"/>
        <v>5348.5793193818163</v>
      </c>
      <c r="E763" s="1">
        <f>IF(C763&lt;11165,'Initial Conditions (LLDS)'!$E$1-0.0065*C763,IF(C763&gt;25336.9,139.789+0.00296*C763,216.483))</f>
        <v>216.483</v>
      </c>
      <c r="F763">
        <f>(D763*0.028964)/(8.3145*Equations!E763)</f>
        <v>8.6067075111085245E-2</v>
      </c>
      <c r="G763" s="14">
        <f t="shared" si="110"/>
        <v>59.266748003649262</v>
      </c>
      <c r="H763">
        <f t="shared" si="113"/>
        <v>18.377817264305925</v>
      </c>
      <c r="I763">
        <f t="shared" si="114"/>
        <v>10.005450746383719</v>
      </c>
      <c r="J763">
        <f>F763*G763*B763-m*B763-0.5*Equations!F763*0.3*I763</f>
        <v>23.622575495069917</v>
      </c>
      <c r="K763" s="14">
        <f t="shared" si="117"/>
        <v>2.4986380557653316</v>
      </c>
      <c r="L763" s="1">
        <f t="shared" si="119"/>
        <v>2463.4628337383033</v>
      </c>
      <c r="O763">
        <f>(2*Mp*Equations!B763/(Equations!F763*1.026*0.75))^(1/2)</f>
        <v>18.283059952405072</v>
      </c>
      <c r="Q763">
        <f>$G$3*('Initial Conditions (LLDS)'!$I$3/Equations!D763)*(Ti/Equations!E763)</f>
        <v>103.38944414769139</v>
      </c>
      <c r="T763" s="1">
        <v>19000</v>
      </c>
      <c r="U763">
        <f t="shared" si="115"/>
        <v>1039.2133510178976</v>
      </c>
      <c r="AB763">
        <f t="shared" si="116"/>
        <v>2.4186801056657301</v>
      </c>
      <c r="AC763" s="1">
        <f t="shared" si="118"/>
        <v>2463.4628337383033</v>
      </c>
    </row>
    <row r="764" spans="1:29">
      <c r="A764">
        <f t="shared" si="111"/>
        <v>2.4228678918616353</v>
      </c>
      <c r="B764" s="1">
        <f>(6.67384*10^(-11)*5.97219*10^24)/((6371*10^3+Equations!C764)^2)</f>
        <v>9.7612242911517697</v>
      </c>
      <c r="C764" s="1">
        <v>19025</v>
      </c>
      <c r="D764" s="1">
        <f t="shared" si="112"/>
        <v>5320.8931040161679</v>
      </c>
      <c r="E764" s="1">
        <f>IF(C764&lt;11165,'Initial Conditions (LLDS)'!$E$1-0.0065*C764,IF(C764&gt;25336.9,139.789+0.00296*C764,216.483))</f>
        <v>216.483</v>
      </c>
      <c r="F764">
        <f>(D764*0.028964)/(8.3145*Equations!E764)</f>
        <v>8.562156024907655E-2</v>
      </c>
      <c r="G764" s="14">
        <f t="shared" si="110"/>
        <v>59.575130810289771</v>
      </c>
      <c r="H764">
        <f t="shared" si="113"/>
        <v>18.441512332472222</v>
      </c>
      <c r="I764">
        <f t="shared" si="114"/>
        <v>10.0140697129145</v>
      </c>
      <c r="J764">
        <f>F764*G764*B764-m*B764-0.5*Equations!F764*0.3*I764</f>
        <v>23.622947586396155</v>
      </c>
      <c r="K764" s="14">
        <f t="shared" si="117"/>
        <v>2.4964875137387064</v>
      </c>
      <c r="L764" s="1">
        <f t="shared" si="119"/>
        <v>2465.9593212520422</v>
      </c>
      <c r="O764">
        <f>(2*Mp*Equations!B764/(Equations!F764*1.026*0.75))^(1/2)</f>
        <v>18.330492666080549</v>
      </c>
      <c r="Q764">
        <f>$G$3*('Initial Conditions (LLDS)'!$I$3/Equations!D764)*(Ti/Equations!E764)</f>
        <v>103.92741068098766</v>
      </c>
      <c r="T764" s="1">
        <v>19025</v>
      </c>
      <c r="U764">
        <f t="shared" si="115"/>
        <v>1037.8880888021408</v>
      </c>
      <c r="AB764">
        <f t="shared" si="116"/>
        <v>2.4228678918616353</v>
      </c>
      <c r="AC764" s="1">
        <f t="shared" si="118"/>
        <v>2465.9593212520422</v>
      </c>
    </row>
    <row r="765" spans="1:29">
      <c r="A765">
        <f t="shared" si="111"/>
        <v>2.4270670789248827</v>
      </c>
      <c r="B765" s="1">
        <f>(6.67384*10^(-11)*5.97219*10^24)/((6371*10^3+Equations!C765)^2)</f>
        <v>9.7611479129920014</v>
      </c>
      <c r="C765" s="1">
        <v>19050</v>
      </c>
      <c r="D765" s="1">
        <f t="shared" si="112"/>
        <v>5293.3230497818504</v>
      </c>
      <c r="E765" s="1">
        <f>IF(C765&lt;11165,'Initial Conditions (LLDS)'!$E$1-0.0065*C765,IF(C765&gt;25336.9,139.789+0.00296*C765,216.483))</f>
        <v>216.483</v>
      </c>
      <c r="F765">
        <f>(D765*0.028964)/(8.3145*Equations!E765)</f>
        <v>8.5177914602838675E-2</v>
      </c>
      <c r="G765" s="14">
        <f t="shared" si="110"/>
        <v>59.885425415778464</v>
      </c>
      <c r="H765">
        <f t="shared" si="113"/>
        <v>18.505491443495426</v>
      </c>
      <c r="I765">
        <f t="shared" si="114"/>
        <v>10.022704673017412</v>
      </c>
      <c r="J765">
        <f>F765*G765*B765-m*B765-0.5*Equations!F765*0.3*I765</f>
        <v>23.623317817337</v>
      </c>
      <c r="K765" s="14">
        <f t="shared" si="117"/>
        <v>2.4943366901055821</v>
      </c>
      <c r="L765" s="1">
        <f t="shared" si="119"/>
        <v>2468.4536579421479</v>
      </c>
      <c r="O765">
        <f>(2*Mp*Equations!B765/(Equations!F765*1.026*0.75))^(1/2)</f>
        <v>18.378095573691738</v>
      </c>
      <c r="Q765">
        <f>$G$3*('Initial Conditions (LLDS)'!$I$3/Equations!D765)*(Ti/Equations!E765)</f>
        <v>104.4687123022868</v>
      </c>
      <c r="T765" s="1">
        <v>19050</v>
      </c>
      <c r="U765">
        <f t="shared" si="115"/>
        <v>1036.560068131874</v>
      </c>
      <c r="AB765">
        <f t="shared" si="116"/>
        <v>2.4270670789248827</v>
      </c>
      <c r="AC765" s="1">
        <f t="shared" si="118"/>
        <v>2468.4536579421479</v>
      </c>
    </row>
    <row r="766" spans="1:29">
      <c r="A766">
        <f t="shared" si="111"/>
        <v>2.4312777092136431</v>
      </c>
      <c r="B766" s="1">
        <f>(6.67384*10^(-11)*5.97219*10^24)/((6371*10^3+Equations!C766)^2)</f>
        <v>9.7610715357286786</v>
      </c>
      <c r="C766" s="1">
        <v>19075</v>
      </c>
      <c r="D766" s="1">
        <f t="shared" si="112"/>
        <v>5265.8687834581988</v>
      </c>
      <c r="E766" s="1">
        <f>IF(C766&lt;11165,'Initial Conditions (LLDS)'!$E$1-0.0065*C766,IF(C766&gt;25336.9,139.789+0.00296*C766,216.483))</f>
        <v>216.483</v>
      </c>
      <c r="F766">
        <f>(D766*0.028964)/(8.3145*Equations!E766)</f>
        <v>8.4736132166662592E-2</v>
      </c>
      <c r="G766" s="14">
        <f t="shared" si="110"/>
        <v>60.197645580366427</v>
      </c>
      <c r="H766">
        <f t="shared" si="113"/>
        <v>18.569756146811081</v>
      </c>
      <c r="I766">
        <f t="shared" si="114"/>
        <v>10.031355672225136</v>
      </c>
      <c r="J766">
        <f>F766*G766*B766-m*B766-0.5*Equations!F766*0.3*I766</f>
        <v>23.623686192280147</v>
      </c>
      <c r="K766" s="14">
        <f t="shared" si="117"/>
        <v>2.4921855845686061</v>
      </c>
      <c r="L766" s="1">
        <f t="shared" si="119"/>
        <v>2470.9458435267165</v>
      </c>
      <c r="O766">
        <f>(2*Mp*Equations!B766/(Equations!F766*1.026*0.75))^(1/2)</f>
        <v>18.42586945523874</v>
      </c>
      <c r="Q766">
        <f>$G$3*('Initial Conditions (LLDS)'!$I$3/Equations!D766)*(Ti/Equations!E766)</f>
        <v>105.01337301602233</v>
      </c>
      <c r="T766" s="1">
        <v>19075</v>
      </c>
      <c r="U766">
        <f t="shared" si="115"/>
        <v>1035.2293033627623</v>
      </c>
      <c r="AB766">
        <f t="shared" si="116"/>
        <v>2.4312777092136431</v>
      </c>
      <c r="AC766" s="1">
        <f t="shared" si="118"/>
        <v>2470.9458435267165</v>
      </c>
    </row>
    <row r="767" spans="1:29">
      <c r="A767">
        <f t="shared" si="111"/>
        <v>2.4354998252856022</v>
      </c>
      <c r="B767" s="1">
        <f>(6.67384*10^(-11)*5.97219*10^24)/((6371*10^3+Equations!C767)^2)</f>
        <v>9.7609951593617854</v>
      </c>
      <c r="C767" s="1">
        <v>19100</v>
      </c>
      <c r="D767" s="1">
        <f t="shared" si="112"/>
        <v>5238.5299326562399</v>
      </c>
      <c r="E767" s="1">
        <f>IF(C767&lt;11165,'Initial Conditions (LLDS)'!$E$1-0.0065*C767,IF(C767&gt;25336.9,139.789+0.00296*C767,216.483))</f>
        <v>216.483</v>
      </c>
      <c r="F767">
        <f>(D767*0.028964)/(8.3145*Equations!E767)</f>
        <v>8.4296206948222555E-2</v>
      </c>
      <c r="G767" s="14">
        <f t="shared" si="110"/>
        <v>60.511805177105884</v>
      </c>
      <c r="H767">
        <f t="shared" si="113"/>
        <v>18.634308001852315</v>
      </c>
      <c r="I767">
        <f t="shared" si="114"/>
        <v>10.040022756245216</v>
      </c>
      <c r="J767">
        <f>F767*G767*B767-m*B767-0.5*Equations!F767*0.3*I767</f>
        <v>23.624052715607323</v>
      </c>
      <c r="K767" s="14">
        <f t="shared" si="117"/>
        <v>2.4900341968298028</v>
      </c>
      <c r="L767" s="1">
        <f t="shared" si="119"/>
        <v>2473.4358777235461</v>
      </c>
      <c r="O767">
        <f>(2*Mp*Equations!B767/(Equations!F767*1.026*0.75))^(1/2)</f>
        <v>18.473815095073675</v>
      </c>
      <c r="Q767">
        <f>$G$3*('Initial Conditions (LLDS)'!$I$3/Equations!D767)*(Ti/Equations!E767)</f>
        <v>105.56141702340662</v>
      </c>
      <c r="T767" s="1">
        <v>19100</v>
      </c>
      <c r="U767">
        <f t="shared" si="115"/>
        <v>1033.8958088355721</v>
      </c>
      <c r="AB767">
        <f t="shared" si="116"/>
        <v>2.4354998252856022</v>
      </c>
      <c r="AC767" s="1">
        <f t="shared" si="118"/>
        <v>2473.4358777235461</v>
      </c>
    </row>
    <row r="768" spans="1:29">
      <c r="A768">
        <f t="shared" si="111"/>
        <v>2.4397334698991044</v>
      </c>
      <c r="B768" s="1">
        <f>(6.67384*10^(-11)*5.97219*10^24)/((6371*10^3+Equations!C768)^2)</f>
        <v>9.7609187838913112</v>
      </c>
      <c r="C768" s="1">
        <v>19125</v>
      </c>
      <c r="D768" s="1">
        <f t="shared" si="112"/>
        <v>5211.3061258176012</v>
      </c>
      <c r="E768" s="1">
        <f>IF(C768&lt;11165,'Initial Conditions (LLDS)'!$E$1-0.0065*C768,IF(C768&gt;25336.9,139.789+0.00296*C768,216.483))</f>
        <v>216.483</v>
      </c>
      <c r="F768">
        <f>(D768*0.028964)/(8.3145*Equations!E768)</f>
        <v>8.385813296855843E-2</v>
      </c>
      <c r="G768" s="14">
        <f t="shared" si="110"/>
        <v>60.827918192888546</v>
      </c>
      <c r="H768">
        <f t="shared" si="113"/>
        <v>18.699148578124422</v>
      </c>
      <c r="I768">
        <f t="shared" si="114"/>
        <v>10.048705970960922</v>
      </c>
      <c r="J768">
        <f>F768*G768*B768-m*B768-0.5*Equations!F768*0.3*I768</f>
        <v>23.624417391694223</v>
      </c>
      <c r="K768" s="14">
        <f t="shared" si="117"/>
        <v>2.4878825265905693</v>
      </c>
      <c r="L768" s="1">
        <f t="shared" si="119"/>
        <v>2475.9237602501366</v>
      </c>
      <c r="O768">
        <f>(2*Mp*Equations!B768/(Equations!F768*1.026*0.75))^(1/2)</f>
        <v>18.521933281929432</v>
      </c>
      <c r="Q768">
        <f>$G$3*('Initial Conditions (LLDS)'!$I$3/Equations!D768)*(Ti/Equations!E768)</f>
        <v>106.1128687242424</v>
      </c>
      <c r="T768" s="1">
        <v>19125</v>
      </c>
      <c r="U768">
        <f t="shared" si="115"/>
        <v>1032.5595988761572</v>
      </c>
      <c r="AB768">
        <f t="shared" si="116"/>
        <v>2.4397334698991044</v>
      </c>
      <c r="AC768" s="1">
        <f t="shared" si="118"/>
        <v>2475.9237602501366</v>
      </c>
    </row>
    <row r="769" spans="1:29">
      <c r="A769">
        <f t="shared" si="111"/>
        <v>2.4439786860142956</v>
      </c>
      <c r="B769" s="1">
        <f>(6.67384*10^(-11)*5.97219*10^24)/((6371*10^3+Equations!C769)^2)</f>
        <v>9.7608424093172381</v>
      </c>
      <c r="C769" s="1">
        <v>19150</v>
      </c>
      <c r="D769" s="1">
        <f t="shared" si="112"/>
        <v>5184.1969922135231</v>
      </c>
      <c r="E769" s="1">
        <f>IF(C769&lt;11165,'Initial Conditions (LLDS)'!$E$1-0.0065*C769,IF(C769&gt;25336.9,139.789+0.00296*C769,216.483))</f>
        <v>216.483</v>
      </c>
      <c r="F769">
        <f>(D769*0.028964)/(8.3145*Equations!E769)</f>
        <v>8.342190426205992E-2</v>
      </c>
      <c r="G769" s="14">
        <f t="shared" si="110"/>
        <v>61.145998729493478</v>
      </c>
      <c r="H769">
        <f t="shared" si="113"/>
        <v>18.764279455279929</v>
      </c>
      <c r="I769">
        <f t="shared" si="114"/>
        <v>10.057405362432071</v>
      </c>
      <c r="J769">
        <f>F769*G769*B769-m*B769-0.5*Equations!F769*0.3*I769</f>
        <v>23.624780224910513</v>
      </c>
      <c r="K769" s="14">
        <f t="shared" si="117"/>
        <v>2.4857305735516784</v>
      </c>
      <c r="L769" s="1">
        <f t="shared" si="119"/>
        <v>2478.4094908236884</v>
      </c>
      <c r="O769">
        <f>(2*Mp*Equations!B769/(Equations!F769*1.026*0.75))^(1/2)</f>
        <v>18.570224808948399</v>
      </c>
      <c r="Q769">
        <f>$G$3*('Initial Conditions (LLDS)'!$I$3/Equations!D769)*(Ti/Equations!E769)</f>
        <v>106.66775271875075</v>
      </c>
      <c r="T769" s="1">
        <v>19150</v>
      </c>
      <c r="U769">
        <f t="shared" si="115"/>
        <v>1031.2206877954554</v>
      </c>
      <c r="AB769">
        <f t="shared" si="116"/>
        <v>2.4439786860142956</v>
      </c>
      <c r="AC769" s="1">
        <f t="shared" si="118"/>
        <v>2478.4094908236884</v>
      </c>
    </row>
    <row r="770" spans="1:29">
      <c r="A770">
        <f t="shared" si="111"/>
        <v>2.4482355167942775</v>
      </c>
      <c r="B770" s="1">
        <f>(6.67384*10^(-11)*5.97219*10^24)/((6371*10^3+Equations!C770)^2)</f>
        <v>9.7607660356395538</v>
      </c>
      <c r="C770" s="1">
        <v>19175</v>
      </c>
      <c r="D770" s="1">
        <f t="shared" si="112"/>
        <v>5157.2021619438174</v>
      </c>
      <c r="E770" s="1">
        <f>IF(C770&lt;11165,'Initial Conditions (LLDS)'!$E$1-0.0065*C770,IF(C770&gt;25336.9,139.789+0.00296*C770,216.483))</f>
        <v>216.483</v>
      </c>
      <c r="F770">
        <f>(D770*0.028964)/(8.3145*Equations!E770)</f>
        <v>8.2987514876449703E-2</v>
      </c>
      <c r="G770" s="14">
        <f t="shared" si="110"/>
        <v>61.466061004646207</v>
      </c>
      <c r="H770">
        <f t="shared" si="113"/>
        <v>18.829702223194381</v>
      </c>
      <c r="I770">
        <f t="shared" si="114"/>
        <v>10.066120976895904</v>
      </c>
      <c r="J770">
        <f>F770*G770*B770-m*B770-0.5*Equations!F770*0.3*I770</f>
        <v>23.625141219619838</v>
      </c>
      <c r="K770" s="14">
        <f t="shared" si="117"/>
        <v>2.4835783374132729</v>
      </c>
      <c r="L770" s="1">
        <f t="shared" si="119"/>
        <v>2480.8930691611017</v>
      </c>
      <c r="O770">
        <f>(2*Mp*Equations!B770/(Equations!F770*1.026*0.75))^(1/2)</f>
        <v>18.618690473711592</v>
      </c>
      <c r="Q770">
        <f>$G$3*('Initial Conditions (LLDS)'!$I$3/Equations!D770)*(Ti/Equations!E770)</f>
        <v>107.22609380941846</v>
      </c>
      <c r="T770" s="1">
        <v>19175</v>
      </c>
      <c r="U770">
        <f t="shared" si="115"/>
        <v>1029.8790898894786</v>
      </c>
      <c r="AB770">
        <f t="shared" si="116"/>
        <v>2.4482355167942775</v>
      </c>
      <c r="AC770" s="1">
        <f t="shared" si="118"/>
        <v>2480.8930691611017</v>
      </c>
    </row>
    <row r="771" spans="1:29">
      <c r="A771">
        <f t="shared" si="111"/>
        <v>2.4525040056062726</v>
      </c>
      <c r="B771" s="1">
        <f>(6.67384*10^(-11)*5.97219*10^24)/((6371*10^3+Equations!C771)^2)</f>
        <v>9.7606896628582458</v>
      </c>
      <c r="C771" s="1">
        <v>19200</v>
      </c>
      <c r="D771" s="1">
        <f t="shared" si="112"/>
        <v>5130.3212659358041</v>
      </c>
      <c r="E771" s="1">
        <f>IF(C771&lt;11165,'Initial Conditions (LLDS)'!$E$1-0.0065*C771,IF(C771&gt;25336.9,139.789+0.00296*C771,216.483))</f>
        <v>216.483</v>
      </c>
      <c r="F771">
        <f>(D771*0.028964)/(8.3145*Equations!E771)</f>
        <v>8.2554958872766399E-2</v>
      </c>
      <c r="G771" s="14">
        <f t="shared" ref="G771:G834" si="120">(n*8.3145*E771/D771)</f>
        <v>61.788119353088973</v>
      </c>
      <c r="H771">
        <f t="shared" si="113"/>
        <v>18.895418482042782</v>
      </c>
      <c r="I771">
        <f t="shared" si="114"/>
        <v>10.074852860767948</v>
      </c>
      <c r="J771">
        <f>F771*G771*B771-m*B771-0.5*Equations!F771*0.3*I771</f>
        <v>23.625500380179844</v>
      </c>
      <c r="K771" s="14">
        <f t="shared" si="117"/>
        <v>2.4814258178748623</v>
      </c>
      <c r="L771" s="1">
        <f t="shared" si="119"/>
        <v>2483.3744949789766</v>
      </c>
      <c r="O771">
        <f>(2*Mp*Equations!B771/(Equations!F771*1.026*0.75))^(1/2)</f>
        <v>18.667331078267953</v>
      </c>
      <c r="Q771">
        <f>$G$3*('Initial Conditions (LLDS)'!$I$3/Equations!D771)*(Ti/Equations!E771)</f>
        <v>107.78791700286533</v>
      </c>
      <c r="T771" s="1">
        <v>19200</v>
      </c>
      <c r="U771">
        <f t="shared" si="115"/>
        <v>1028.5348194393021</v>
      </c>
      <c r="AB771">
        <f t="shared" si="116"/>
        <v>2.4525040056062726</v>
      </c>
      <c r="AC771" s="1">
        <f t="shared" si="118"/>
        <v>2483.3744949789766</v>
      </c>
    </row>
    <row r="772" spans="1:29">
      <c r="A772">
        <f t="shared" ref="A772:A835" si="121">((G772*3)/(4*3.1415))^(1/3)</f>
        <v>2.456784196022789</v>
      </c>
      <c r="B772" s="1">
        <f>(6.67384*10^(-11)*5.97219*10^24)/((6371*10^3+Equations!C772)^2)</f>
        <v>9.7606132909732963</v>
      </c>
      <c r="C772" s="1">
        <v>19225</v>
      </c>
      <c r="D772" s="1">
        <f t="shared" ref="D772:D835" si="122">101325*(1-2.25577*(10^-5)*C772)^5.25588</f>
        <v>5103.5539359433305</v>
      </c>
      <c r="E772" s="1">
        <f>IF(C772&lt;11165,'Initial Conditions (LLDS)'!$E$1-0.0065*C772,IF(C772&gt;25336.9,139.789+0.00296*C772,216.483))</f>
        <v>216.483</v>
      </c>
      <c r="F772">
        <f>(D772*0.028964)/(8.3145*Equations!E772)</f>
        <v>8.2124230325348754E-2</v>
      </c>
      <c r="G772" s="14">
        <f t="shared" si="120"/>
        <v>62.112188227660937</v>
      </c>
      <c r="H772">
        <f t="shared" ref="H772:H835" si="123">3.1415*(A772)^2</f>
        <v>18.961429842376596</v>
      </c>
      <c r="I772">
        <f t="shared" ref="I772:I835" si="124">(2*B772*(F772*G772-m)/(F772*0.3*H772))^(1/2)</f>
        <v>10.083601060642863</v>
      </c>
      <c r="J772">
        <f>F772*G772*B772-m*B772-0.5*Equations!F772*0.3*I772</f>
        <v>23.625857710942185</v>
      </c>
      <c r="K772" s="14">
        <f t="shared" si="117"/>
        <v>2.4792730146353259</v>
      </c>
      <c r="L772" s="1">
        <f t="shared" si="119"/>
        <v>2485.8537679936121</v>
      </c>
      <c r="O772">
        <f>(2*Mp*Equations!B772/(Equations!F772*1.026*0.75))^(1/2)</f>
        <v>18.716147429163779</v>
      </c>
      <c r="Q772">
        <f>$G$3*('Initial Conditions (LLDS)'!$I$3/Equations!D772)*(Ti/Equations!E772)</f>
        <v>108.35324751172841</v>
      </c>
      <c r="T772" s="1">
        <v>19225</v>
      </c>
      <c r="U772">
        <f t="shared" ref="U772:U835" si="125">T772/O772</f>
        <v>1027.1878907110615</v>
      </c>
      <c r="AB772">
        <f t="shared" ref="AB772:AB835" si="126">((G772*3)/(4*3.1415))^(1/3)</f>
        <v>2.456784196022789</v>
      </c>
      <c r="AC772" s="1">
        <f t="shared" si="118"/>
        <v>2485.8537679936121</v>
      </c>
    </row>
    <row r="773" spans="1:29">
      <c r="A773">
        <f t="shared" si="121"/>
        <v>2.4610761318228009</v>
      </c>
      <c r="B773" s="1">
        <f>(6.67384*10^(-11)*5.97219*10^24)/((6371*10^3+Equations!C773)^2)</f>
        <v>9.7605369199846965</v>
      </c>
      <c r="C773" s="1">
        <v>19250</v>
      </c>
      <c r="D773" s="1">
        <f t="shared" si="122"/>
        <v>5076.899804545702</v>
      </c>
      <c r="E773" s="1">
        <f>IF(C773&lt;11165,'Initial Conditions (LLDS)'!$E$1-0.0065*C773,IF(C773&gt;25336.9,139.789+0.00296*C773,216.483))</f>
        <v>216.483</v>
      </c>
      <c r="F773">
        <f>(D773*0.028964)/(8.3145*Equations!E773)</f>
        <v>8.1695323321818406E-2</v>
      </c>
      <c r="G773" s="14">
        <f t="shared" si="120"/>
        <v>62.438282200390518</v>
      </c>
      <c r="H773">
        <f t="shared" si="123"/>
        <v>19.027737925201489</v>
      </c>
      <c r="I773">
        <f t="shared" si="124"/>
        <v>10.092365623295336</v>
      </c>
      <c r="J773">
        <f>F773*G773*B773-m*B773-0.5*Equations!F773*0.3*I773</f>
        <v>23.62621321625247</v>
      </c>
      <c r="K773" s="14">
        <f t="shared" ref="K773:K836" si="127">25/I773</f>
        <v>2.4771199273929057</v>
      </c>
      <c r="L773" s="1">
        <f t="shared" si="119"/>
        <v>2488.3308879210049</v>
      </c>
      <c r="O773">
        <f>(2*Mp*Equations!B773/(Equations!F773*1.026*0.75))^(1/2)</f>
        <v>18.765140337472545</v>
      </c>
      <c r="Q773">
        <f>$G$3*('Initial Conditions (LLDS)'!$I$3/Equations!D773)*(Ti/Equations!E773)</f>
        <v>108.92211075656762</v>
      </c>
      <c r="T773" s="1">
        <v>19250</v>
      </c>
      <c r="U773">
        <f t="shared" si="125"/>
        <v>1025.8383179559403</v>
      </c>
      <c r="AB773">
        <f t="shared" si="126"/>
        <v>2.4610761318228009</v>
      </c>
      <c r="AC773" s="1">
        <f t="shared" ref="AC773:AC836" si="128">L772+K773</f>
        <v>2488.3308879210049</v>
      </c>
    </row>
    <row r="774" spans="1:29">
      <c r="A774">
        <f t="shared" si="121"/>
        <v>2.4653798569929339</v>
      </c>
      <c r="B774" s="1">
        <f>(6.67384*10^(-11)*5.97219*10^24)/((6371*10^3+Equations!C774)^2)</f>
        <v>9.7604605498924268</v>
      </c>
      <c r="C774" s="1">
        <v>19275</v>
      </c>
      <c r="D774" s="1">
        <f t="shared" si="122"/>
        <v>5050.3585051466616</v>
      </c>
      <c r="E774" s="1">
        <f>IF(C774&lt;11165,'Initial Conditions (LLDS)'!$E$1-0.0065*C774,IF(C774&gt;25336.9,139.789+0.00296*C774,216.483))</f>
        <v>216.483</v>
      </c>
      <c r="F774">
        <f>(D774*0.028964)/(8.3145*Equations!E774)</f>
        <v>8.1268231963063528E-2</v>
      </c>
      <c r="G774" s="14">
        <f t="shared" si="120"/>
        <v>62.76641596359832</v>
      </c>
      <c r="H774">
        <f t="shared" si="123"/>
        <v>19.094344362055708</v>
      </c>
      <c r="I774">
        <f t="shared" si="124"/>
        <v>10.101146595680932</v>
      </c>
      <c r="J774">
        <f>F774*G774*B774-m*B774-0.5*Equations!F774*0.3*I774</f>
        <v>23.626566900450303</v>
      </c>
      <c r="K774" s="14">
        <f t="shared" si="127"/>
        <v>2.4749665558452096</v>
      </c>
      <c r="L774" s="1">
        <f t="shared" ref="L774:L837" si="129">L773+K774</f>
        <v>2490.8058544768501</v>
      </c>
      <c r="O774">
        <f>(2*Mp*Equations!B774/(Equations!F774*1.026*0.75))^(1/2)</f>
        <v>18.814310618824795</v>
      </c>
      <c r="Q774">
        <f>$G$3*('Initial Conditions (LLDS)'!$I$3/Equations!D774)*(Ti/Equations!E774)</f>
        <v>109.49453236778976</v>
      </c>
      <c r="T774" s="1">
        <v>19275</v>
      </c>
      <c r="U774">
        <f t="shared" si="125"/>
        <v>1024.4861154101634</v>
      </c>
      <c r="AB774">
        <f t="shared" si="126"/>
        <v>2.4653798569929339</v>
      </c>
      <c r="AC774" s="1">
        <f t="shared" si="128"/>
        <v>2490.8058544768501</v>
      </c>
    </row>
    <row r="775" spans="1:29">
      <c r="A775">
        <f t="shared" si="121"/>
        <v>2.4696954157286561</v>
      </c>
      <c r="B775" s="1">
        <f>(6.67384*10^(-11)*5.97219*10^24)/((6371*10^3+Equations!C775)^2)</f>
        <v>9.7603841806964766</v>
      </c>
      <c r="C775" s="1">
        <v>19300</v>
      </c>
      <c r="D775" s="1">
        <f t="shared" si="122"/>
        <v>5023.929671973372</v>
      </c>
      <c r="E775" s="1">
        <f>IF(C775&lt;11165,'Initial Conditions (LLDS)'!$E$1-0.0065*C775,IF(C775&gt;25336.9,139.789+0.00296*C775,216.483))</f>
        <v>216.483</v>
      </c>
      <c r="F775">
        <f>(D775*0.028964)/(8.3145*Equations!E775)</f>
        <v>8.0842950363222407E-2</v>
      </c>
      <c r="G775" s="14">
        <f t="shared" si="120"/>
        <v>63.096604331011449</v>
      </c>
      <c r="H775">
        <f t="shared" si="123"/>
        <v>19.161250795089085</v>
      </c>
      <c r="I775">
        <f t="shared" si="124"/>
        <v>10.109944024936993</v>
      </c>
      <c r="J775">
        <f>F775*G775*B775-m*B775-0.5*Equations!F775*0.3*I775</f>
        <v>23.626918767869316</v>
      </c>
      <c r="K775" s="14">
        <f t="shared" si="127"/>
        <v>2.4728128996892051</v>
      </c>
      <c r="L775" s="1">
        <f t="shared" si="129"/>
        <v>2493.2786673765395</v>
      </c>
      <c r="O775">
        <f>(2*Mp*Equations!B775/(Equations!F775*1.026*0.75))^(1/2)</f>
        <v>18.863659093438354</v>
      </c>
      <c r="Q775">
        <f>$G$3*('Initial Conditions (LLDS)'!$I$3/Equations!D775)*(Ti/Equations!E775)</f>
        <v>110.07053818759238</v>
      </c>
      <c r="T775" s="1">
        <v>19300</v>
      </c>
      <c r="U775">
        <f t="shared" si="125"/>
        <v>1023.1312972949891</v>
      </c>
      <c r="AB775">
        <f t="shared" si="126"/>
        <v>2.4696954157286561</v>
      </c>
      <c r="AC775" s="1">
        <f t="shared" si="128"/>
        <v>2493.2786673765395</v>
      </c>
    </row>
    <row r="776" spans="1:29">
      <c r="A776">
        <f t="shared" si="121"/>
        <v>2.4740228524354846</v>
      </c>
      <c r="B776" s="1">
        <f>(6.67384*10^(-11)*5.97219*10^24)/((6371*10^3+Equations!C776)^2)</f>
        <v>9.7603078123968317</v>
      </c>
      <c r="C776" s="1">
        <v>19325</v>
      </c>
      <c r="D776" s="1">
        <f t="shared" si="122"/>
        <v>4997.6129400753498</v>
      </c>
      <c r="E776" s="1">
        <f>IF(C776&lt;11165,'Initial Conditions (LLDS)'!$E$1-0.0065*C776,IF(C776&gt;25336.9,139.789+0.00296*C776,216.483))</f>
        <v>216.483</v>
      </c>
      <c r="F776">
        <f>(D776*0.028964)/(8.3145*Equations!E776)</f>
        <v>8.0419472649666285E-2</v>
      </c>
      <c r="G776" s="14">
        <f t="shared" si="120"/>
        <v>63.428862238889721</v>
      </c>
      <c r="H776">
        <f t="shared" si="123"/>
        <v>19.228458877142817</v>
      </c>
      <c r="I776">
        <f t="shared" si="124"/>
        <v>10.118757958383531</v>
      </c>
      <c r="J776">
        <f>F776*G776*B776-m*B776-0.5*Equations!F776*0.3*I776</f>
        <v>23.627268822837127</v>
      </c>
      <c r="K776" s="14">
        <f t="shared" si="127"/>
        <v>2.4706589586212164</v>
      </c>
      <c r="L776" s="1">
        <f t="shared" si="129"/>
        <v>2495.7493263351607</v>
      </c>
      <c r="O776">
        <f>(2*Mp*Equations!B776/(Equations!F776*1.026*0.75))^(1/2)</f>
        <v>18.913186586148779</v>
      </c>
      <c r="Q776">
        <f>$G$3*('Initial Conditions (LLDS)'!$I$3/Equations!D776)*(Ti/Equations!E776)</f>
        <v>110.65015427192847</v>
      </c>
      <c r="T776" s="1">
        <v>19325</v>
      </c>
      <c r="U776">
        <f t="shared" si="125"/>
        <v>1021.7738778166984</v>
      </c>
      <c r="AB776">
        <f t="shared" si="126"/>
        <v>2.4740228524354846</v>
      </c>
      <c r="AC776" s="1">
        <f t="shared" si="128"/>
        <v>2495.7493263351607</v>
      </c>
    </row>
    <row r="777" spans="1:29">
      <c r="A777">
        <f t="shared" si="121"/>
        <v>2.4783622117301878</v>
      </c>
      <c r="B777" s="1">
        <f>(6.67384*10^(-11)*5.97219*10^24)/((6371*10^3+Equations!C777)^2)</f>
        <v>9.7602314449934777</v>
      </c>
      <c r="C777" s="1">
        <v>19350</v>
      </c>
      <c r="D777" s="1">
        <f t="shared" si="122"/>
        <v>4971.4079453234826</v>
      </c>
      <c r="E777" s="1">
        <f>IF(C777&lt;11165,'Initial Conditions (LLDS)'!$E$1-0.0065*C777,IF(C777&gt;25336.9,139.789+0.00296*C777,216.483))</f>
        <v>216.483</v>
      </c>
      <c r="F777">
        <f>(D777*0.028964)/(8.3145*Equations!E777)</f>
        <v>7.9997792962983566E-2</v>
      </c>
      <c r="G777" s="14">
        <f t="shared" si="120"/>
        <v>63.763204747162568</v>
      </c>
      <c r="H777">
        <f t="shared" si="123"/>
        <v>19.295970271829745</v>
      </c>
      <c r="I777">
        <f t="shared" si="124"/>
        <v>10.127588443524088</v>
      </c>
      <c r="J777">
        <f>F777*G777*B777-m*B777-0.5*Equations!F777*0.3*I777</f>
        <v>23.627617069675335</v>
      </c>
      <c r="K777" s="14">
        <f t="shared" si="127"/>
        <v>2.4685047323369287</v>
      </c>
      <c r="L777" s="1">
        <f t="shared" si="129"/>
        <v>2498.2178310674976</v>
      </c>
      <c r="O777">
        <f>(2*Mp*Equations!B777/(Equations!F777*1.026*0.75))^(1/2)</f>
        <v>18.962893926439925</v>
      </c>
      <c r="Q777">
        <f>$G$3*('Initial Conditions (LLDS)'!$I$3/Equations!D777)*(Ti/Equations!E777)</f>
        <v>111.23340689248977</v>
      </c>
      <c r="T777" s="1">
        <v>19350</v>
      </c>
      <c r="U777">
        <f t="shared" si="125"/>
        <v>1020.413871166591</v>
      </c>
      <c r="AB777">
        <f t="shared" si="126"/>
        <v>2.4783622117301878</v>
      </c>
      <c r="AC777" s="1">
        <f t="shared" si="128"/>
        <v>2498.2178310674976</v>
      </c>
    </row>
    <row r="778" spans="1:29">
      <c r="A778">
        <f t="shared" si="121"/>
        <v>2.4827135384420091</v>
      </c>
      <c r="B778" s="1">
        <f>(6.67384*10^(-11)*5.97219*10^24)/((6371*10^3+Equations!C778)^2)</f>
        <v>9.7601550784864006</v>
      </c>
      <c r="C778" s="1">
        <v>19375</v>
      </c>
      <c r="D778" s="1">
        <f t="shared" si="122"/>
        <v>4945.3143244089642</v>
      </c>
      <c r="E778" s="1">
        <f>IF(C778&lt;11165,'Initial Conditions (LLDS)'!$E$1-0.0065*C778,IF(C778&gt;25336.9,139.789+0.00296*C778,216.483))</f>
        <v>216.483</v>
      </c>
      <c r="F778">
        <f>(D778*0.028964)/(8.3145*Equations!E778)</f>
        <v>7.9577905456962708E-2</v>
      </c>
      <c r="G778" s="14">
        <f t="shared" si="120"/>
        <v>64.099647040578589</v>
      </c>
      <c r="H778">
        <f t="shared" si="123"/>
        <v>19.363786653615524</v>
      </c>
      <c r="I778">
        <f t="shared" si="124"/>
        <v>10.136435528046659</v>
      </c>
      <c r="J778">
        <f>F778*G778*B778-m*B778-0.5*Equations!F778*0.3*I778</f>
        <v>23.62796351269958</v>
      </c>
      <c r="K778" s="14">
        <f t="shared" si="127"/>
        <v>2.4663502205313805</v>
      </c>
      <c r="L778" s="1">
        <f t="shared" si="129"/>
        <v>2500.6841812880289</v>
      </c>
      <c r="O778">
        <f>(2*Mp*Equations!B778/(Equations!F778*1.026*0.75))^(1/2)</f>
        <v>19.012781948474903</v>
      </c>
      <c r="Q778">
        <f>$G$3*('Initial Conditions (LLDS)'!$I$3/Equations!D778)*(Ti/Equations!E778)</f>
        <v>111.82032253871209</v>
      </c>
      <c r="T778" s="1">
        <v>19375</v>
      </c>
      <c r="U778">
        <f t="shared" si="125"/>
        <v>1019.0512915209735</v>
      </c>
      <c r="AB778">
        <f t="shared" si="126"/>
        <v>2.4827135384420091</v>
      </c>
      <c r="AC778" s="1">
        <f t="shared" si="128"/>
        <v>2500.6841812880289</v>
      </c>
    </row>
    <row r="779" spans="1:29">
      <c r="A779">
        <f t="shared" si="121"/>
        <v>2.4870768776138918</v>
      </c>
      <c r="B779" s="1">
        <f>(6.67384*10^(-11)*5.97219*10^24)/((6371*10^3+Equations!C779)^2)</f>
        <v>9.7600787128755861</v>
      </c>
      <c r="C779" s="1">
        <v>19400</v>
      </c>
      <c r="D779" s="1">
        <f t="shared" si="122"/>
        <v>4919.3317148422639</v>
      </c>
      <c r="E779" s="1">
        <f>IF(C779&lt;11165,'Initial Conditions (LLDS)'!$E$1-0.0065*C779,IF(C779&gt;25336.9,139.789+0.00296*C779,216.483))</f>
        <v>216.483</v>
      </c>
      <c r="F779">
        <f>(D779*0.028964)/(8.3145*Equations!E779)</f>
        <v>7.915980429857554E-2</v>
      </c>
      <c r="G779" s="14">
        <f t="shared" si="120"/>
        <v>64.438204429866587</v>
      </c>
      <c r="H779">
        <f t="shared" si="123"/>
        <v>19.431909707900374</v>
      </c>
      <c r="I779">
        <f t="shared" si="124"/>
        <v>10.145299259824597</v>
      </c>
      <c r="J779">
        <f>F779*G779*B779-m*B779-0.5*Equations!F779*0.3*I779</f>
        <v>23.628308156219475</v>
      </c>
      <c r="K779" s="14">
        <f t="shared" si="127"/>
        <v>2.4641954228989622</v>
      </c>
      <c r="L779" s="1">
        <f t="shared" si="129"/>
        <v>2503.148376710928</v>
      </c>
      <c r="O779">
        <f>(2*Mp*Equations!B779/(Equations!F779*1.026*0.75))^(1/2)</f>
        <v>19.062851491127187</v>
      </c>
      <c r="Q779">
        <f>$G$3*('Initial Conditions (LLDS)'!$I$3/Equations!D779)*(Ti/Equations!E779)</f>
        <v>112.41092791980074</v>
      </c>
      <c r="T779" s="1">
        <v>19400</v>
      </c>
      <c r="U779">
        <f t="shared" si="125"/>
        <v>1017.6861530411512</v>
      </c>
      <c r="AB779">
        <f t="shared" si="126"/>
        <v>2.4870768776138918</v>
      </c>
      <c r="AC779" s="1">
        <f t="shared" si="128"/>
        <v>2503.148376710928</v>
      </c>
    </row>
    <row r="780" spans="1:29">
      <c r="A780">
        <f t="shared" si="121"/>
        <v>2.491452274503708</v>
      </c>
      <c r="B780" s="1">
        <f>(6.67384*10^(-11)*5.97219*10^24)/((6371*10^3+Equations!C780)^2)</f>
        <v>9.7600023481610183</v>
      </c>
      <c r="C780" s="1">
        <v>19425</v>
      </c>
      <c r="D780" s="1">
        <f t="shared" si="122"/>
        <v>4893.4597549521413</v>
      </c>
      <c r="E780" s="1">
        <f>IF(C780&lt;11165,'Initial Conditions (LLDS)'!$E$1-0.0065*C780,IF(C780&gt;25336.9,139.789+0.00296*C780,216.483))</f>
        <v>216.483</v>
      </c>
      <c r="F780">
        <f>(D780*0.028964)/(8.3145*Equations!E780)</f>
        <v>7.8743483667961509E-2</v>
      </c>
      <c r="G780" s="14">
        <f t="shared" si="120"/>
        <v>64.778892352907931</v>
      </c>
      <c r="H780">
        <f t="shared" si="123"/>
        <v>19.500341131101454</v>
      </c>
      <c r="I780">
        <f t="shared" si="124"/>
        <v>10.154179686917491</v>
      </c>
      <c r="J780">
        <f>F780*G780*B780-m*B780-0.5*Equations!F780*0.3*I780</f>
        <v>23.628651004538661</v>
      </c>
      <c r="K780" s="14">
        <f t="shared" si="127"/>
        <v>2.4620403391334178</v>
      </c>
      <c r="L780" s="1">
        <f t="shared" si="129"/>
        <v>2505.6104170500616</v>
      </c>
      <c r="O780">
        <f>(2*Mp*Equations!B780/(Equations!F780*1.026*0.75))^(1/2)</f>
        <v>19.113103398011908</v>
      </c>
      <c r="Q780">
        <f>$G$3*('Initial Conditions (LLDS)'!$I$3/Equations!D780)*(Ti/Equations!E780)</f>
        <v>113.00524996677566</v>
      </c>
      <c r="T780" s="1">
        <v>19425</v>
      </c>
      <c r="U780">
        <f t="shared" si="125"/>
        <v>1016.3184698734239</v>
      </c>
      <c r="AB780">
        <f t="shared" si="126"/>
        <v>2.491452274503708</v>
      </c>
      <c r="AC780" s="1">
        <f t="shared" si="128"/>
        <v>2505.6104170500616</v>
      </c>
    </row>
    <row r="781" spans="1:29">
      <c r="A781">
        <f t="shared" si="121"/>
        <v>2.495839774585511</v>
      </c>
      <c r="B781" s="1">
        <f>(6.67384*10^(-11)*5.97219*10^24)/((6371*10^3+Equations!C781)^2)</f>
        <v>9.7599259843426864</v>
      </c>
      <c r="C781" s="1">
        <v>19450</v>
      </c>
      <c r="D781" s="1">
        <f t="shared" si="122"/>
        <v>4867.698083884552</v>
      </c>
      <c r="E781" s="1">
        <f>IF(C781&lt;11165,'Initial Conditions (LLDS)'!$E$1-0.0065*C781,IF(C781&gt;25336.9,139.789+0.00296*C781,216.483))</f>
        <v>216.483</v>
      </c>
      <c r="F781">
        <f>(D781*0.028964)/(8.3145*Equations!E781)</f>
        <v>7.8328937758410044E-2</v>
      </c>
      <c r="G781" s="14">
        <f t="shared" si="120"/>
        <v>65.121726375922492</v>
      </c>
      <c r="H781">
        <f t="shared" si="123"/>
        <v>19.569082630736197</v>
      </c>
      <c r="I781">
        <f t="shared" si="124"/>
        <v>10.163076857572111</v>
      </c>
      <c r="J781">
        <f>F781*G781*B781-m*B781-0.5*Equations!F781*0.3*I781</f>
        <v>23.628992061954776</v>
      </c>
      <c r="K781" s="14">
        <f t="shared" si="127"/>
        <v>2.4598849689278377</v>
      </c>
      <c r="L781" s="1">
        <f t="shared" si="129"/>
        <v>2508.0703020189894</v>
      </c>
      <c r="O781">
        <f>(2*Mp*Equations!B781/(Equations!F781*1.026*0.75))^(1/2)</f>
        <v>19.163538517517559</v>
      </c>
      <c r="Q781">
        <f>$G$3*('Initial Conditions (LLDS)'!$I$3/Equations!D781)*(Ti/Equations!E781)</f>
        <v>113.60331583454031</v>
      </c>
      <c r="T781" s="1">
        <v>19450</v>
      </c>
      <c r="U781">
        <f t="shared" si="125"/>
        <v>1014.9482561490711</v>
      </c>
      <c r="AB781">
        <f t="shared" si="126"/>
        <v>2.495839774585511</v>
      </c>
      <c r="AC781" s="1">
        <f t="shared" si="128"/>
        <v>2508.0703020189894</v>
      </c>
    </row>
    <row r="782" spans="1:29">
      <c r="A782">
        <f t="shared" si="121"/>
        <v>2.5002394235507781</v>
      </c>
      <c r="B782" s="1">
        <f>(6.67384*10^(-11)*5.97219*10^24)/((6371*10^3+Equations!C782)^2)</f>
        <v>9.7598496214205763</v>
      </c>
      <c r="C782" s="1">
        <v>19475</v>
      </c>
      <c r="D782" s="1">
        <f t="shared" si="122"/>
        <v>4842.0463416016601</v>
      </c>
      <c r="E782" s="1">
        <f>IF(C782&lt;11165,'Initial Conditions (LLDS)'!$E$1-0.0065*C782,IF(C782&gt;25336.9,139.789+0.00296*C782,216.483))</f>
        <v>216.483</v>
      </c>
      <c r="F782">
        <f>(D782*0.028964)/(8.3145*Equations!E782)</f>
        <v>7.791616077634464E-2</v>
      </c>
      <c r="G782" s="14">
        <f t="shared" si="120"/>
        <v>65.466722194665437</v>
      </c>
      <c r="H782">
        <f t="shared" si="123"/>
        <v>19.638135925506052</v>
      </c>
      <c r="I782">
        <f t="shared" si="124"/>
        <v>10.171990820223309</v>
      </c>
      <c r="J782">
        <f>F782*G782*B782-m*B782-0.5*Equations!F782*0.3*I782</f>
        <v>23.629331332759484</v>
      </c>
      <c r="K782" s="14">
        <f t="shared" si="127"/>
        <v>2.4577293119746608</v>
      </c>
      <c r="L782" s="1">
        <f t="shared" si="129"/>
        <v>2510.528031330964</v>
      </c>
      <c r="O782">
        <f>(2*Mp*Equations!B782/(Equations!F782*1.026*0.75))^(1/2)</f>
        <v>19.21415770283776</v>
      </c>
      <c r="Q782">
        <f>$G$3*('Initial Conditions (LLDS)'!$I$3/Equations!D782)*(Ti/Equations!E782)</f>
        <v>114.20515290396945</v>
      </c>
      <c r="T782" s="1">
        <v>19475</v>
      </c>
      <c r="U782">
        <f t="shared" si="125"/>
        <v>1013.5755259843484</v>
      </c>
      <c r="AB782">
        <f t="shared" si="126"/>
        <v>2.5002394235507781</v>
      </c>
      <c r="AC782" s="1">
        <f t="shared" si="128"/>
        <v>2510.528031330964</v>
      </c>
    </row>
    <row r="783" spans="1:29">
      <c r="A783">
        <f t="shared" si="121"/>
        <v>2.5046512673096726</v>
      </c>
      <c r="B783" s="1">
        <f>(6.67384*10^(-11)*5.97219*10^24)/((6371*10^3+Equations!C783)^2)</f>
        <v>9.759773259394672</v>
      </c>
      <c r="C783" s="1">
        <v>19500</v>
      </c>
      <c r="D783" s="1">
        <f t="shared" si="122"/>
        <v>4816.5041688808105</v>
      </c>
      <c r="E783" s="1">
        <f>IF(C783&lt;11165,'Initial Conditions (LLDS)'!$E$1-0.0065*C783,IF(C783&gt;25336.9,139.789+0.00296*C783,216.483))</f>
        <v>216.483</v>
      </c>
      <c r="F783">
        <f>(D783*0.028964)/(8.3145*Equations!E783)</f>
        <v>7.7505146941306349E-2</v>
      </c>
      <c r="G783" s="14">
        <f t="shared" si="120"/>
        <v>65.813895635636953</v>
      </c>
      <c r="H783">
        <f t="shared" si="123"/>
        <v>19.707502745381134</v>
      </c>
      <c r="I783">
        <f t="shared" si="124"/>
        <v>10.180921623494939</v>
      </c>
      <c r="J783">
        <f>F783*G783*B783-m*B783-0.5*Equations!F783*0.3*I783</f>
        <v>23.629668821238472</v>
      </c>
      <c r="K783" s="14">
        <f t="shared" si="127"/>
        <v>2.4555733679656715</v>
      </c>
      <c r="L783" s="1">
        <f t="shared" si="129"/>
        <v>2512.9836046989299</v>
      </c>
      <c r="O783">
        <f>(2*Mp*Equations!B783/(Equations!F783*1.026*0.75))^(1/2)</f>
        <v>19.264961812003342</v>
      </c>
      <c r="Q783">
        <f>$G$3*('Initial Conditions (LLDS)'!$I$3/Equations!D783)*(Ti/Equations!E783)</f>
        <v>114.81078878401937</v>
      </c>
      <c r="T783" s="1">
        <v>19500</v>
      </c>
      <c r="U783">
        <f t="shared" si="125"/>
        <v>1012.2002934804788</v>
      </c>
      <c r="AB783">
        <f t="shared" si="126"/>
        <v>2.5046512673096726</v>
      </c>
      <c r="AC783" s="1">
        <f t="shared" si="128"/>
        <v>2512.9836046989299</v>
      </c>
    </row>
    <row r="784" spans="1:29">
      <c r="A784">
        <f t="shared" si="121"/>
        <v>2.5090753519923168</v>
      </c>
      <c r="B784" s="1">
        <f>(6.67384*10^(-11)*5.97219*10^24)/((6371*10^3+Equations!C784)^2)</f>
        <v>9.7596968982649592</v>
      </c>
      <c r="C784" s="1">
        <v>19525</v>
      </c>
      <c r="D784" s="1">
        <f t="shared" si="122"/>
        <v>4791.0712073134646</v>
      </c>
      <c r="E784" s="1">
        <f>IF(C784&lt;11165,'Initial Conditions (LLDS)'!$E$1-0.0065*C784,IF(C784&gt;25336.9,139.789+0.00296*C784,216.483))</f>
        <v>216.483</v>
      </c>
      <c r="F784">
        <f>(D784*0.028964)/(8.3145*Equations!E784)</f>
        <v>7.7095890485936597E-2</v>
      </c>
      <c r="G784" s="14">
        <f t="shared" si="120"/>
        <v>66.163262657304969</v>
      </c>
      <c r="H784">
        <f t="shared" si="123"/>
        <v>19.77718483168562</v>
      </c>
      <c r="I784">
        <f t="shared" si="124"/>
        <v>10.189869316200804</v>
      </c>
      <c r="J784">
        <f>F784*G784*B784-m*B784-0.5*Equations!F784*0.3*I784</f>
        <v>23.630004531671393</v>
      </c>
      <c r="K784" s="14">
        <f t="shared" si="127"/>
        <v>2.4534171365919941</v>
      </c>
      <c r="L784" s="1">
        <f t="shared" si="129"/>
        <v>2515.437021835522</v>
      </c>
      <c r="O784">
        <f>(2*Mp*Equations!B784/(Equations!F784*1.026*0.75))^(1/2)</f>
        <v>19.315951707914767</v>
      </c>
      <c r="Q784">
        <f>$G$3*('Initial Conditions (LLDS)'!$I$3/Equations!D784)*(Ti/Equations!E784)</f>
        <v>115.42025131386097</v>
      </c>
      <c r="T784" s="1">
        <v>19525</v>
      </c>
      <c r="U784">
        <f t="shared" si="125"/>
        <v>1010.8225727236404</v>
      </c>
      <c r="AB784">
        <f t="shared" si="126"/>
        <v>2.5090753519923168</v>
      </c>
      <c r="AC784" s="1">
        <f t="shared" si="128"/>
        <v>2515.437021835522</v>
      </c>
    </row>
    <row r="785" spans="1:29">
      <c r="A785">
        <f t="shared" si="121"/>
        <v>2.5135117239500588</v>
      </c>
      <c r="B785" s="1">
        <f>(6.67384*10^(-11)*5.97219*10^24)/((6371*10^3+Equations!C785)^2)</f>
        <v>9.7596205380314256</v>
      </c>
      <c r="C785" s="1">
        <v>19550</v>
      </c>
      <c r="D785" s="1">
        <f t="shared" si="122"/>
        <v>4765.7470993042316</v>
      </c>
      <c r="E785" s="1">
        <f>IF(C785&lt;11165,'Initial Conditions (LLDS)'!$E$1-0.0065*C785,IF(C785&gt;25336.9,139.789+0.00296*C785,216.483))</f>
        <v>216.483</v>
      </c>
      <c r="F785">
        <f>(D785*0.028964)/(8.3145*Equations!E785)</f>
        <v>7.6688385655961699E-2</v>
      </c>
      <c r="G785" s="14">
        <f t="shared" si="120"/>
        <v>66.514839351339248</v>
      </c>
      <c r="H785">
        <f t="shared" si="123"/>
        <v>19.847183937183658</v>
      </c>
      <c r="I785">
        <f t="shared" si="124"/>
        <v>10.198833947345564</v>
      </c>
      <c r="J785">
        <f>F785*G785*B785-m*B785-0.5*Equations!F785*0.3*I785</f>
        <v>23.630338468331992</v>
      </c>
      <c r="K785" s="14">
        <f t="shared" si="127"/>
        <v>2.4512606175440981</v>
      </c>
      <c r="L785" s="1">
        <f t="shared" si="129"/>
        <v>2517.888282453066</v>
      </c>
      <c r="O785">
        <f>(2*Mp*Equations!B785/(Equations!F785*1.026*0.75))^(1/2)</f>
        <v>19.367128258374564</v>
      </c>
      <c r="Q785">
        <f>$G$3*('Initial Conditions (LLDS)'!$I$3/Equations!D785)*(Ti/Equations!E785)</f>
        <v>116.03356856503275</v>
      </c>
      <c r="T785" s="1">
        <v>19550</v>
      </c>
      <c r="U785">
        <f t="shared" si="125"/>
        <v>1009.4423777849646</v>
      </c>
      <c r="AB785">
        <f t="shared" si="126"/>
        <v>2.5135117239500588</v>
      </c>
      <c r="AC785" s="1">
        <f t="shared" si="128"/>
        <v>2517.888282453066</v>
      </c>
    </row>
    <row r="786" spans="1:29">
      <c r="A786">
        <f t="shared" si="121"/>
        <v>2.5179604297567697</v>
      </c>
      <c r="B786" s="1">
        <f>(6.67384*10^(-11)*5.97219*10^24)/((6371*10^3+Equations!C786)^2)</f>
        <v>9.7595441786940569</v>
      </c>
      <c r="C786" s="1">
        <v>19575</v>
      </c>
      <c r="D786" s="1">
        <f t="shared" si="122"/>
        <v>4740.5314880697761</v>
      </c>
      <c r="E786" s="1">
        <f>IF(C786&lt;11165,'Initial Conditions (LLDS)'!$E$1-0.0065*C786,IF(C786&gt;25336.9,139.789+0.00296*C786,216.483))</f>
        <v>216.483</v>
      </c>
      <c r="F786">
        <f>(D786*0.028964)/(8.3145*Equations!E786)</f>
        <v>7.6282626710175216E-2</v>
      </c>
      <c r="G786" s="14">
        <f t="shared" si="120"/>
        <v>66.868641943860069</v>
      </c>
      <c r="H786">
        <f t="shared" si="123"/>
        <v>19.917501826166347</v>
      </c>
      <c r="I786">
        <f t="shared" si="124"/>
        <v>10.207815566125706</v>
      </c>
      <c r="J786">
        <f>F786*G786*B786-m*B786-0.5*Equations!F786*0.3*I786</f>
        <v>23.630670635488027</v>
      </c>
      <c r="K786" s="14">
        <f t="shared" si="127"/>
        <v>2.4491038105117866</v>
      </c>
      <c r="L786" s="1">
        <f t="shared" si="129"/>
        <v>2520.3373862635776</v>
      </c>
      <c r="O786">
        <f>(2*Mp*Equations!B786/(Equations!F786*1.026*0.75))^(1/2)</f>
        <v>19.418492336120305</v>
      </c>
      <c r="Q786">
        <f>$G$3*('Initial Conditions (LLDS)'!$I$3/Equations!D786)*(Ti/Equations!E786)</f>
        <v>116.65076884361876</v>
      </c>
      <c r="T786" s="1">
        <v>19575</v>
      </c>
      <c r="U786">
        <f t="shared" si="125"/>
        <v>1008.0597227205211</v>
      </c>
      <c r="AB786">
        <f t="shared" si="126"/>
        <v>2.5179604297567697</v>
      </c>
      <c r="AC786" s="1">
        <f t="shared" si="128"/>
        <v>2520.3373862635776</v>
      </c>
    </row>
    <row r="787" spans="1:29">
      <c r="A787">
        <f t="shared" si="121"/>
        <v>2.5224215162101271</v>
      </c>
      <c r="B787" s="1">
        <f>(6.67384*10^(-11)*5.97219*10^24)/((6371*10^3+Equations!C787)^2)</f>
        <v>9.7594678202528371</v>
      </c>
      <c r="C787" s="1">
        <v>19600</v>
      </c>
      <c r="D787" s="1">
        <f t="shared" si="122"/>
        <v>4715.4240176378353</v>
      </c>
      <c r="E787" s="1">
        <f>IF(C787&lt;11165,'Initial Conditions (LLDS)'!$E$1-0.0065*C787,IF(C787&gt;25336.9,139.789+0.00296*C787,216.483))</f>
        <v>216.483</v>
      </c>
      <c r="F787">
        <f>(D787*0.028964)/(8.3145*Equations!E787)</f>
        <v>7.58786079204221E-2</v>
      </c>
      <c r="G787" s="14">
        <f t="shared" si="120"/>
        <v>67.224686796698251</v>
      </c>
      <c r="H787">
        <f t="shared" si="123"/>
        <v>19.98814027453912</v>
      </c>
      <c r="I787">
        <f t="shared" si="124"/>
        <v>10.216814221930466</v>
      </c>
      <c r="J787">
        <f>F787*G787*B787-m*B787-0.5*Equations!F787*0.3*I787</f>
        <v>23.631001037401205</v>
      </c>
      <c r="K787" s="14">
        <f t="shared" si="127"/>
        <v>2.4469467151842026</v>
      </c>
      <c r="L787" s="1">
        <f t="shared" si="129"/>
        <v>2522.784332978762</v>
      </c>
      <c r="O787">
        <f>(2*Mp*Equations!B787/(Equations!F787*1.026*0.75))^(1/2)</f>
        <v>19.470044818857609</v>
      </c>
      <c r="Q787">
        <f>$G$3*('Initial Conditions (LLDS)'!$I$3/Equations!D787)*(Ti/Equations!E787)</f>
        <v>117.27188069244704</v>
      </c>
      <c r="T787" s="1">
        <v>19600</v>
      </c>
      <c r="U787">
        <f t="shared" si="125"/>
        <v>1006.6746215713137</v>
      </c>
      <c r="AB787">
        <f t="shared" si="126"/>
        <v>2.5224215162101271</v>
      </c>
      <c r="AC787" s="1">
        <f t="shared" si="128"/>
        <v>2522.784332978762</v>
      </c>
    </row>
    <row r="788" spans="1:29">
      <c r="A788">
        <f t="shared" si="121"/>
        <v>2.5268950303329256</v>
      </c>
      <c r="B788" s="1">
        <f>(6.67384*10^(-11)*5.97219*10^24)/((6371*10^3+Equations!C788)^2)</f>
        <v>9.7593914627077556</v>
      </c>
      <c r="C788" s="1">
        <v>19625</v>
      </c>
      <c r="D788" s="1">
        <f t="shared" si="122"/>
        <v>4690.4243328461807</v>
      </c>
      <c r="E788" s="1">
        <f>IF(C788&lt;11165,'Initial Conditions (LLDS)'!$E$1-0.0065*C788,IF(C788&gt;25336.9,139.789+0.00296*C788,216.483))</f>
        <v>216.483</v>
      </c>
      <c r="F788">
        <f>(D788*0.028964)/(8.3145*Equations!E788)</f>
        <v>7.5476323571582071E-2</v>
      </c>
      <c r="G788" s="14">
        <f t="shared" si="120"/>
        <v>67.58299040866919</v>
      </c>
      <c r="H788">
        <f t="shared" si="123"/>
        <v>20.059101069910167</v>
      </c>
      <c r="I788">
        <f t="shared" si="124"/>
        <v>10.225829964342779</v>
      </c>
      <c r="J788">
        <f>F788*G788*B788-m*B788-0.5*Equations!F788*0.3*I788</f>
        <v>23.631329678327344</v>
      </c>
      <c r="K788" s="14">
        <f t="shared" si="127"/>
        <v>2.4447893312498246</v>
      </c>
      <c r="L788" s="1">
        <f t="shared" si="129"/>
        <v>2525.2291223100119</v>
      </c>
      <c r="O788">
        <f>(2*Mp*Equations!B788/(Equations!F788*1.026*0.75))^(1/2)</f>
        <v>19.521786589293495</v>
      </c>
      <c r="Q788">
        <f>$G$3*('Initial Conditions (LLDS)'!$I$3/Equations!D788)*(Ti/Equations!E788)</f>
        <v>117.89693289331191</v>
      </c>
      <c r="T788" s="1">
        <v>19625</v>
      </c>
      <c r="U788">
        <f t="shared" si="125"/>
        <v>1005.2870883632706</v>
      </c>
      <c r="AB788">
        <f t="shared" si="126"/>
        <v>2.5268950303329256</v>
      </c>
      <c r="AC788" s="1">
        <f t="shared" si="128"/>
        <v>2525.2291223100119</v>
      </c>
    </row>
    <row r="789" spans="1:29">
      <c r="A789">
        <f t="shared" si="121"/>
        <v>2.5313810193743884</v>
      </c>
      <c r="B789" s="1">
        <f>(6.67384*10^(-11)*5.97219*10^24)/((6371*10^3+Equations!C789)^2)</f>
        <v>9.7593151060587946</v>
      </c>
      <c r="C789" s="1">
        <v>19650</v>
      </c>
      <c r="D789" s="1">
        <f t="shared" si="122"/>
        <v>4665.5320793415685</v>
      </c>
      <c r="E789" s="1">
        <f>IF(C789&lt;11165,'Initial Conditions (LLDS)'!$E$1-0.0065*C789,IF(C789&gt;25336.9,139.789+0.00296*C789,216.483))</f>
        <v>216.483</v>
      </c>
      <c r="F789">
        <f>(D789*0.028964)/(8.3145*Equations!E789)</f>
        <v>7.5075767961552659E-2</v>
      </c>
      <c r="G789" s="14">
        <f t="shared" si="120"/>
        <v>67.9435694168602</v>
      </c>
      <c r="H789">
        <f t="shared" si="123"/>
        <v>20.130386011679477</v>
      </c>
      <c r="I789">
        <f t="shared" si="124"/>
        <v>10.234862843140258</v>
      </c>
      <c r="J789">
        <f>F789*G789*B789-m*B789-0.5*Equations!F789*0.3*I789</f>
        <v>23.631656562516241</v>
      </c>
      <c r="K789" s="14">
        <f t="shared" si="127"/>
        <v>2.4426316583964605</v>
      </c>
      <c r="L789" s="1">
        <f t="shared" si="129"/>
        <v>2527.6717539684082</v>
      </c>
      <c r="O789">
        <f>(2*Mp*Equations!B789/(Equations!F789*1.026*0.75))^(1/2)</f>
        <v>19.57371853517002</v>
      </c>
      <c r="Q789">
        <f>$G$3*('Initial Conditions (LLDS)'!$I$3/Equations!D789)*(Ti/Equations!E789)</f>
        <v>118.52595446921988</v>
      </c>
      <c r="T789" s="1">
        <v>19650</v>
      </c>
      <c r="U789">
        <f t="shared" si="125"/>
        <v>1003.8971371072348</v>
      </c>
      <c r="AB789">
        <f t="shared" si="126"/>
        <v>2.5313810193743884</v>
      </c>
      <c r="AC789" s="1">
        <f t="shared" si="128"/>
        <v>2527.6717539684082</v>
      </c>
    </row>
    <row r="790" spans="1:29">
      <c r="A790">
        <f t="shared" si="121"/>
        <v>2.5358795308114854</v>
      </c>
      <c r="B790" s="1">
        <f>(6.67384*10^(-11)*5.97219*10^24)/((6371*10^3+Equations!C790)^2)</f>
        <v>9.7592387503059435</v>
      </c>
      <c r="C790" s="1">
        <v>19675</v>
      </c>
      <c r="D790" s="1">
        <f t="shared" si="122"/>
        <v>4640.7469035787435</v>
      </c>
      <c r="E790" s="1">
        <f>IF(C790&lt;11165,'Initial Conditions (LLDS)'!$E$1-0.0065*C790,IF(C790&gt;25336.9,139.789+0.00296*C790,216.483))</f>
        <v>216.483</v>
      </c>
      <c r="F790">
        <f>(D790*0.028964)/(8.3145*Equations!E790)</f>
        <v>7.4676935401233255E-2</v>
      </c>
      <c r="G790" s="14">
        <f t="shared" si="120"/>
        <v>68.306440597930631</v>
      </c>
      <c r="H790">
        <f t="shared" si="123"/>
        <v>20.201996911128639</v>
      </c>
      <c r="I790">
        <f t="shared" si="124"/>
        <v>10.243912908296137</v>
      </c>
      <c r="J790">
        <f>F790*G790*B790-m*B790-0.5*Equations!F790*0.3*I790</f>
        <v>23.631981694211778</v>
      </c>
      <c r="K790" s="14">
        <f t="shared" si="127"/>
        <v>2.4404736963112499</v>
      </c>
      <c r="L790" s="1">
        <f t="shared" si="129"/>
        <v>2530.1122276647193</v>
      </c>
      <c r="O790">
        <f>(2*Mp*Equations!B790/(Equations!F790*1.026*0.75))^(1/2)</f>
        <v>19.625841549298094</v>
      </c>
      <c r="Q790">
        <f>$G$3*('Initial Conditions (LLDS)'!$I$3/Equations!D790)*(Ti/Equations!E790)</f>
        <v>119.15897468665744</v>
      </c>
      <c r="T790" s="1">
        <v>19675</v>
      </c>
      <c r="U790">
        <f t="shared" si="125"/>
        <v>1002.5047817989575</v>
      </c>
      <c r="AB790">
        <f t="shared" si="126"/>
        <v>2.5358795308114854</v>
      </c>
      <c r="AC790" s="1">
        <f t="shared" si="128"/>
        <v>2530.1122276647193</v>
      </c>
    </row>
    <row r="791" spans="1:29">
      <c r="A791">
        <f t="shared" si="121"/>
        <v>2.5403906123502624</v>
      </c>
      <c r="B791" s="1">
        <f>(6.67384*10^(-11)*5.97219*10^24)/((6371*10^3+Equations!C791)^2)</f>
        <v>9.7591623954491862</v>
      </c>
      <c r="C791" s="1">
        <v>19700</v>
      </c>
      <c r="D791" s="1">
        <f t="shared" si="122"/>
        <v>4616.0684528194042</v>
      </c>
      <c r="E791" s="1">
        <f>IF(C791&lt;11165,'Initial Conditions (LLDS)'!$E$1-0.0065*C791,IF(C791&gt;25336.9,139.789+0.00296*C791,216.483))</f>
        <v>216.483</v>
      </c>
      <c r="F791">
        <f>(D791*0.028964)/(8.3145*Equations!E791)</f>
        <v>7.4279820214508338E-2</v>
      </c>
      <c r="G791" s="14">
        <f t="shared" si="120"/>
        <v>68.671620869425993</v>
      </c>
      <c r="H791">
        <f t="shared" si="123"/>
        <v>20.273935591511428</v>
      </c>
      <c r="I791">
        <f t="shared" si="124"/>
        <v>10.252980209980247</v>
      </c>
      <c r="J791">
        <f>F791*G791*B791-m*B791-0.5*Equations!F791*0.3*I791</f>
        <v>23.632305077651818</v>
      </c>
      <c r="K791" s="14">
        <f t="shared" si="127"/>
        <v>2.4383154446806605</v>
      </c>
      <c r="L791" s="1">
        <f t="shared" si="129"/>
        <v>2532.5505431093998</v>
      </c>
      <c r="O791">
        <f>(2*Mp*Equations!B791/(Equations!F791*1.026*0.75))^(1/2)</f>
        <v>19.678156529591618</v>
      </c>
      <c r="Q791">
        <f>$G$3*('Initial Conditions (LLDS)'!$I$3/Equations!D791)*(Ti/Equations!E791)</f>
        <v>119.79602305788383</v>
      </c>
      <c r="T791" s="1">
        <v>19700</v>
      </c>
      <c r="U791">
        <f t="shared" si="125"/>
        <v>1001.1100364190891</v>
      </c>
      <c r="AB791">
        <f t="shared" si="126"/>
        <v>2.5403906123502624</v>
      </c>
      <c r="AC791" s="1">
        <f t="shared" si="128"/>
        <v>2532.5505431093998</v>
      </c>
    </row>
    <row r="792" spans="1:29">
      <c r="A792">
        <f t="shared" si="121"/>
        <v>2.5449143119271866</v>
      </c>
      <c r="B792" s="1">
        <f>(6.67384*10^(-11)*5.97219*10^24)/((6371*10^3+Equations!C792)^2)</f>
        <v>9.7590860414885103</v>
      </c>
      <c r="C792" s="1">
        <v>19725</v>
      </c>
      <c r="D792" s="1">
        <f t="shared" si="122"/>
        <v>4591.4963751311552</v>
      </c>
      <c r="E792" s="1">
        <f>IF(C792&lt;11165,'Initial Conditions (LLDS)'!$E$1-0.0065*C792,IF(C792&gt;25336.9,139.789+0.00296*C792,216.483))</f>
        <v>216.483</v>
      </c>
      <c r="F792">
        <f>(D792*0.028964)/(8.3145*Equations!E792)</f>
        <v>7.3884416738230763E-2</v>
      </c>
      <c r="G792" s="14">
        <f t="shared" si="120"/>
        <v>69.039127291106084</v>
      </c>
      <c r="H792">
        <f t="shared" si="123"/>
        <v>20.346203888145315</v>
      </c>
      <c r="I792">
        <f t="shared" si="124"/>
        <v>10.26206479855999</v>
      </c>
      <c r="J792">
        <f>F792*G792*B792-m*B792-0.5*Equations!F792*0.3*I792</f>
        <v>23.632626717068312</v>
      </c>
      <c r="K792" s="14">
        <f t="shared" si="127"/>
        <v>2.4361569031904855</v>
      </c>
      <c r="L792" s="1">
        <f t="shared" si="129"/>
        <v>2534.9867000125901</v>
      </c>
      <c r="O792">
        <f>(2*Mp*Equations!B792/(Equations!F792*1.026*0.75))^(1/2)</f>
        <v>19.730664379101892</v>
      </c>
      <c r="Q792">
        <f>$G$3*('Initial Conditions (LLDS)'!$I$3/Equations!D792)*(Ti/Equations!E792)</f>
        <v>120.43712934324759</v>
      </c>
      <c r="T792" s="1">
        <v>19725</v>
      </c>
      <c r="U792">
        <f t="shared" si="125"/>
        <v>999.71291493316915</v>
      </c>
      <c r="AB792">
        <f t="shared" si="126"/>
        <v>2.5449143119271866</v>
      </c>
      <c r="AC792" s="1">
        <f t="shared" si="128"/>
        <v>2534.9867000125901</v>
      </c>
    </row>
    <row r="793" spans="1:29">
      <c r="A793">
        <f t="shared" si="121"/>
        <v>2.5494506777104848</v>
      </c>
      <c r="B793" s="1">
        <f>(6.67384*10^(-11)*5.97219*10^24)/((6371*10^3+Equations!C793)^2)</f>
        <v>9.7590096884238999</v>
      </c>
      <c r="C793" s="1">
        <v>19750</v>
      </c>
      <c r="D793" s="1">
        <f t="shared" si="122"/>
        <v>4567.0303193865266</v>
      </c>
      <c r="E793" s="1">
        <f>IF(C793&lt;11165,'Initial Conditions (LLDS)'!$E$1-0.0065*C793,IF(C793&gt;25336.9,139.789+0.00296*C793,216.483))</f>
        <v>216.483</v>
      </c>
      <c r="F793">
        <f>(D793*0.028964)/(8.3145*Equations!E793)</f>
        <v>7.3490719322205827E-2</v>
      </c>
      <c r="G793" s="14">
        <f t="shared" si="120"/>
        <v>69.408977066285942</v>
      </c>
      <c r="H793">
        <f t="shared" si="123"/>
        <v>20.418803648503452</v>
      </c>
      <c r="I793">
        <f t="shared" si="124"/>
        <v>10.271166724601308</v>
      </c>
      <c r="J793">
        <f>F793*G793*B793-m*B793-0.5*Equations!F793*0.3*I793</f>
        <v>23.632946616687178</v>
      </c>
      <c r="K793" s="14">
        <f t="shared" si="127"/>
        <v>2.4339980715258438</v>
      </c>
      <c r="L793" s="1">
        <f t="shared" si="129"/>
        <v>2537.4206980841159</v>
      </c>
      <c r="O793">
        <f>(2*Mp*Equations!B793/(Equations!F793*1.026*0.75))^(1/2)</f>
        <v>19.783366006052205</v>
      </c>
      <c r="Q793">
        <f>$G$3*('Initial Conditions (LLDS)'!$I$3/Equations!D793)*(Ti/Equations!E793)</f>
        <v>121.08232355352618</v>
      </c>
      <c r="T793" s="1">
        <v>19750</v>
      </c>
      <c r="U793">
        <f t="shared" si="125"/>
        <v>998.31343129162155</v>
      </c>
      <c r="AB793">
        <f t="shared" si="126"/>
        <v>2.5494506777104848</v>
      </c>
      <c r="AC793" s="1">
        <f t="shared" si="128"/>
        <v>2537.4206980841159</v>
      </c>
    </row>
    <row r="794" spans="1:29">
      <c r="A794">
        <f t="shared" si="121"/>
        <v>2.5539997581015155</v>
      </c>
      <c r="B794" s="1">
        <f>(6.67384*10^(-11)*5.97219*10^24)/((6371*10^3+Equations!C794)^2)</f>
        <v>9.7589333362553408</v>
      </c>
      <c r="C794" s="1">
        <v>19775</v>
      </c>
      <c r="D794" s="1">
        <f t="shared" si="122"/>
        <v>4542.6699352618862</v>
      </c>
      <c r="E794" s="1">
        <f>IF(C794&lt;11165,'Initial Conditions (LLDS)'!$E$1-0.0065*C794,IF(C794&gt;25336.9,139.789+0.00296*C794,216.483))</f>
        <v>216.483</v>
      </c>
      <c r="F794">
        <f>(D794*0.028964)/(8.3145*Equations!E794)</f>
        <v>7.3098722329173943E-2</v>
      </c>
      <c r="G794" s="14">
        <f t="shared" si="120"/>
        <v>69.781187543192544</v>
      </c>
      <c r="H794">
        <f t="shared" si="123"/>
        <v>20.491736732307938</v>
      </c>
      <c r="I794">
        <f t="shared" si="124"/>
        <v>10.280286038869686</v>
      </c>
      <c r="J794">
        <f>F794*G794*B794-m*B794-0.5*Equations!F794*0.3*I794</f>
        <v>23.633264780728471</v>
      </c>
      <c r="K794" s="14">
        <f t="shared" si="127"/>
        <v>2.4318389493711732</v>
      </c>
      <c r="L794" s="1">
        <f t="shared" si="129"/>
        <v>2539.8525370334869</v>
      </c>
      <c r="O794">
        <f>(2*Mp*Equations!B794/(Equations!F794*1.026*0.75))^(1/2)</f>
        <v>19.836262323872845</v>
      </c>
      <c r="Q794">
        <f>$G$3*('Initial Conditions (LLDS)'!$I$3/Equations!D794)*(Ti/Equations!E794)</f>
        <v>121.73163595229238</v>
      </c>
      <c r="T794" s="1">
        <v>19775</v>
      </c>
      <c r="U794">
        <f t="shared" si="125"/>
        <v>996.91159942974161</v>
      </c>
      <c r="AB794">
        <f t="shared" si="126"/>
        <v>2.5539997581015155</v>
      </c>
      <c r="AC794" s="1">
        <f t="shared" si="128"/>
        <v>2539.8525370334869</v>
      </c>
    </row>
    <row r="795" spans="1:29">
      <c r="A795">
        <f t="shared" si="121"/>
        <v>2.5585616017361219</v>
      </c>
      <c r="B795" s="1">
        <f>(6.67384*10^(-11)*5.97219*10^24)/((6371*10^3+Equations!C795)^2)</f>
        <v>9.7588569849828222</v>
      </c>
      <c r="C795" s="1">
        <v>19800</v>
      </c>
      <c r="D795" s="1">
        <f t="shared" si="122"/>
        <v>4518.4148732364656</v>
      </c>
      <c r="E795" s="1">
        <f>IF(C795&lt;11165,'Initial Conditions (LLDS)'!$E$1-0.0065*C795,IF(C795&gt;25336.9,139.789+0.00296*C795,216.483))</f>
        <v>216.483</v>
      </c>
      <c r="F795">
        <f>(D795*0.028964)/(8.3145*Equations!E795)</f>
        <v>7.2708420134794741E-2</v>
      </c>
      <c r="G795" s="14">
        <f t="shared" si="120"/>
        <v>70.155776216333862</v>
      </c>
      <c r="H795">
        <f t="shared" si="123"/>
        <v>20.565005011623342</v>
      </c>
      <c r="I795">
        <f t="shared" si="124"/>
        <v>10.289422792331131</v>
      </c>
      <c r="J795">
        <f>F795*G795*B795-m*B795-0.5*Equations!F795*0.3*I795</f>
        <v>23.633581213406188</v>
      </c>
      <c r="K795" s="14">
        <f t="shared" si="127"/>
        <v>2.4296795364102342</v>
      </c>
      <c r="L795" s="1">
        <f t="shared" si="129"/>
        <v>2542.2822165698972</v>
      </c>
      <c r="O795">
        <f>(2*Mp*Equations!B795/(Equations!F795*1.026*0.75))^(1/2)</f>
        <v>19.889354251236252</v>
      </c>
      <c r="Q795">
        <f>$G$3*('Initial Conditions (LLDS)'!$I$3/Equations!D795)*(Ti/Equations!E795)</f>
        <v>122.38509705830275</v>
      </c>
      <c r="T795" s="1">
        <v>19800</v>
      </c>
      <c r="U795">
        <f t="shared" si="125"/>
        <v>995.50743326768895</v>
      </c>
      <c r="AB795">
        <f t="shared" si="126"/>
        <v>2.5585616017361219</v>
      </c>
      <c r="AC795" s="1">
        <f t="shared" si="128"/>
        <v>2542.2822165698972</v>
      </c>
    </row>
    <row r="796" spans="1:29">
      <c r="A796">
        <f t="shared" si="121"/>
        <v>2.5631362574860153</v>
      </c>
      <c r="B796" s="1">
        <f>(6.67384*10^(-11)*5.97219*10^24)/((6371*10^3+Equations!C796)^2)</f>
        <v>9.7587806346063264</v>
      </c>
      <c r="C796" s="1">
        <v>19825</v>
      </c>
      <c r="D796" s="1">
        <f t="shared" si="122"/>
        <v>4494.2647845913216</v>
      </c>
      <c r="E796" s="1">
        <f>IF(C796&lt;11165,'Initial Conditions (LLDS)'!$E$1-0.0065*C796,IF(C796&gt;25336.9,139.789+0.00296*C796,216.483))</f>
        <v>216.483</v>
      </c>
      <c r="F796">
        <f>(D796*0.028964)/(8.3145*Equations!E796)</f>
        <v>7.2319807127630586E-2</v>
      </c>
      <c r="G796" s="14">
        <f t="shared" si="120"/>
        <v>70.532760727883371</v>
      </c>
      <c r="H796">
        <f t="shared" si="123"/>
        <v>20.638610370951429</v>
      </c>
      <c r="I796">
        <f t="shared" si="124"/>
        <v>10.298577036153166</v>
      </c>
      <c r="J796">
        <f>F796*G796*B796-m*B796-0.5*Equations!F796*0.3*I796</f>
        <v>23.633895918928438</v>
      </c>
      <c r="K796" s="14">
        <f t="shared" si="127"/>
        <v>2.4275198323261042</v>
      </c>
      <c r="L796" s="1">
        <f t="shared" si="129"/>
        <v>2544.7097364022234</v>
      </c>
      <c r="O796">
        <f>(2*Mp*Equations!B796/(Equations!F796*1.026*0.75))^(1/2)</f>
        <v>19.942642712092443</v>
      </c>
      <c r="Q796">
        <f>$G$3*('Initial Conditions (LLDS)'!$I$3/Equations!D796)*(Ti/Equations!E796)</f>
        <v>123.04273764791284</v>
      </c>
      <c r="T796" s="1">
        <v>19825</v>
      </c>
      <c r="U796">
        <f t="shared" si="125"/>
        <v>994.10094671048239</v>
      </c>
      <c r="AB796">
        <f t="shared" si="126"/>
        <v>2.5631362574860153</v>
      </c>
      <c r="AC796" s="1">
        <f t="shared" si="128"/>
        <v>2544.7097364022234</v>
      </c>
    </row>
    <row r="797" spans="1:29">
      <c r="A797">
        <f t="shared" si="121"/>
        <v>2.5677237744601649</v>
      </c>
      <c r="B797" s="1">
        <f>(6.67384*10^(-11)*5.97219*10^24)/((6371*10^3+Equations!C797)^2)</f>
        <v>9.758704285125841</v>
      </c>
      <c r="C797" s="1">
        <v>19850</v>
      </c>
      <c r="D797" s="1">
        <f t="shared" si="122"/>
        <v>4470.219321408279</v>
      </c>
      <c r="E797" s="1">
        <f>IF(C797&lt;11165,'Initial Conditions (LLDS)'!$E$1-0.0065*C797,IF(C797&gt;25336.9,139.789+0.00296*C797,216.483))</f>
        <v>216.483</v>
      </c>
      <c r="F797">
        <f>(D797*0.028964)/(8.3145*Equations!E797)</f>
        <v>7.1932877709129414E-2</v>
      </c>
      <c r="G797" s="14">
        <f t="shared" si="120"/>
        <v>70.912158869079349</v>
      </c>
      <c r="H797">
        <f t="shared" si="123"/>
        <v>20.712554707326671</v>
      </c>
      <c r="I797">
        <f t="shared" si="124"/>
        <v>10.307748821705861</v>
      </c>
      <c r="J797">
        <f>F797*G797*B797-m*B797-0.5*Equations!F797*0.3*I797</f>
        <v>23.634208901497377</v>
      </c>
      <c r="K797" s="14">
        <f t="shared" si="127"/>
        <v>2.4253598368011722</v>
      </c>
      <c r="L797" s="1">
        <f t="shared" si="129"/>
        <v>2547.1350962390247</v>
      </c>
      <c r="O797">
        <f>(2*Mp*Equations!B797/(Equations!F797*1.026*0.75))^(1/2)</f>
        <v>19.996128635704871</v>
      </c>
      <c r="Q797">
        <f>$G$3*('Initial Conditions (LLDS)'!$I$3/Equations!D797)*(Ti/Equations!E797)</f>
        <v>123.70458875751825</v>
      </c>
      <c r="T797" s="1">
        <v>19850</v>
      </c>
      <c r="U797">
        <f t="shared" si="125"/>
        <v>992.69215364798436</v>
      </c>
      <c r="AB797">
        <f t="shared" si="126"/>
        <v>2.5677237744601649</v>
      </c>
      <c r="AC797" s="1">
        <f t="shared" si="128"/>
        <v>2547.1350962390247</v>
      </c>
    </row>
    <row r="798" spans="1:29">
      <c r="A798">
        <f t="shared" si="121"/>
        <v>2.5723242020061798</v>
      </c>
      <c r="B798" s="1">
        <f>(6.67384*10^(-11)*5.97219*10^24)/((6371*10^3+Equations!C798)^2)</f>
        <v>9.7586279365413517</v>
      </c>
      <c r="C798" s="1">
        <v>19875</v>
      </c>
      <c r="D798" s="1">
        <f t="shared" si="122"/>
        <v>4446.2781365689752</v>
      </c>
      <c r="E798" s="1">
        <f>IF(C798&lt;11165,'Initial Conditions (LLDS)'!$E$1-0.0065*C798,IF(C798&gt;25336.9,139.789+0.00296*C798,216.483))</f>
        <v>216.483</v>
      </c>
      <c r="F798">
        <f>(D798*0.028964)/(8.3145*Equations!E798)</f>
        <v>7.1547626293609445E-2</v>
      </c>
      <c r="G798" s="14">
        <f t="shared" si="120"/>
        <v>71.293988581637279</v>
      </c>
      <c r="H798">
        <f t="shared" si="123"/>
        <v>20.786839930412274</v>
      </c>
      <c r="I798">
        <f t="shared" si="124"/>
        <v>10.316938200562797</v>
      </c>
      <c r="J798">
        <f>F798*G798*B798-m*B798-0.5*Equations!F798*0.3*I798</f>
        <v>23.634520165309219</v>
      </c>
      <c r="K798" s="14">
        <f t="shared" si="127"/>
        <v>2.4231995495171454</v>
      </c>
      <c r="L798" s="1">
        <f t="shared" si="129"/>
        <v>2549.5582957885417</v>
      </c>
      <c r="O798">
        <f>(2*Mp*Equations!B798/(Equations!F798*1.026*0.75))^(1/2)</f>
        <v>20.049812956686281</v>
      </c>
      <c r="Q798">
        <f>$G$3*('Initial Conditions (LLDS)'!$I$3/Equations!D798)*(Ti/Equations!E798)</f>
        <v>124.3706816860185</v>
      </c>
      <c r="T798" s="1">
        <v>19875</v>
      </c>
      <c r="U798">
        <f t="shared" si="125"/>
        <v>991.28106795490157</v>
      </c>
      <c r="AB798">
        <f t="shared" si="126"/>
        <v>2.5723242020061798</v>
      </c>
      <c r="AC798" s="1">
        <f t="shared" si="128"/>
        <v>2549.5582957885417</v>
      </c>
    </row>
    <row r="799" spans="1:29">
      <c r="A799">
        <f t="shared" si="121"/>
        <v>2.576937589711731</v>
      </c>
      <c r="B799" s="1">
        <f>(6.67384*10^(-11)*5.97219*10^24)/((6371*10^3+Equations!C799)^2)</f>
        <v>9.7585515888528445</v>
      </c>
      <c r="C799" s="1">
        <v>19900</v>
      </c>
      <c r="D799" s="1">
        <f t="shared" si="122"/>
        <v>4422.440883753754</v>
      </c>
      <c r="E799" s="1">
        <f>IF(C799&lt;11165,'Initial Conditions (LLDS)'!$E$1-0.0065*C799,IF(C799&gt;25336.9,139.789+0.00296*C799,216.483))</f>
        <v>216.483</v>
      </c>
      <c r="F799">
        <f>(D799*0.028964)/(8.3145*Equations!E799)</f>
        <v>7.1164047308241274E-2</v>
      </c>
      <c r="G799" s="14">
        <f t="shared" si="120"/>
        <v>71.67826795917945</v>
      </c>
      <c r="H799">
        <f t="shared" si="123"/>
        <v>20.861467962597523</v>
      </c>
      <c r="I799">
        <f t="shared" si="124"/>
        <v>10.326145224502124</v>
      </c>
      <c r="J799">
        <f>F799*G799*B799-m*B799-0.5*Equations!F799*0.3*I799</f>
        <v>23.634829714554158</v>
      </c>
      <c r="K799" s="14">
        <f t="shared" si="127"/>
        <v>2.4210389701550392</v>
      </c>
      <c r="L799" s="1">
        <f t="shared" si="129"/>
        <v>2551.979334758697</v>
      </c>
      <c r="O799">
        <f>(2*Mp*Equations!B799/(Equations!F799*1.026*0.75))^(1/2)</f>
        <v>20.103696615035219</v>
      </c>
      <c r="Q799">
        <f>$G$3*('Initial Conditions (LLDS)'!$I$3/Equations!D799)*(Ti/Equations!E799)</f>
        <v>125.04104799731095</v>
      </c>
      <c r="T799" s="1">
        <v>19900</v>
      </c>
      <c r="U799">
        <f t="shared" si="125"/>
        <v>989.86770349076608</v>
      </c>
      <c r="AB799">
        <f t="shared" si="126"/>
        <v>2.576937589711731</v>
      </c>
      <c r="AC799" s="1">
        <f t="shared" si="128"/>
        <v>2551.979334758697</v>
      </c>
    </row>
    <row r="800" spans="1:29">
      <c r="A800">
        <f t="shared" si="121"/>
        <v>2.5815639874059566</v>
      </c>
      <c r="B800" s="1">
        <f>(6.67384*10^(-11)*5.97219*10^24)/((6371*10^3+Equations!C800)^2)</f>
        <v>9.7584752420603049</v>
      </c>
      <c r="C800" s="1">
        <v>19925</v>
      </c>
      <c r="D800" s="1">
        <f t="shared" si="122"/>
        <v>4398.7072174406949</v>
      </c>
      <c r="E800" s="1">
        <f>IF(C800&lt;11165,'Initial Conditions (LLDS)'!$E$1-0.0065*C800,IF(C800&gt;25336.9,139.789+0.00296*C800,216.483))</f>
        <v>216.483</v>
      </c>
      <c r="F800">
        <f>(D800*0.028964)/(8.3145*Equations!E800)</f>
        <v>7.0782135193032419E-2</v>
      </c>
      <c r="G800" s="14">
        <f t="shared" si="120"/>
        <v>72.065015248677625</v>
      </c>
      <c r="H800">
        <f t="shared" si="123"/>
        <v>20.936440739095623</v>
      </c>
      <c r="I800">
        <f t="shared" si="124"/>
        <v>10.33536994550756</v>
      </c>
      <c r="J800">
        <f>F800*G800*B800-m*B800-0.5*Equations!F800*0.3*I800</f>
        <v>23.635137553416548</v>
      </c>
      <c r="K800" s="14">
        <f t="shared" si="127"/>
        <v>2.4188780983951776</v>
      </c>
      <c r="L800" s="1">
        <f t="shared" si="129"/>
        <v>2554.3982128570919</v>
      </c>
      <c r="O800">
        <f>(2*Mp*Equations!B800/(Equations!F800*1.026*0.75))^(1/2)</f>
        <v>20.157780556172447</v>
      </c>
      <c r="Q800">
        <f>$G$3*('Initial Conditions (LLDS)'!$I$3/Equations!D800)*(Ti/Equations!E800)</f>
        <v>125.7157195228075</v>
      </c>
      <c r="T800" s="1">
        <v>19925</v>
      </c>
      <c r="U800">
        <f t="shared" si="125"/>
        <v>988.4520740999352</v>
      </c>
      <c r="AB800">
        <f t="shared" si="126"/>
        <v>2.5815639874059566</v>
      </c>
      <c r="AC800" s="1">
        <f t="shared" si="128"/>
        <v>2554.3982128570919</v>
      </c>
    </row>
    <row r="801" spans="1:29">
      <c r="A801">
        <f t="shared" si="121"/>
        <v>2.586203445160884</v>
      </c>
      <c r="B801" s="1">
        <f>(6.67384*10^(-11)*5.97219*10^24)/((6371*10^3+Equations!C801)^2)</f>
        <v>9.7583988961637207</v>
      </c>
      <c r="C801" s="1">
        <v>19950</v>
      </c>
      <c r="D801" s="1">
        <f t="shared" si="122"/>
        <v>4375.0767929045878</v>
      </c>
      <c r="E801" s="1">
        <f>IF(C801&lt;11165,'Initial Conditions (LLDS)'!$E$1-0.0065*C801,IF(C801&gt;25336.9,139.789+0.00296*C801,216.483))</f>
        <v>216.483</v>
      </c>
      <c r="F801">
        <f>(D801*0.028964)/(8.3145*Equations!E801)</f>
        <v>7.0401884400810646E-2</v>
      </c>
      <c r="G801" s="14">
        <f t="shared" si="120"/>
        <v>72.45424885191153</v>
      </c>
      <c r="H801">
        <f t="shared" si="123"/>
        <v>21.011760208042404</v>
      </c>
      <c r="I801">
        <f t="shared" si="124"/>
        <v>10.344612415769424</v>
      </c>
      <c r="J801">
        <f>F801*G801*B801-m*B801-0.5*Equations!F801*0.3*I801</f>
        <v>23.635443686074741</v>
      </c>
      <c r="K801" s="14">
        <f t="shared" si="127"/>
        <v>2.4167169339171921</v>
      </c>
      <c r="L801" s="1">
        <f t="shared" si="129"/>
        <v>2556.814929791009</v>
      </c>
      <c r="O801">
        <f>(2*Mp*Equations!B801/(Equations!F801*1.026*0.75))^(1/2)</f>
        <v>20.212065730977891</v>
      </c>
      <c r="Q801">
        <f>$G$3*('Initial Conditions (LLDS)'!$I$3/Equations!D801)*(Ti/Equations!E801)</f>
        <v>126.39472836397893</v>
      </c>
      <c r="T801" s="1">
        <v>19950</v>
      </c>
      <c r="U801">
        <f t="shared" si="125"/>
        <v>987.03419361157933</v>
      </c>
      <c r="AB801">
        <f t="shared" si="126"/>
        <v>2.586203445160884</v>
      </c>
      <c r="AC801" s="1">
        <f t="shared" si="128"/>
        <v>2556.814929791009</v>
      </c>
    </row>
    <row r="802" spans="1:29">
      <c r="A802">
        <f t="shared" si="121"/>
        <v>2.5908560132928757</v>
      </c>
      <c r="B802" s="1">
        <f>(6.67384*10^(-11)*5.97219*10^24)/((6371*10^3+Equations!C802)^2)</f>
        <v>9.7583225511630758</v>
      </c>
      <c r="C802" s="1">
        <v>19975</v>
      </c>
      <c r="D802" s="1">
        <f t="shared" si="122"/>
        <v>4351.5492662158676</v>
      </c>
      <c r="E802" s="1">
        <f>IF(C802&lt;11165,'Initial Conditions (LLDS)'!$E$1-0.0065*C802,IF(C802&gt;25336.9,139.789+0.00296*C802,216.483))</f>
        <v>216.483</v>
      </c>
      <c r="F802">
        <f>(D802*0.028964)/(8.3145*Equations!E802)</f>
        <v>7.0023289397206923E-2</v>
      </c>
      <c r="G802" s="14">
        <f t="shared" si="120"/>
        <v>72.845987326943643</v>
      </c>
      <c r="H802">
        <f t="shared" si="123"/>
        <v>21.087428330596207</v>
      </c>
      <c r="I802">
        <f t="shared" si="124"/>
        <v>10.353872687685667</v>
      </c>
      <c r="J802">
        <f>F802*G802*B802-m*B802-0.5*Equations!F802*0.3*I802</f>
        <v>23.635748116701148</v>
      </c>
      <c r="K802" s="14">
        <f t="shared" si="127"/>
        <v>2.4145554764000177</v>
      </c>
      <c r="L802" s="1">
        <f t="shared" si="129"/>
        <v>2559.229485267409</v>
      </c>
      <c r="O802">
        <f>(2*Mp*Equations!B802/(Equations!F802*1.026*0.75))^(1/2)</f>
        <v>20.266553095827859</v>
      </c>
      <c r="Q802">
        <f>$G$3*('Initial Conditions (LLDS)'!$I$3/Equations!D802)*(Ti/Equations!E802)</f>
        <v>127.07810689492753</v>
      </c>
      <c r="T802" s="1">
        <v>19975</v>
      </c>
      <c r="U802">
        <f t="shared" si="125"/>
        <v>985.61407583967105</v>
      </c>
      <c r="AB802">
        <f t="shared" si="126"/>
        <v>2.5908560132928757</v>
      </c>
      <c r="AC802" s="1">
        <f t="shared" si="128"/>
        <v>2559.229485267409</v>
      </c>
    </row>
    <row r="803" spans="1:29">
      <c r="A803">
        <f t="shared" si="121"/>
        <v>2.5955217423640611</v>
      </c>
      <c r="B803" s="1">
        <f>(6.67384*10^(-11)*5.97219*10^24)/((6371*10^3+Equations!C803)^2)</f>
        <v>9.7582462070583578</v>
      </c>
      <c r="C803" s="1">
        <v>20000</v>
      </c>
      <c r="D803" s="1">
        <f t="shared" si="122"/>
        <v>4328.1242942396484</v>
      </c>
      <c r="E803" s="1">
        <f>IF(C803&lt;11165,'Initial Conditions (LLDS)'!$E$1-0.0065*C803,IF(C803&gt;25336.9,139.789+0.00296*C803,216.483))</f>
        <v>216.483</v>
      </c>
      <c r="F803">
        <f>(D803*0.028964)/(8.3145*Equations!E803)</f>
        <v>6.9646344660639875E-2</v>
      </c>
      <c r="G803" s="14">
        <f t="shared" si="120"/>
        <v>73.240249389607769</v>
      </c>
      <c r="H803">
        <f t="shared" si="123"/>
        <v>21.163447081038182</v>
      </c>
      <c r="I803">
        <f t="shared" si="124"/>
        <v>10.363150813862923</v>
      </c>
      <c r="J803">
        <f>F803*G803*B803-m*B803-0.5*Equations!F803*0.3*I803</f>
        <v>23.636050849462269</v>
      </c>
      <c r="K803" s="14">
        <f t="shared" si="127"/>
        <v>2.4123937255218917</v>
      </c>
      <c r="L803" s="1">
        <f t="shared" si="129"/>
        <v>2561.6418789929307</v>
      </c>
      <c r="O803">
        <f>(2*Mp*Equations!B803/(Equations!F803*1.026*0.75))^(1/2)</f>
        <v>20.321243612632369</v>
      </c>
      <c r="Q803">
        <f>$G$3*('Initial Conditions (LLDS)'!$I$3/Equations!D803)*(Ti/Equations!E803)</f>
        <v>127.76588776498399</v>
      </c>
      <c r="T803" s="1">
        <v>20000</v>
      </c>
      <c r="U803">
        <f t="shared" si="125"/>
        <v>984.19173458298224</v>
      </c>
      <c r="AB803">
        <f t="shared" si="126"/>
        <v>2.5955217423640611</v>
      </c>
      <c r="AC803" s="1">
        <f t="shared" si="128"/>
        <v>2561.6418789929307</v>
      </c>
    </row>
    <row r="804" spans="1:29">
      <c r="A804">
        <f t="shared" si="121"/>
        <v>2.6002006831838007</v>
      </c>
      <c r="B804" s="1">
        <f>(6.67384*10^(-11)*5.97219*10^24)/((6371*10^3+Equations!C804)^2)</f>
        <v>9.7581698638495524</v>
      </c>
      <c r="C804" s="1">
        <v>20025</v>
      </c>
      <c r="D804" s="1">
        <f t="shared" si="122"/>
        <v>4304.8015346346529</v>
      </c>
      <c r="E804" s="1">
        <f>IF(C804&lt;11165,'Initial Conditions (LLDS)'!$E$1-0.0065*C804,IF(C804&gt;25336.9,139.789+0.00296*C804,216.483))</f>
        <v>216.483</v>
      </c>
      <c r="F804">
        <f>(D804*0.028964)/(8.3145*Equations!E804)</f>
        <v>6.9271044682298541E-2</v>
      </c>
      <c r="G804" s="14">
        <f t="shared" si="120"/>
        <v>73.637053915015173</v>
      </c>
      <c r="H804">
        <f t="shared" si="123"/>
        <v>21.239818446873887</v>
      </c>
      <c r="I804">
        <f t="shared" si="124"/>
        <v>10.372446847117541</v>
      </c>
      <c r="J804">
        <f>F804*G804*B804-m*B804-0.5*Equations!F804*0.3*I804</f>
        <v>23.636351888518668</v>
      </c>
      <c r="K804" s="14">
        <f t="shared" si="127"/>
        <v>2.4102316809603508</v>
      </c>
      <c r="L804" s="1">
        <f t="shared" si="129"/>
        <v>2564.0521106738911</v>
      </c>
      <c r="O804">
        <f>(2*Mp*Equations!B804/(Equations!F804*1.026*0.75))^(1/2)</f>
        <v>20.376138248873012</v>
      </c>
      <c r="Q804">
        <f>$G$3*('Initial Conditions (LLDS)'!$I$3/Equations!D804)*(Ti/Equations!E804)</f>
        <v>128.45810390133474</v>
      </c>
      <c r="T804" s="1">
        <v>20025</v>
      </c>
      <c r="U804">
        <f t="shared" si="125"/>
        <v>982.76718362507017</v>
      </c>
      <c r="AB804">
        <f t="shared" si="126"/>
        <v>2.6002006831838007</v>
      </c>
      <c r="AC804" s="1">
        <f t="shared" si="128"/>
        <v>2564.0521106738911</v>
      </c>
    </row>
    <row r="805" spans="1:29">
      <c r="A805">
        <f t="shared" si="121"/>
        <v>2.6048928868101471</v>
      </c>
      <c r="B805" s="1">
        <f>(6.67384*10^(-11)*5.97219*10^24)/((6371*10^3+Equations!C805)^2)</f>
        <v>9.7580935215366438</v>
      </c>
      <c r="C805" s="1">
        <v>20050</v>
      </c>
      <c r="D805" s="1">
        <f t="shared" si="122"/>
        <v>4281.5806458522084</v>
      </c>
      <c r="E805" s="1">
        <f>IF(C805&lt;11165,'Initial Conditions (LLDS)'!$E$1-0.0065*C805,IF(C805&gt;25336.9,139.789+0.00296*C805,216.483))</f>
        <v>216.483</v>
      </c>
      <c r="F805">
        <f>(D805*0.028964)/(8.3145*Equations!E805)</f>
        <v>6.8897383966126186E-2</v>
      </c>
      <c r="G805" s="14">
        <f t="shared" si="120"/>
        <v>74.036419939075458</v>
      </c>
      <c r="H805">
        <f t="shared" si="123"/>
        <v>21.316544428935511</v>
      </c>
      <c r="I805">
        <f t="shared" si="124"/>
        <v>10.381760840476643</v>
      </c>
      <c r="J805">
        <f>F805*G805*B805-m*B805-0.5*Equations!F805*0.3*I805</f>
        <v>23.636651238024928</v>
      </c>
      <c r="K805" s="14">
        <f t="shared" si="127"/>
        <v>2.4080693423922304</v>
      </c>
      <c r="L805" s="1">
        <f t="shared" si="129"/>
        <v>2566.4601800162832</v>
      </c>
      <c r="O805">
        <f>(2*Mp*Equations!B805/(Equations!F805*1.026*0.75))^(1/2)</f>
        <v>20.431237977640972</v>
      </c>
      <c r="Q805">
        <f>$G$3*('Initial Conditions (LLDS)'!$I$3/Equations!D805)*(Ti/Equations!E805)</f>
        <v>129.15478851167515</v>
      </c>
      <c r="T805" s="1">
        <v>20050</v>
      </c>
      <c r="U805">
        <f t="shared" si="125"/>
        <v>981.34043673427027</v>
      </c>
      <c r="AB805">
        <f t="shared" si="126"/>
        <v>2.6048928868101471</v>
      </c>
      <c r="AC805" s="1">
        <f t="shared" si="128"/>
        <v>2566.4601800162832</v>
      </c>
    </row>
    <row r="806" spans="1:29">
      <c r="A806">
        <f t="shared" si="121"/>
        <v>2.6095984045513161</v>
      </c>
      <c r="B806" s="1">
        <f>(6.67384*10^(-11)*5.97219*10^24)/((6371*10^3+Equations!C806)^2)</f>
        <v>9.7580171801196194</v>
      </c>
      <c r="C806" s="1">
        <v>20075</v>
      </c>
      <c r="D806" s="1">
        <f t="shared" si="122"/>
        <v>4258.4612871352429</v>
      </c>
      <c r="E806" s="1">
        <f>IF(C806&lt;11165,'Initial Conditions (LLDS)'!$E$1-0.0065*C806,IF(C806&gt;25336.9,139.789+0.00296*C806,216.483))</f>
        <v>216.483</v>
      </c>
      <c r="F806">
        <f>(D806*0.028964)/(8.3145*Equations!E806)</f>
        <v>6.8525357028804232E-2</v>
      </c>
      <c r="G806" s="14">
        <f t="shared" si="120"/>
        <v>74.438366660033637</v>
      </c>
      <c r="H806">
        <f t="shared" si="123"/>
        <v>21.393627041485029</v>
      </c>
      <c r="I806">
        <f t="shared" si="124"/>
        <v>10.391092847179186</v>
      </c>
      <c r="J806">
        <f>F806*G806*B806-m*B806-0.5*Equations!F806*0.3*I806</f>
        <v>23.636948902129788</v>
      </c>
      <c r="K806" s="14">
        <f t="shared" si="127"/>
        <v>2.4059067094936619</v>
      </c>
      <c r="L806" s="1">
        <f t="shared" si="129"/>
        <v>2568.8660867257768</v>
      </c>
      <c r="O806">
        <f>(2*Mp*Equations!B806/(Equations!F806*1.026*0.75))^(1/2)</f>
        <v>20.486543777675294</v>
      </c>
      <c r="Q806">
        <f>$G$3*('Initial Conditions (LLDS)'!$I$3/Equations!D806)*(Ti/Equations!E806)</f>
        <v>129.85597508689091</v>
      </c>
      <c r="T806" s="1">
        <v>20075</v>
      </c>
      <c r="U806">
        <f t="shared" si="125"/>
        <v>979.91150766369071</v>
      </c>
      <c r="AB806">
        <f t="shared" si="126"/>
        <v>2.6095984045513161</v>
      </c>
      <c r="AC806" s="1">
        <f t="shared" si="128"/>
        <v>2568.8660867257768</v>
      </c>
    </row>
    <row r="807" spans="1:29">
      <c r="A807">
        <f t="shared" si="121"/>
        <v>2.6143172879671819</v>
      </c>
      <c r="B807" s="1">
        <f>(6.67384*10^(-11)*5.97219*10^24)/((6371*10^3+Equations!C807)^2)</f>
        <v>9.757940839598465</v>
      </c>
      <c r="C807" s="1">
        <v>20100</v>
      </c>
      <c r="D807" s="1">
        <f t="shared" si="122"/>
        <v>4235.4431185172125</v>
      </c>
      <c r="E807" s="1">
        <f>IF(C807&lt;11165,'Initial Conditions (LLDS)'!$E$1-0.0065*C807,IF(C807&gt;25336.9,139.789+0.00296*C807,216.483))</f>
        <v>216.483</v>
      </c>
      <c r="F807">
        <f>(D807*0.028964)/(8.3145*Equations!E807)</f>
        <v>6.8154958399734886E-2</v>
      </c>
      <c r="G807" s="14">
        <f t="shared" si="120"/>
        <v>74.842913440024688</v>
      </c>
      <c r="H807">
        <f t="shared" si="123"/>
        <v>21.471068312318462</v>
      </c>
      <c r="I807">
        <f t="shared" si="124"/>
        <v>10.400442920677037</v>
      </c>
      <c r="J807">
        <f>F807*G807*B807-m*B807-0.5*Equations!F807*0.3*I807</f>
        <v>23.637244884975981</v>
      </c>
      <c r="K807" s="14">
        <f t="shared" si="127"/>
        <v>2.4037437819400655</v>
      </c>
      <c r="L807" s="1">
        <f t="shared" si="129"/>
        <v>2571.269830507717</v>
      </c>
      <c r="O807">
        <f>(2*Mp*Equations!B807/(Equations!F807*1.026*0.75))^(1/2)</f>
        <v>20.542056633401693</v>
      </c>
      <c r="Q807">
        <f>$G$3*('Initial Conditions (LLDS)'!$I$3/Equations!D807)*(Ti/Equations!E807)</f>
        <v>130.56169740376981</v>
      </c>
      <c r="T807" s="1">
        <v>20100</v>
      </c>
      <c r="U807">
        <f t="shared" si="125"/>
        <v>978.48041015119679</v>
      </c>
      <c r="AB807">
        <f t="shared" si="126"/>
        <v>2.6143172879671819</v>
      </c>
      <c r="AC807" s="1">
        <f t="shared" si="128"/>
        <v>2571.269830507717</v>
      </c>
    </row>
    <row r="808" spans="1:29">
      <c r="A808">
        <f t="shared" si="121"/>
        <v>2.6190495888707623</v>
      </c>
      <c r="B808" s="1">
        <f>(6.67384*10^(-11)*5.97219*10^24)/((6371*10^3+Equations!C808)^2)</f>
        <v>9.7578644999731683</v>
      </c>
      <c r="C808" s="1">
        <v>20125</v>
      </c>
      <c r="D808" s="1">
        <f t="shared" si="122"/>
        <v>4212.5258008211349</v>
      </c>
      <c r="E808" s="1">
        <f>IF(C808&lt;11165,'Initial Conditions (LLDS)'!$E$1-0.0065*C808,IF(C808&gt;25336.9,139.789+0.00296*C808,216.483))</f>
        <v>216.483</v>
      </c>
      <c r="F808">
        <f>(D808*0.028964)/(8.3145*Equations!E808)</f>
        <v>6.778618262102569E-2</v>
      </c>
      <c r="G808" s="14">
        <f t="shared" si="120"/>
        <v>75.250079806642731</v>
      </c>
      <c r="H808">
        <f t="shared" si="123"/>
        <v>21.548870282870752</v>
      </c>
      <c r="I808">
        <f t="shared" si="124"/>
        <v>10.409811114636021</v>
      </c>
      <c r="J808">
        <f>F808*G808*B808-m*B808-0.5*Equations!F808*0.3*I808</f>
        <v>23.63753919070038</v>
      </c>
      <c r="K808" s="14">
        <f t="shared" si="127"/>
        <v>2.4015805594061566</v>
      </c>
      <c r="L808" s="1">
        <f t="shared" si="129"/>
        <v>2573.6714110671232</v>
      </c>
      <c r="O808">
        <f>(2*Mp*Equations!B808/(Equations!F808*1.026*0.75))^(1/2)</f>
        <v>20.597777534971335</v>
      </c>
      <c r="Q808">
        <f>$G$3*('Initial Conditions (LLDS)'!$I$3/Equations!D808)*(Ti/Equations!E808)</f>
        <v>131.27198952773927</v>
      </c>
      <c r="T808" s="1">
        <v>20125</v>
      </c>
      <c r="U808">
        <f t="shared" si="125"/>
        <v>977.0471579194093</v>
      </c>
      <c r="AB808">
        <f t="shared" si="126"/>
        <v>2.6190495888707623</v>
      </c>
      <c r="AC808" s="1">
        <f t="shared" si="128"/>
        <v>2573.6714110671232</v>
      </c>
    </row>
    <row r="809" spans="1:29">
      <c r="A809">
        <f t="shared" si="121"/>
        <v>2.6237953593297294</v>
      </c>
      <c r="B809" s="1">
        <f>(6.67384*10^(-11)*5.97219*10^24)/((6371*10^3+Equations!C809)^2)</f>
        <v>9.7577881612437114</v>
      </c>
      <c r="C809" s="1">
        <v>20150</v>
      </c>
      <c r="D809" s="1">
        <f t="shared" si="122"/>
        <v>4189.7089956585369</v>
      </c>
      <c r="E809" s="1">
        <f>IF(C809&lt;11165,'Initial Conditions (LLDS)'!$E$1-0.0065*C809,IF(C809&gt;25336.9,139.789+0.00296*C809,216.483))</f>
        <v>216.483</v>
      </c>
      <c r="F809">
        <f>(D809*0.028964)/(8.3145*Equations!E809)</f>
        <v>6.7419024247472537E-2</v>
      </c>
      <c r="G809" s="14">
        <f t="shared" si="120"/>
        <v>75.659885454528364</v>
      </c>
      <c r="H809">
        <f t="shared" si="123"/>
        <v>21.627035008321766</v>
      </c>
      <c r="I809">
        <f t="shared" si="124"/>
        <v>10.419197482937019</v>
      </c>
      <c r="J809">
        <f>F809*G809*B809-m*B809-0.5*Equations!F809*0.3*I809</f>
        <v>23.637831823433888</v>
      </c>
      <c r="K809" s="14">
        <f t="shared" si="127"/>
        <v>2.399417041565937</v>
      </c>
      <c r="L809" s="1">
        <f t="shared" si="129"/>
        <v>2576.0708281086891</v>
      </c>
      <c r="O809">
        <f>(2*Mp*Equations!B809/(Equations!F809*1.026*0.75))^(1/2)</f>
        <v>20.653707478300191</v>
      </c>
      <c r="Q809">
        <f>$G$3*('Initial Conditions (LLDS)'!$I$3/Equations!D809)*(Ti/Equations!E809)</f>
        <v>131.98688581563533</v>
      </c>
      <c r="T809" s="1">
        <v>20150</v>
      </c>
      <c r="U809">
        <f t="shared" si="125"/>
        <v>975.61176467569271</v>
      </c>
      <c r="AB809">
        <f t="shared" si="126"/>
        <v>2.6237953593297294</v>
      </c>
      <c r="AC809" s="1">
        <f t="shared" si="128"/>
        <v>2576.0708281086891</v>
      </c>
    </row>
    <row r="810" spans="1:29">
      <c r="A810">
        <f t="shared" si="121"/>
        <v>2.628554651667931</v>
      </c>
      <c r="B810" s="1">
        <f>(6.67384*10^(-11)*5.97219*10^24)/((6371*10^3+Equations!C810)^2)</f>
        <v>9.7577118234100837</v>
      </c>
      <c r="C810" s="1">
        <v>20175</v>
      </c>
      <c r="D810" s="1">
        <f t="shared" si="122"/>
        <v>4166.9923654284194</v>
      </c>
      <c r="E810" s="1">
        <f>IF(C810&lt;11165,'Initial Conditions (LLDS)'!$E$1-0.0065*C810,IF(C810&gt;25336.9,139.789+0.00296*C810,216.483))</f>
        <v>216.483</v>
      </c>
      <c r="F810">
        <f>(D810*0.028964)/(8.3145*Equations!E810)</f>
        <v>6.7053477846542975E-2</v>
      </c>
      <c r="G810" s="14">
        <f t="shared" si="120"/>
        <v>76.072350246972704</v>
      </c>
      <c r="H810">
        <f t="shared" si="123"/>
        <v>21.70556455770328</v>
      </c>
      <c r="I810">
        <f t="shared" si="124"/>
        <v>10.428602079677049</v>
      </c>
      <c r="J810">
        <f>F810*G810*B810-m*B810-0.5*Equations!F810*0.3*I810</f>
        <v>23.638122787301498</v>
      </c>
      <c r="K810" s="14">
        <f t="shared" si="127"/>
        <v>2.397253228092695</v>
      </c>
      <c r="L810" s="1">
        <f t="shared" si="129"/>
        <v>2578.4680813367818</v>
      </c>
      <c r="O810">
        <f>(2*Mp*Equations!B810/(Equations!F810*1.026*0.75))^(1/2)</f>
        <v>20.709847465108655</v>
      </c>
      <c r="Q810">
        <f>$G$3*('Initial Conditions (LLDS)'!$I$3/Equations!D810)*(Ti/Equations!E810)</f>
        <v>132.70642091850087</v>
      </c>
      <c r="T810" s="1">
        <v>20175</v>
      </c>
      <c r="U810">
        <f t="shared" si="125"/>
        <v>974.17424411214279</v>
      </c>
      <c r="AB810">
        <f t="shared" si="126"/>
        <v>2.628554651667931</v>
      </c>
      <c r="AC810" s="1">
        <f t="shared" si="128"/>
        <v>2578.4680813367818</v>
      </c>
    </row>
    <row r="811" spans="1:29">
      <c r="A811">
        <f t="shared" si="121"/>
        <v>2.6333275184669014</v>
      </c>
      <c r="B811" s="1">
        <f>(6.67384*10^(-11)*5.97219*10^24)/((6371*10^3+Equations!C811)^2)</f>
        <v>9.7576354864722692</v>
      </c>
      <c r="C811" s="1">
        <v>20200</v>
      </c>
      <c r="D811" s="1">
        <f t="shared" si="122"/>
        <v>4144.375573316298</v>
      </c>
      <c r="E811" s="1">
        <f>IF(C811&lt;11165,'Initial Conditions (LLDS)'!$E$1-0.0065*C811,IF(C811&gt;25336.9,139.789+0.00296*C811,216.483))</f>
        <v>216.483</v>
      </c>
      <c r="F811">
        <f>(D811*0.028964)/(8.3145*Equations!E811)</f>
        <v>6.6689537998360873E-2</v>
      </c>
      <c r="G811" s="14">
        <f t="shared" si="120"/>
        <v>76.487494217537019</v>
      </c>
      <c r="H811">
        <f t="shared" si="123"/>
        <v>21.784461014006528</v>
      </c>
      <c r="I811">
        <f t="shared" si="124"/>
        <v>10.438024959170344</v>
      </c>
      <c r="J811">
        <f>F811*G811*B811-m*B811-0.5*Equations!F811*0.3*I811</f>
        <v>23.638412086422299</v>
      </c>
      <c r="K811" s="14">
        <f t="shared" si="127"/>
        <v>2.3950891186590053</v>
      </c>
      <c r="L811" s="1">
        <f t="shared" si="129"/>
        <v>2580.8631704554409</v>
      </c>
      <c r="O811">
        <f>(2*Mp*Equations!B811/(Equations!F811*1.026*0.75))^(1/2)</f>
        <v>20.766198502961238</v>
      </c>
      <c r="Q811">
        <f>$G$3*('Initial Conditions (LLDS)'!$I$3/Equations!D811)*(Ti/Equations!E811)</f>
        <v>133.43062978441111</v>
      </c>
      <c r="T811" s="1">
        <v>20200</v>
      </c>
      <c r="U811">
        <f t="shared" si="125"/>
        <v>972.73460990558772</v>
      </c>
      <c r="AB811">
        <f t="shared" si="126"/>
        <v>2.6333275184669014</v>
      </c>
      <c r="AC811" s="1">
        <f t="shared" si="128"/>
        <v>2580.8631704554409</v>
      </c>
    </row>
    <row r="812" spans="1:29">
      <c r="A812">
        <f t="shared" si="121"/>
        <v>2.6381140125674225</v>
      </c>
      <c r="B812" s="1">
        <f>(6.67384*10^(-11)*5.97219*10^24)/((6371*10^3+Equations!C812)^2)</f>
        <v>9.7575591504302555</v>
      </c>
      <c r="C812" s="1">
        <v>20225</v>
      </c>
      <c r="D812" s="1">
        <f t="shared" si="122"/>
        <v>4121.8582832930897</v>
      </c>
      <c r="E812" s="1">
        <f>IF(C812&lt;11165,'Initial Conditions (LLDS)'!$E$1-0.0065*C812,IF(C812&gt;25336.9,139.789+0.00296*C812,216.483))</f>
        <v>216.483</v>
      </c>
      <c r="F812">
        <f>(D812*0.028964)/(8.3145*Equations!E812)</f>
        <v>6.6327199295688408E-2</v>
      </c>
      <c r="G812" s="14">
        <f t="shared" si="120"/>
        <v>76.905337571692499</v>
      </c>
      <c r="H812">
        <f t="shared" si="123"/>
        <v>21.863726474291358</v>
      </c>
      <c r="I812">
        <f t="shared" si="124"/>
        <v>10.447466175949485</v>
      </c>
      <c r="J812">
        <f>F812*G812*B812-m*B812-0.5*Equations!F812*0.3*I812</f>
        <v>23.638699724909465</v>
      </c>
      <c r="K812" s="14">
        <f t="shared" si="127"/>
        <v>2.3929247129367188</v>
      </c>
      <c r="L812" s="1">
        <f t="shared" si="129"/>
        <v>2583.2560951683777</v>
      </c>
      <c r="O812">
        <f>(2*Mp*Equations!B812/(Equations!F812*1.026*0.75))^(1/2)</f>
        <v>20.822761605307026</v>
      </c>
      <c r="Q812">
        <f>$G$3*('Initial Conditions (LLDS)'!$I$3/Equations!D812)*(Ti/Equations!E812)</f>
        <v>134.15954766133396</v>
      </c>
      <c r="T812" s="1">
        <v>20225</v>
      </c>
      <c r="U812">
        <f t="shared" si="125"/>
        <v>971.29287571756686</v>
      </c>
      <c r="AB812">
        <f t="shared" si="126"/>
        <v>2.6381140125674225</v>
      </c>
      <c r="AC812" s="1">
        <f t="shared" si="128"/>
        <v>2583.2560951683777</v>
      </c>
    </row>
    <row r="813" spans="1:29">
      <c r="A813">
        <f t="shared" si="121"/>
        <v>2.6429141870710531</v>
      </c>
      <c r="B813" s="1">
        <f>(6.67384*10^(-11)*5.97219*10^24)/((6371*10^3+Equations!C813)^2)</f>
        <v>9.7574828152840283</v>
      </c>
      <c r="C813" s="1">
        <v>20250</v>
      </c>
      <c r="D813" s="1">
        <f t="shared" si="122"/>
        <v>4099.4401601141763</v>
      </c>
      <c r="E813" s="1">
        <f>IF(C813&lt;11165,'Initial Conditions (LLDS)'!$E$1-0.0065*C813,IF(C813&gt;25336.9,139.789+0.00296*C813,216.483))</f>
        <v>216.483</v>
      </c>
      <c r="F813">
        <f>(D813*0.028964)/(8.3145*Equations!E813)</f>
        <v>6.5966456343911059E-2</v>
      </c>
      <c r="G813" s="14">
        <f t="shared" si="120"/>
        <v>77.325900688474306</v>
      </c>
      <c r="H813">
        <f t="shared" si="123"/>
        <v>21.943363049795671</v>
      </c>
      <c r="I813">
        <f t="shared" si="124"/>
        <v>10.456925784766465</v>
      </c>
      <c r="J813">
        <f>F813*G813*B813-m*B813-0.5*Equations!F813*0.3*I813</f>
        <v>23.638985706870244</v>
      </c>
      <c r="K813" s="14">
        <f t="shared" si="127"/>
        <v>2.3907600105969697</v>
      </c>
      <c r="L813" s="1">
        <f t="shared" si="129"/>
        <v>2585.6468551789744</v>
      </c>
      <c r="O813">
        <f>(2*Mp*Equations!B813/(Equations!F813*1.026*0.75))^(1/2)</f>
        <v>20.879537791519986</v>
      </c>
      <c r="Q813">
        <f>$G$3*('Initial Conditions (LLDS)'!$I$3/Equations!D813)*(Ti/Equations!E813)</f>
        <v>134.89321010001569</v>
      </c>
      <c r="T813" s="1">
        <v>20250</v>
      </c>
      <c r="U813">
        <f t="shared" si="125"/>
        <v>969.84905519433164</v>
      </c>
      <c r="AB813">
        <f t="shared" si="126"/>
        <v>2.6429141870710531</v>
      </c>
      <c r="AC813" s="1">
        <f t="shared" si="128"/>
        <v>2585.6468551789744</v>
      </c>
    </row>
    <row r="814" spans="1:29">
      <c r="A814">
        <f t="shared" si="121"/>
        <v>2.6477280953416975</v>
      </c>
      <c r="B814" s="1">
        <f>(6.67384*10^(-11)*5.97219*10^24)/((6371*10^3+Equations!C814)^2)</f>
        <v>9.7574064810335717</v>
      </c>
      <c r="C814" s="1">
        <v>20275</v>
      </c>
      <c r="D814" s="1">
        <f t="shared" si="122"/>
        <v>4077.1208693183394</v>
      </c>
      <c r="E814" s="1">
        <f>IF(C814&lt;11165,'Initial Conditions (LLDS)'!$E$1-0.0065*C814,IF(C814&gt;25336.9,139.789+0.00296*C814,216.483))</f>
        <v>216.483</v>
      </c>
      <c r="F814">
        <f>(D814*0.028964)/(8.3145*Equations!E814)</f>
        <v>6.5607303761020419E-2</v>
      </c>
      <c r="G814" s="14">
        <f t="shared" si="120"/>
        <v>77.749204122155589</v>
      </c>
      <c r="H814">
        <f t="shared" si="123"/>
        <v>22.023372866046259</v>
      </c>
      <c r="I814">
        <f t="shared" si="124"/>
        <v>10.466403840593827</v>
      </c>
      <c r="J814">
        <f>F814*G814*B814-m*B814-0.5*Equations!F814*0.3*I814</f>
        <v>23.639270036405993</v>
      </c>
      <c r="K814" s="14">
        <f t="shared" si="127"/>
        <v>2.3885950113101684</v>
      </c>
      <c r="L814" s="1">
        <f t="shared" si="129"/>
        <v>2588.0354501902848</v>
      </c>
      <c r="O814">
        <f>(2*Mp*Equations!B814/(Equations!F814*1.026*0.75))^(1/2)</f>
        <v>20.936528086939898</v>
      </c>
      <c r="Q814">
        <f>$G$3*('Initial Conditions (LLDS)'!$I$3/Equations!D814)*(Ti/Equations!E814)</f>
        <v>135.63165295690101</v>
      </c>
      <c r="T814" s="1">
        <v>20275</v>
      </c>
      <c r="U814">
        <f t="shared" si="125"/>
        <v>968.40316196683273</v>
      </c>
      <c r="AB814">
        <f t="shared" si="126"/>
        <v>2.6477280953416975</v>
      </c>
      <c r="AC814" s="1">
        <f t="shared" si="128"/>
        <v>2588.0354501902848</v>
      </c>
    </row>
    <row r="815" spans="1:29">
      <c r="A815">
        <f t="shared" si="121"/>
        <v>2.6525557910071753</v>
      </c>
      <c r="B815" s="1">
        <f>(6.67384*10^(-11)*5.97219*10^24)/((6371*10^3+Equations!C815)^2)</f>
        <v>9.7573301476788732</v>
      </c>
      <c r="C815" s="1">
        <v>20300</v>
      </c>
      <c r="D815" s="1">
        <f t="shared" si="122"/>
        <v>4054.9000772267409</v>
      </c>
      <c r="E815" s="1">
        <f>IF(C815&lt;11165,'Initial Conditions (LLDS)'!$E$1-0.0065*C815,IF(C815&gt;25336.9,139.789+0.00296*C815,216.483))</f>
        <v>216.483</v>
      </c>
      <c r="F815">
        <f>(D815*0.028964)/(8.3145*Equations!E815)</f>
        <v>6.5249736177597828E-2</v>
      </c>
      <c r="G815" s="14">
        <f t="shared" si="120"/>
        <v>78.175268603938633</v>
      </c>
      <c r="H815">
        <f t="shared" si="123"/>
        <v>22.103758062970513</v>
      </c>
      <c r="I815">
        <f t="shared" si="124"/>
        <v>10.475900398625768</v>
      </c>
      <c r="J815">
        <f>F815*G815*B815-m*B815-0.5*Equations!F815*0.3*I815</f>
        <v>23.639552717612112</v>
      </c>
      <c r="K815" s="14">
        <f t="shared" si="127"/>
        <v>2.3864297147459999</v>
      </c>
      <c r="L815" s="1">
        <f t="shared" si="129"/>
        <v>2590.4218799050309</v>
      </c>
      <c r="O815">
        <f>(2*Mp*Equations!B815/(Equations!F815*1.026*0.75))^(1/2)</f>
        <v>20.993733522913544</v>
      </c>
      <c r="Q815">
        <f>$G$3*('Initial Conditions (LLDS)'!$I$3/Equations!D815)*(Ti/Equations!E815)</f>
        <v>136.37491239708339</v>
      </c>
      <c r="T815" s="1">
        <v>20300</v>
      </c>
      <c r="U815">
        <f t="shared" si="125"/>
        <v>966.95520965070978</v>
      </c>
      <c r="AB815">
        <f t="shared" si="126"/>
        <v>2.6525557910071753</v>
      </c>
      <c r="AC815" s="1">
        <f t="shared" si="128"/>
        <v>2590.4218799050309</v>
      </c>
    </row>
    <row r="816" spans="1:29">
      <c r="A816">
        <f t="shared" si="121"/>
        <v>2.6573973279607999</v>
      </c>
      <c r="B816" s="1">
        <f>(6.67384*10^(-11)*5.97219*10^24)/((6371*10^3+Equations!C816)^2)</f>
        <v>9.7572538152199186</v>
      </c>
      <c r="C816" s="1">
        <v>20325</v>
      </c>
      <c r="D816" s="1">
        <f t="shared" si="122"/>
        <v>4032.7774509419251</v>
      </c>
      <c r="E816" s="1">
        <f>IF(C816&lt;11165,'Initial Conditions (LLDS)'!$E$1-0.0065*C816,IF(C816&gt;25336.9,139.789+0.00296*C816,216.483))</f>
        <v>216.483</v>
      </c>
      <c r="F816">
        <f>(D816*0.028964)/(8.3145*Equations!E816)</f>
        <v>6.489374823679829E-2</v>
      </c>
      <c r="G816" s="14">
        <f t="shared" si="120"/>
        <v>78.604115043663711</v>
      </c>
      <c r="H816">
        <f t="shared" si="123"/>
        <v>22.184520795009025</v>
      </c>
      <c r="I816">
        <f t="shared" si="124"/>
        <v>10.485415514279291</v>
      </c>
      <c r="J816">
        <f>F816*G816*B816-m*B816-0.5*Equations!F816*0.3*I816</f>
        <v>23.639833754578177</v>
      </c>
      <c r="K816" s="14">
        <f t="shared" si="127"/>
        <v>2.3842641205734192</v>
      </c>
      <c r="L816" s="1">
        <f t="shared" si="129"/>
        <v>2592.8061440256042</v>
      </c>
      <c r="O816">
        <f>(2*Mp*Equations!B816/(Equations!F816*1.026*0.75))^(1/2)</f>
        <v>21.051155136836112</v>
      </c>
      <c r="Q816">
        <f>$G$3*('Initial Conditions (LLDS)'!$I$3/Equations!D816)*(Ti/Equations!E816)</f>
        <v>137.12302489728606</v>
      </c>
      <c r="T816" s="1">
        <v>20325</v>
      </c>
      <c r="U816">
        <f t="shared" si="125"/>
        <v>965.5052118462869</v>
      </c>
      <c r="AB816">
        <f t="shared" si="126"/>
        <v>2.6573973279607999</v>
      </c>
      <c r="AC816" s="1">
        <f t="shared" si="128"/>
        <v>2592.8061440256042</v>
      </c>
    </row>
    <row r="817" spans="1:29">
      <c r="A817">
        <f t="shared" si="121"/>
        <v>2.6622527603629735</v>
      </c>
      <c r="B817" s="1">
        <f>(6.67384*10^(-11)*5.97219*10^24)/((6371*10^3+Equations!C817)^2)</f>
        <v>9.7571774836566938</v>
      </c>
      <c r="C817" s="1">
        <v>20350</v>
      </c>
      <c r="D817" s="1">
        <f t="shared" si="122"/>
        <v>4010.7526583467793</v>
      </c>
      <c r="E817" s="1">
        <f>IF(C817&lt;11165,'Initial Conditions (LLDS)'!$E$1-0.0065*C817,IF(C817&gt;25336.9,139.789+0.00296*C817,216.483))</f>
        <v>216.483</v>
      </c>
      <c r="F817">
        <f>(D817*0.028964)/(8.3145*Equations!E817)</f>
        <v>6.453933459433378E-2</v>
      </c>
      <c r="G817" s="14">
        <f t="shared" si="120"/>
        <v>79.035764531536969</v>
      </c>
      <c r="H817">
        <f t="shared" si="123"/>
        <v>22.265663231229347</v>
      </c>
      <c r="I817">
        <f t="shared" si="124"/>
        <v>10.494949243195297</v>
      </c>
      <c r="J817">
        <f>F817*G817*B817-m*B817-0.5*Equations!F817*0.3*I817</f>
        <v>23.640113151387808</v>
      </c>
      <c r="K817" s="14">
        <f t="shared" si="127"/>
        <v>2.382098228460654</v>
      </c>
      <c r="L817" s="1">
        <f t="shared" si="129"/>
        <v>2595.1882422540648</v>
      </c>
      <c r="O817">
        <f>(2*Mp*Equations!B817/(Equations!F817*1.026*0.75))^(1/2)</f>
        <v>21.108793972193098</v>
      </c>
      <c r="Q817">
        <f>$G$3*('Initial Conditions (LLDS)'!$I$3/Equations!D817)*(Ti/Equations!E817)</f>
        <v>137.87602724887626</v>
      </c>
      <c r="T817" s="1">
        <v>20350</v>
      </c>
      <c r="U817">
        <f t="shared" si="125"/>
        <v>964.05318213855958</v>
      </c>
      <c r="AB817">
        <f t="shared" si="126"/>
        <v>2.6622527603629735</v>
      </c>
      <c r="AC817" s="1">
        <f t="shared" si="128"/>
        <v>2595.1882422540648</v>
      </c>
    </row>
    <row r="818" spans="1:29">
      <c r="A818">
        <f t="shared" si="121"/>
        <v>2.6671221426427913</v>
      </c>
      <c r="B818" s="1">
        <f>(6.67384*10^(-11)*5.97219*10^24)/((6371*10^3+Equations!C818)^2)</f>
        <v>9.7571011529891862</v>
      </c>
      <c r="C818" s="1">
        <v>20375</v>
      </c>
      <c r="D818" s="1">
        <f t="shared" si="122"/>
        <v>3988.8253681035267</v>
      </c>
      <c r="E818" s="1">
        <f>IF(C818&lt;11165,'Initial Conditions (LLDS)'!$E$1-0.0065*C818,IF(C818&gt;25336.9,139.789+0.00296*C818,216.483))</f>
        <v>216.483</v>
      </c>
      <c r="F818">
        <f>(D818*0.028964)/(8.3145*Equations!E818)</f>
        <v>6.4186489918456976E-2</v>
      </c>
      <c r="G818" s="14">
        <f t="shared" si="120"/>
        <v>79.470238339876275</v>
      </c>
      <c r="H818">
        <f t="shared" si="123"/>
        <v>22.347187555440652</v>
      </c>
      <c r="I818">
        <f t="shared" si="124"/>
        <v>10.504501641239749</v>
      </c>
      <c r="J818">
        <f>F818*G818*B818-m*B818-0.5*Equations!F818*0.3*I818</f>
        <v>23.640390912118711</v>
      </c>
      <c r="K818" s="14">
        <f t="shared" si="127"/>
        <v>2.3799320380752</v>
      </c>
      <c r="L818" s="1">
        <f t="shared" si="129"/>
        <v>2597.5681742921402</v>
      </c>
      <c r="O818">
        <f>(2*Mp*Equations!B818/(Equations!F818*1.026*0.75))^(1/2)</f>
        <v>21.16665107860241</v>
      </c>
      <c r="Q818">
        <f>$G$3*('Initial Conditions (LLDS)'!$I$3/Equations!D818)*(Ti/Equations!E818)</f>
        <v>138.63395656091083</v>
      </c>
      <c r="T818" s="1">
        <v>20375</v>
      </c>
      <c r="U818">
        <f t="shared" si="125"/>
        <v>962.59913409718843</v>
      </c>
      <c r="AB818">
        <f t="shared" si="126"/>
        <v>2.6671221426427913</v>
      </c>
      <c r="AC818" s="1">
        <f t="shared" si="128"/>
        <v>2597.5681742921402</v>
      </c>
    </row>
    <row r="819" spans="1:29">
      <c r="A819">
        <f t="shared" si="121"/>
        <v>2.6720055294996539</v>
      </c>
      <c r="B819" s="1">
        <f>(6.67384*10^(-11)*5.97219*10^24)/((6371*10^3+Equations!C819)^2)</f>
        <v>9.7570248232173782</v>
      </c>
      <c r="C819" s="1">
        <v>20400</v>
      </c>
      <c r="D819" s="1">
        <f t="shared" si="122"/>
        <v>3966.9952496526976</v>
      </c>
      <c r="E819" s="1">
        <f>IF(C819&lt;11165,'Initial Conditions (LLDS)'!$E$1-0.0065*C819,IF(C819&gt;25336.9,139.789+0.00296*C819,216.483))</f>
        <v>216.483</v>
      </c>
      <c r="F819">
        <f>(D819*0.028964)/(8.3145*Equations!E819)</f>
        <v>6.3835208889944817E-2</v>
      </c>
      <c r="G819" s="14">
        <f t="shared" si="120"/>
        <v>79.907557924876286</v>
      </c>
      <c r="H819">
        <f t="shared" si="123"/>
        <v>22.429095966309433</v>
      </c>
      <c r="I819">
        <f t="shared" si="124"/>
        <v>10.51407276450483</v>
      </c>
      <c r="J819">
        <f>F819*G819*B819-m*B819-0.5*Equations!F819*0.3*I819</f>
        <v>23.640667040842761</v>
      </c>
      <c r="K819" s="14">
        <f t="shared" si="127"/>
        <v>2.3777655490838141</v>
      </c>
      <c r="L819" s="1">
        <f t="shared" si="129"/>
        <v>2599.9459398412241</v>
      </c>
      <c r="O819">
        <f>(2*Mp*Equations!B819/(Equations!F819*1.026*0.75))^(1/2)</f>
        <v>21.224727511856884</v>
      </c>
      <c r="Q819">
        <f>$G$3*('Initial Conditions (LLDS)'!$I$3/Equations!D819)*(Ti/Equations!E819)</f>
        <v>139.3968502632153</v>
      </c>
      <c r="T819" s="1">
        <v>20400</v>
      </c>
      <c r="U819">
        <f t="shared" si="125"/>
        <v>961.14308127648928</v>
      </c>
      <c r="AB819">
        <f t="shared" si="126"/>
        <v>2.6720055294996539</v>
      </c>
      <c r="AC819" s="1">
        <f t="shared" si="128"/>
        <v>2599.9459398412241</v>
      </c>
    </row>
    <row r="820" spans="1:29">
      <c r="A820">
        <f t="shared" si="121"/>
        <v>2.6769029759048992</v>
      </c>
      <c r="B820" s="1">
        <f>(6.67384*10^(-11)*5.97219*10^24)/((6371*10^3+Equations!C820)^2)</f>
        <v>9.7569484943412608</v>
      </c>
      <c r="C820" s="1">
        <v>20425</v>
      </c>
      <c r="D820" s="1">
        <f t="shared" si="122"/>
        <v>3945.2619732121093</v>
      </c>
      <c r="E820" s="1">
        <f>IF(C820&lt;11165,'Initial Conditions (LLDS)'!$E$1-0.0065*C820,IF(C820&gt;25336.9,139.789+0.00296*C820,216.483))</f>
        <v>216.483</v>
      </c>
      <c r="F820">
        <f>(D820*0.028964)/(8.3145*Equations!E820)</f>
        <v>6.3485486202081914E-2</v>
      </c>
      <c r="G820" s="14">
        <f t="shared" si="120"/>
        <v>80.347744928392231</v>
      </c>
      <c r="H820">
        <f t="shared" si="123"/>
        <v>22.511390677476321</v>
      </c>
      <c r="I820">
        <f t="shared" si="124"/>
        <v>10.523662669310063</v>
      </c>
      <c r="J820">
        <f>F820*G820*B820-m*B820-0.5*Equations!F820*0.3*I820</f>
        <v>23.64094154162585</v>
      </c>
      <c r="K820" s="14">
        <f t="shared" si="127"/>
        <v>2.3755987611525193</v>
      </c>
      <c r="L820" s="1">
        <f t="shared" si="129"/>
        <v>2602.3215386023767</v>
      </c>
      <c r="O820">
        <f>(2*Mp*Equations!B820/(Equations!F820*1.026*0.75))^(1/2)</f>
        <v>21.283024333967131</v>
      </c>
      <c r="Q820">
        <f>$G$3*('Initial Conditions (LLDS)'!$I$3/Equations!D820)*(Ti/Equations!E820)</f>
        <v>140.16474610949572</v>
      </c>
      <c r="T820" s="1">
        <v>20425</v>
      </c>
      <c r="U820">
        <f t="shared" si="125"/>
        <v>959.68503721542299</v>
      </c>
      <c r="AB820">
        <f t="shared" si="126"/>
        <v>2.6769029759048992</v>
      </c>
      <c r="AC820" s="1">
        <f t="shared" si="128"/>
        <v>2602.3215386023767</v>
      </c>
    </row>
    <row r="821" spans="1:29">
      <c r="A821">
        <f t="shared" si="121"/>
        <v>2.6818145371034334</v>
      </c>
      <c r="B821" s="1">
        <f>(6.67384*10^(-11)*5.97219*10^24)/((6371*10^3+Equations!C821)^2)</f>
        <v>9.7568721663608144</v>
      </c>
      <c r="C821" s="1">
        <v>20450</v>
      </c>
      <c r="D821" s="1">
        <f t="shared" si="122"/>
        <v>3923.6252097758625</v>
      </c>
      <c r="E821" s="1">
        <f>IF(C821&lt;11165,'Initial Conditions (LLDS)'!$E$1-0.0065*C821,IF(C821&gt;25336.9,139.789+0.00296*C821,216.483))</f>
        <v>216.483</v>
      </c>
      <c r="F821">
        <f>(D821*0.028964)/(8.3145*Equations!E821)</f>
        <v>6.3137316560644585E-2</v>
      </c>
      <c r="G821" s="14">
        <f t="shared" si="120"/>
        <v>80.790821179742665</v>
      </c>
      <c r="H821">
        <f t="shared" si="123"/>
        <v>22.594073917673743</v>
      </c>
      <c r="I821">
        <f t="shared" si="124"/>
        <v>10.533271412203508</v>
      </c>
      <c r="J821">
        <f>F821*G821*B821-m*B821-0.5*Equations!F821*0.3*I821</f>
        <v>23.641214418528037</v>
      </c>
      <c r="K821" s="14">
        <f t="shared" si="127"/>
        <v>2.3734316739465964</v>
      </c>
      <c r="L821" s="1">
        <f t="shared" si="129"/>
        <v>2604.6949702763231</v>
      </c>
      <c r="O821">
        <f>(2*Mp*Equations!B821/(Equations!F821*1.026*0.75))^(1/2)</f>
        <v>21.341542613204656</v>
      </c>
      <c r="Q821">
        <f>$G$3*('Initial Conditions (LLDS)'!$I$3/Equations!D821)*(Ti/Equations!E821)</f>
        <v>140.93768218048351</v>
      </c>
      <c r="T821" s="1">
        <v>20450</v>
      </c>
      <c r="U821">
        <f t="shared" si="125"/>
        <v>958.22501543758926</v>
      </c>
      <c r="AB821">
        <f t="shared" si="126"/>
        <v>2.6818145371034334</v>
      </c>
      <c r="AC821" s="1">
        <f t="shared" si="128"/>
        <v>2604.6949702763231</v>
      </c>
    </row>
    <row r="822" spans="1:29">
      <c r="A822">
        <f t="shared" si="121"/>
        <v>2.6867402686153867</v>
      </c>
      <c r="B822" s="1">
        <f>(6.67384*10^(-11)*5.97219*10^24)/((6371*10^3+Equations!C822)^2)</f>
        <v>9.7567958392760303</v>
      </c>
      <c r="C822" s="1">
        <v>20475</v>
      </c>
      <c r="D822" s="1">
        <f t="shared" si="122"/>
        <v>3902.0846311133128</v>
      </c>
      <c r="E822" s="1">
        <f>IF(C822&lt;11165,'Initial Conditions (LLDS)'!$E$1-0.0065*C822,IF(C822&gt;25336.9,139.789+0.00296*C822,216.483))</f>
        <v>216.483</v>
      </c>
      <c r="F822">
        <f>(D822*0.028964)/(8.3145*Equations!E822)</f>
        <v>6.2790694683884207E-2</v>
      </c>
      <c r="G822" s="14">
        <f t="shared" si="120"/>
        <v>81.236808697532013</v>
      </c>
      <c r="H822">
        <f t="shared" si="123"/>
        <v>22.677147930844871</v>
      </c>
      <c r="I822">
        <f t="shared" si="124"/>
        <v>10.542899049962891</v>
      </c>
      <c r="J822">
        <f>F822*G822*B822-m*B822-0.5*Equations!F822*0.3*I822</f>
        <v>23.641485675603473</v>
      </c>
      <c r="K822" s="14">
        <f t="shared" si="127"/>
        <v>2.3712642871305873</v>
      </c>
      <c r="L822" s="1">
        <f t="shared" si="129"/>
        <v>2607.0662345634537</v>
      </c>
      <c r="O822">
        <f>(2*Mp*Equations!B822/(Equations!F822*1.026*0.75))^(1/2)</f>
        <v>21.4002834241454</v>
      </c>
      <c r="Q822">
        <f>$G$3*('Initial Conditions (LLDS)'!$I$3/Equations!D822)*(Ti/Equations!E822)</f>
        <v>141.71569688711483</v>
      </c>
      <c r="T822" s="1">
        <v>20475</v>
      </c>
      <c r="U822">
        <f t="shared" si="125"/>
        <v>956.7630294512162</v>
      </c>
      <c r="AB822">
        <f t="shared" si="126"/>
        <v>2.6867402686153867</v>
      </c>
      <c r="AC822" s="1">
        <f t="shared" si="128"/>
        <v>2607.0662345634537</v>
      </c>
    </row>
    <row r="823" spans="1:29">
      <c r="A823">
        <f t="shared" si="121"/>
        <v>2.6916802262377733</v>
      </c>
      <c r="B823" s="1">
        <f>(6.67384*10^(-11)*5.97219*10^24)/((6371*10^3+Equations!C823)^2)</f>
        <v>9.7567195130868907</v>
      </c>
      <c r="C823" s="1">
        <v>20500</v>
      </c>
      <c r="D823" s="1">
        <f t="shared" si="122"/>
        <v>3880.6399097680396</v>
      </c>
      <c r="E823" s="1">
        <f>IF(C823&lt;11165,'Initial Conditions (LLDS)'!$E$1-0.0065*C823,IF(C823&gt;25336.9,139.789+0.00296*C823,216.483))</f>
        <v>216.483</v>
      </c>
      <c r="F823">
        <f>(D823*0.028964)/(8.3145*Equations!E823)</f>
        <v>6.244561530251061E-2</v>
      </c>
      <c r="G823" s="14">
        <f t="shared" si="120"/>
        <v>81.685729691493023</v>
      </c>
      <c r="H823">
        <f t="shared" si="123"/>
        <v>22.76061497626349</v>
      </c>
      <c r="I823">
        <f t="shared" si="124"/>
        <v>10.552545639596822</v>
      </c>
      <c r="J823">
        <f>F823*G823*B823-m*B823-0.5*Equations!F823*0.3*I823</f>
        <v>23.64175531690044</v>
      </c>
      <c r="K823" s="14">
        <f t="shared" si="127"/>
        <v>2.3690966003682847</v>
      </c>
      <c r="L823" s="1">
        <f t="shared" si="129"/>
        <v>2609.435331163822</v>
      </c>
      <c r="O823">
        <f>(2*Mp*Equations!B823/(Equations!F823*1.026*0.75))^(1/2)</f>
        <v>21.459247847713655</v>
      </c>
      <c r="Q823">
        <f>$G$3*('Initial Conditions (LLDS)'!$I$3/Equations!D823)*(Ti/Equations!E823)</f>
        <v>142.49882897374457</v>
      </c>
      <c r="T823" s="1">
        <v>20500</v>
      </c>
      <c r="U823">
        <f t="shared" si="125"/>
        <v>955.29909274914974</v>
      </c>
      <c r="AB823">
        <f t="shared" si="126"/>
        <v>2.6916802262377733</v>
      </c>
      <c r="AC823" s="1">
        <f t="shared" si="128"/>
        <v>2609.435331163822</v>
      </c>
    </row>
    <row r="824" spans="1:29">
      <c r="A824">
        <f t="shared" si="121"/>
        <v>2.6966344660461581</v>
      </c>
      <c r="B824" s="1">
        <f>(6.67384*10^(-11)*5.97219*10^24)/((6371*10^3+Equations!C824)^2)</f>
        <v>9.756643187793383</v>
      </c>
      <c r="C824" s="1">
        <v>20525</v>
      </c>
      <c r="D824" s="1">
        <f t="shared" si="122"/>
        <v>3859.2907190568699</v>
      </c>
      <c r="E824" s="1">
        <f>IF(C824&lt;11165,'Initial Conditions (LLDS)'!$E$1-0.0065*C824,IF(C824&gt;25336.9,139.789+0.00296*C824,216.483))</f>
        <v>216.483</v>
      </c>
      <c r="F824">
        <f>(D824*0.028964)/(8.3145*Equations!E824)</f>
        <v>6.2102073159676405E-2</v>
      </c>
      <c r="G824" s="14">
        <f t="shared" si="120"/>
        <v>82.137606564347777</v>
      </c>
      <c r="H824">
        <f t="shared" si="123"/>
        <v>22.844477328654872</v>
      </c>
      <c r="I824">
        <f t="shared" si="124"/>
        <v>10.562211238345935</v>
      </c>
      <c r="J824">
        <f>F824*G824*B824-m*B824-0.5*Equations!F824*0.3*I824</f>
        <v>23.642023346461297</v>
      </c>
      <c r="K824" s="14">
        <f t="shared" si="127"/>
        <v>2.3669286133227398</v>
      </c>
      <c r="L824" s="1">
        <f t="shared" si="129"/>
        <v>2611.8022597771446</v>
      </c>
      <c r="O824">
        <f>(2*Mp*Equations!B824/(Equations!F824*1.026*0.75))^(1/2)</f>
        <v>21.518436971226162</v>
      </c>
      <c r="Q824">
        <f>$G$3*('Initial Conditions (LLDS)'!$I$3/Equations!D824)*(Ti/Equations!E824)</f>
        <v>143.28711752139313</v>
      </c>
      <c r="T824" s="1">
        <v>20525</v>
      </c>
      <c r="U824">
        <f t="shared" si="125"/>
        <v>953.83321880884944</v>
      </c>
      <c r="AB824">
        <f t="shared" si="126"/>
        <v>2.6966344660461581</v>
      </c>
      <c r="AC824" s="1">
        <f t="shared" si="128"/>
        <v>2611.8022597771446</v>
      </c>
    </row>
    <row r="825" spans="1:29">
      <c r="A825">
        <f t="shared" si="121"/>
        <v>2.7016030443963568</v>
      </c>
      <c r="B825" s="1">
        <f>(6.67384*10^(-11)*5.97219*10^24)/((6371*10^3+Equations!C825)^2)</f>
        <v>9.7565668633954932</v>
      </c>
      <c r="C825" s="1">
        <v>20550</v>
      </c>
      <c r="D825" s="1">
        <f t="shared" si="122"/>
        <v>3838.0367330687968</v>
      </c>
      <c r="E825" s="1">
        <f>IF(C825&lt;11165,'Initial Conditions (LLDS)'!$E$1-0.0065*C825,IF(C825&gt;25336.9,139.789+0.00296*C825,216.483))</f>
        <v>216.483</v>
      </c>
      <c r="F825">
        <f>(D825*0.028964)/(8.3145*Equations!E825)</f>
        <v>6.1760063010959598E-2</v>
      </c>
      <c r="G825" s="14">
        <f t="shared" si="120"/>
        <v>82.592461913691096</v>
      </c>
      <c r="H825">
        <f t="shared" si="123"/>
        <v>22.92873727831806</v>
      </c>
      <c r="I825">
        <f t="shared" si="124"/>
        <v>10.571895903684105</v>
      </c>
      <c r="J825">
        <f>F825*G825*B825-m*B825-0.5*Equations!F825*0.3*I825</f>
        <v>23.642289768322549</v>
      </c>
      <c r="K825" s="14">
        <f t="shared" si="127"/>
        <v>2.3647603256562499</v>
      </c>
      <c r="L825" s="1">
        <f t="shared" si="129"/>
        <v>2614.167020102801</v>
      </c>
      <c r="O825">
        <f>(2*Mp*Equations!B825/(Equations!F825*1.026*0.75))^(1/2)</f>
        <v>21.577851888436847</v>
      </c>
      <c r="Q825">
        <f>$G$3*('Initial Conditions (LLDS)'!$I$3/Equations!D825)*(Ti/Equations!E825)</f>
        <v>144.0806019510317</v>
      </c>
      <c r="T825" s="1">
        <v>20550</v>
      </c>
      <c r="U825">
        <f t="shared" si="125"/>
        <v>952.36542109237234</v>
      </c>
      <c r="AB825">
        <f t="shared" si="126"/>
        <v>2.7016030443963568</v>
      </c>
      <c r="AC825" s="1">
        <f t="shared" si="128"/>
        <v>2614.167020102801</v>
      </c>
    </row>
    <row r="826" spans="1:29">
      <c r="A826">
        <f t="shared" si="121"/>
        <v>2.7065860179261141</v>
      </c>
      <c r="B826" s="1">
        <f>(6.67384*10^(-11)*5.97219*10^24)/((6371*10^3+Equations!C826)^2)</f>
        <v>9.7564905398932069</v>
      </c>
      <c r="C826" s="1">
        <v>20575</v>
      </c>
      <c r="D826" s="1">
        <f t="shared" si="122"/>
        <v>3816.8776266640307</v>
      </c>
      <c r="E826" s="1">
        <f>IF(C826&lt;11165,'Initial Conditions (LLDS)'!$E$1-0.0065*C826,IF(C826&gt;25336.9,139.789+0.00296*C826,216.483))</f>
        <v>216.483</v>
      </c>
      <c r="F826">
        <f>(D826*0.028964)/(8.3145*Equations!E826)</f>
        <v>6.1419579624348263E-2</v>
      </c>
      <c r="G826" s="14">
        <f t="shared" si="120"/>
        <v>83.050318533891613</v>
      </c>
      <c r="H826">
        <f t="shared" si="123"/>
        <v>23.013397131248706</v>
      </c>
      <c r="I826">
        <f t="shared" si="124"/>
        <v>10.581599693319637</v>
      </c>
      <c r="J826">
        <f>F826*G826*B826-m*B826-0.5*Equations!F826*0.3*I826</f>
        <v>23.642554586514787</v>
      </c>
      <c r="K826" s="14">
        <f t="shared" si="127"/>
        <v>2.3625917370303631</v>
      </c>
      <c r="L826" s="1">
        <f t="shared" si="129"/>
        <v>2616.5296118398314</v>
      </c>
      <c r="O826">
        <f>(2*Mp*Equations!B826/(Equations!F826*1.026*0.75))^(1/2)</f>
        <v>21.63749369958159</v>
      </c>
      <c r="Q826">
        <f>$G$3*('Initial Conditions (LLDS)'!$I$3/Equations!D826)*(Ti/Equations!E826)</f>
        <v>144.87932202689885</v>
      </c>
      <c r="T826" s="1">
        <v>20575</v>
      </c>
      <c r="U826">
        <f t="shared" si="125"/>
        <v>950.89571304637116</v>
      </c>
      <c r="AB826">
        <f t="shared" si="126"/>
        <v>2.7065860179261141</v>
      </c>
      <c r="AC826" s="1">
        <f t="shared" si="128"/>
        <v>2616.5296118398314</v>
      </c>
    </row>
    <row r="827" spans="1:29">
      <c r="A827">
        <f t="shared" si="121"/>
        <v>2.7115834435568282</v>
      </c>
      <c r="B827" s="1">
        <f>(6.67384*10^(-11)*5.97219*10^24)/((6371*10^3+Equations!C827)^2)</f>
        <v>9.75641421728651</v>
      </c>
      <c r="C827" s="1">
        <v>20600</v>
      </c>
      <c r="D827" s="1">
        <f t="shared" si="122"/>
        <v>3795.81307547293</v>
      </c>
      <c r="E827" s="1">
        <f>IF(C827&lt;11165,'Initial Conditions (LLDS)'!$E$1-0.0065*C827,IF(C827&gt;25336.9,139.789+0.00296*C827,216.483))</f>
        <v>216.483</v>
      </c>
      <c r="F827">
        <f>(D827*0.028964)/(8.3145*Equations!E827)</f>
        <v>6.1080617780223397E-2</v>
      </c>
      <c r="G827" s="14">
        <f t="shared" si="120"/>
        <v>83.511199418015877</v>
      </c>
      <c r="H827">
        <f t="shared" si="123"/>
        <v>23.098459209263591</v>
      </c>
      <c r="I827">
        <f t="shared" si="124"/>
        <v>10.591322665196472</v>
      </c>
      <c r="J827">
        <f>F827*G827*B827-m*B827-0.5*Equations!F827*0.3*I827</f>
        <v>23.642817805062773</v>
      </c>
      <c r="K827" s="14">
        <f t="shared" si="127"/>
        <v>2.360422847105871</v>
      </c>
      <c r="L827" s="1">
        <f t="shared" si="129"/>
        <v>2618.8900346869373</v>
      </c>
      <c r="O827">
        <f>(2*Mp*Equations!B827/(Equations!F827*1.026*0.75))^(1/2)</f>
        <v>21.697363511423632</v>
      </c>
      <c r="Q827">
        <f>$G$3*('Initial Conditions (LLDS)'!$I$3/Equations!D827)*(Ti/Equations!E827)</f>
        <v>145.6833178598568</v>
      </c>
      <c r="T827" s="1">
        <v>20600</v>
      </c>
      <c r="U827">
        <f t="shared" si="125"/>
        <v>949.42410810208014</v>
      </c>
      <c r="AB827">
        <f t="shared" si="126"/>
        <v>2.7115834435568282</v>
      </c>
      <c r="AC827" s="1">
        <f t="shared" si="128"/>
        <v>2618.8900346869373</v>
      </c>
    </row>
    <row r="828" spans="1:29">
      <c r="A828">
        <f t="shared" si="121"/>
        <v>2.7165953784952652</v>
      </c>
      <c r="B828" s="1">
        <f>(6.67384*10^(-11)*5.97219*10^24)/((6371*10^3+Equations!C828)^2)</f>
        <v>9.7563378955753901</v>
      </c>
      <c r="C828" s="1">
        <v>20625</v>
      </c>
      <c r="D828" s="1">
        <f t="shared" si="122"/>
        <v>3774.8427558950048</v>
      </c>
      <c r="E828" s="1">
        <f>IF(C828&lt;11165,'Initial Conditions (LLDS)'!$E$1-0.0065*C828,IF(C828&gt;25336.9,139.789+0.00296*C828,216.483))</f>
        <v>216.483</v>
      </c>
      <c r="F828">
        <f>(D828*0.028964)/(8.3145*Equations!E828)</f>
        <v>6.0743172271342856E-2</v>
      </c>
      <c r="G828" s="14">
        <f t="shared" si="120"/>
        <v>83.975127759771766</v>
      </c>
      <c r="H828">
        <f t="shared" si="123"/>
        <v>23.183925850125853</v>
      </c>
      <c r="I828">
        <f t="shared" si="124"/>
        <v>10.601064877495396</v>
      </c>
      <c r="J828">
        <f>F828*G828*B828-m*B828-0.5*Equations!F828*0.3*I828</f>
        <v>23.643079427985356</v>
      </c>
      <c r="K828" s="14">
        <f t="shared" si="127"/>
        <v>2.3582536555428089</v>
      </c>
      <c r="L828" s="1">
        <f t="shared" si="129"/>
        <v>2621.24828834248</v>
      </c>
      <c r="O828">
        <f>(2*Mp*Equations!B828/(Equations!F828*1.026*0.75))^(1/2)</f>
        <v>21.757462437299189</v>
      </c>
      <c r="Q828">
        <f>$G$3*('Initial Conditions (LLDS)'!$I$3/Equations!D828)*(Ti/Equations!E828)</f>
        <v>146.49262991078203</v>
      </c>
      <c r="T828" s="1">
        <v>20625</v>
      </c>
      <c r="U828">
        <f t="shared" si="125"/>
        <v>947.95061967530785</v>
      </c>
      <c r="AB828">
        <f t="shared" si="126"/>
        <v>2.7165953784952652</v>
      </c>
      <c r="AC828" s="1">
        <f t="shared" si="128"/>
        <v>2621.24828834248</v>
      </c>
    </row>
    <row r="829" spans="1:29">
      <c r="A829">
        <f t="shared" si="121"/>
        <v>2.7216218802352903</v>
      </c>
      <c r="B829" s="1">
        <f>(6.67384*10^(-11)*5.97219*10^24)/((6371*10^3+Equations!C829)^2)</f>
        <v>9.7562615747598311</v>
      </c>
      <c r="C829" s="1">
        <v>20650</v>
      </c>
      <c r="D829" s="1">
        <f t="shared" si="122"/>
        <v>3753.9663450979201</v>
      </c>
      <c r="E829" s="1">
        <f>IF(C829&lt;11165,'Initial Conditions (LLDS)'!$E$1-0.0065*C829,IF(C829&gt;25336.9,139.789+0.00296*C829,216.483))</f>
        <v>216.483</v>
      </c>
      <c r="F829">
        <f>(D829*0.028964)/(8.3145*Equations!E829)</f>
        <v>6.0407237902825303E-2</v>
      </c>
      <c r="G829" s="14">
        <f t="shared" si="120"/>
        <v>84.442126955473114</v>
      </c>
      <c r="H829">
        <f t="shared" si="123"/>
        <v>23.26979940767146</v>
      </c>
      <c r="I829">
        <f t="shared" si="124"/>
        <v>10.610826388635248</v>
      </c>
      <c r="J829">
        <f>F829*G829*B829-m*B829-0.5*Equations!F829*0.3*I829</f>
        <v>23.643339459295518</v>
      </c>
      <c r="K829" s="14">
        <f t="shared" si="127"/>
        <v>2.3560841620004558</v>
      </c>
      <c r="L829" s="1">
        <f t="shared" si="129"/>
        <v>2623.6043725044806</v>
      </c>
      <c r="O829">
        <f>(2*Mp*Equations!B829/(Equations!F829*1.026*0.75))^(1/2)</f>
        <v>21.817791597163431</v>
      </c>
      <c r="Q829">
        <f>$G$3*('Initial Conditions (LLDS)'!$I$3/Equations!D829)*(Ti/Equations!E829)</f>
        <v>147.30729899399222</v>
      </c>
      <c r="T829" s="1">
        <v>20650</v>
      </c>
      <c r="U829">
        <f t="shared" si="125"/>
        <v>946.47526116642996</v>
      </c>
      <c r="AB829">
        <f t="shared" si="126"/>
        <v>2.7216218802352903</v>
      </c>
      <c r="AC829" s="1">
        <f t="shared" si="128"/>
        <v>2623.6043725044806</v>
      </c>
    </row>
    <row r="830" spans="1:29">
      <c r="A830">
        <f t="shared" si="121"/>
        <v>2.7266630065596211</v>
      </c>
      <c r="B830" s="1">
        <f>(6.67384*10^(-11)*5.97219*10^24)/((6371*10^3+Equations!C830)^2)</f>
        <v>9.7561852548398207</v>
      </c>
      <c r="C830" s="1">
        <v>20675</v>
      </c>
      <c r="D830" s="1">
        <f t="shared" si="122"/>
        <v>3733.1835210164309</v>
      </c>
      <c r="E830" s="1">
        <f>IF(C830&lt;11165,'Initial Conditions (LLDS)'!$E$1-0.0065*C830,IF(C830&gt;25336.9,139.789+0.00296*C830,216.483))</f>
        <v>216.483</v>
      </c>
      <c r="F830">
        <f>(D830*0.028964)/(8.3145*Equations!E830)</f>
        <v>6.007280949213311E-2</v>
      </c>
      <c r="G830" s="14">
        <f t="shared" si="120"/>
        <v>84.912220606027049</v>
      </c>
      <c r="H830">
        <f t="shared" si="123"/>
        <v>23.356082251936975</v>
      </c>
      <c r="I830">
        <f t="shared" si="124"/>
        <v>10.620607257274182</v>
      </c>
      <c r="J830">
        <f>F830*G830*B830-m*B830-0.5*Equations!F830*0.3*I830</f>
        <v>23.643597903000398</v>
      </c>
      <c r="K830" s="14">
        <f t="shared" si="127"/>
        <v>2.3539143661373223</v>
      </c>
      <c r="L830" s="1">
        <f t="shared" si="129"/>
        <v>2625.9582868706179</v>
      </c>
      <c r="O830">
        <f>(2*Mp*Equations!B830/(Equations!F830*1.026*0.75))^(1/2)</f>
        <v>21.87835211763699</v>
      </c>
      <c r="Q830">
        <f>$G$3*('Initial Conditions (LLDS)'!$I$3/Equations!D830)*(Ti/Equations!E830)</f>
        <v>148.1273662807132</v>
      </c>
      <c r="T830" s="1">
        <v>20675</v>
      </c>
      <c r="U830">
        <f t="shared" si="125"/>
        <v>944.99804596037552</v>
      </c>
      <c r="AB830">
        <f t="shared" si="126"/>
        <v>2.7266630065596211</v>
      </c>
      <c r="AC830" s="1">
        <f t="shared" si="128"/>
        <v>2625.9582868706179</v>
      </c>
    </row>
    <row r="831" spans="1:29">
      <c r="A831">
        <f t="shared" si="121"/>
        <v>2.7317188155415795</v>
      </c>
      <c r="B831" s="1">
        <f>(6.67384*10^(-11)*5.97219*10^24)/((6371*10^3+Equations!C831)^2)</f>
        <v>9.7561089358153428</v>
      </c>
      <c r="C831" s="1">
        <v>20700</v>
      </c>
      <c r="D831" s="1">
        <f t="shared" si="122"/>
        <v>3712.4939623514156</v>
      </c>
      <c r="E831" s="1">
        <f>IF(C831&lt;11165,'Initial Conditions (LLDS)'!$E$1-0.0065*C831,IF(C831&gt;25336.9,139.789+0.00296*C831,216.483))</f>
        <v>216.483</v>
      </c>
      <c r="F831">
        <f>(D831*0.028964)/(8.3145*Equations!E831)</f>
        <v>5.9739881869056766E-2</v>
      </c>
      <c r="G831" s="14">
        <f t="shared" si="120"/>
        <v>85.385432518940817</v>
      </c>
      <c r="H831">
        <f t="shared" si="123"/>
        <v>23.442776769288191</v>
      </c>
      <c r="I831">
        <f t="shared" si="124"/>
        <v>10.630407542310854</v>
      </c>
      <c r="J831">
        <f>F831*G831*B831-m*B831-0.5*Equations!F831*0.3*I831</f>
        <v>23.643854763101213</v>
      </c>
      <c r="K831" s="14">
        <f t="shared" si="127"/>
        <v>2.3517442676111608</v>
      </c>
      <c r="L831" s="1">
        <f t="shared" si="129"/>
        <v>2628.3100311382291</v>
      </c>
      <c r="O831">
        <f>(2*Mp*Equations!B831/(Equations!F831*1.026*0.75))^(1/2)</f>
        <v>21.939145132052616</v>
      </c>
      <c r="Q831">
        <f>$G$3*('Initial Conditions (LLDS)'!$I$3/Equations!D831)*(Ti/Equations!E831)</f>
        <v>148.95287330257995</v>
      </c>
      <c r="T831" s="1">
        <v>20700</v>
      </c>
      <c r="U831">
        <f t="shared" si="125"/>
        <v>943.51898742662263</v>
      </c>
      <c r="AB831">
        <f t="shared" si="126"/>
        <v>2.7317188155415795</v>
      </c>
      <c r="AC831" s="1">
        <f t="shared" si="128"/>
        <v>2628.3100311382291</v>
      </c>
    </row>
    <row r="832" spans="1:29">
      <c r="A832">
        <f t="shared" si="121"/>
        <v>2.7367893655468651</v>
      </c>
      <c r="B832" s="1">
        <f>(6.67384*10^(-11)*5.97219*10^24)/((6371*10^3+Equations!C832)^2)</f>
        <v>9.756032617686385</v>
      </c>
      <c r="C832" s="1">
        <v>20725</v>
      </c>
      <c r="D832" s="1">
        <f t="shared" si="122"/>
        <v>3691.8973485688362</v>
      </c>
      <c r="E832" s="1">
        <f>IF(C832&lt;11165,'Initial Conditions (LLDS)'!$E$1-0.0065*C832,IF(C832&gt;25336.9,139.789+0.00296*C832,216.483))</f>
        <v>216.483</v>
      </c>
      <c r="F832">
        <f>(D832*0.028964)/(8.3145*Equations!E832)</f>
        <v>5.9408449875698169E-2</v>
      </c>
      <c r="G832" s="14">
        <f t="shared" si="120"/>
        <v>85.861786710352135</v>
      </c>
      <c r="H832">
        <f t="shared" si="123"/>
        <v>23.529885362550154</v>
      </c>
      <c r="I832">
        <f t="shared" si="124"/>
        <v>10.640227302885696</v>
      </c>
      <c r="J832">
        <f>F832*G832*B832-m*B832-0.5*Equations!F832*0.3*I832</f>
        <v>23.644110043593344</v>
      </c>
      <c r="K832" s="14">
        <f t="shared" si="127"/>
        <v>2.3495738660789551</v>
      </c>
      <c r="L832" s="1">
        <f t="shared" si="129"/>
        <v>2630.6596050043081</v>
      </c>
      <c r="O832">
        <f>(2*Mp*Equations!B832/(Equations!F832*1.026*0.75))^(1/2)</f>
        <v>22.00017178050237</v>
      </c>
      <c r="Q832">
        <f>$G$3*('Initial Conditions (LLDS)'!$I$3/Equations!D832)*(Ti/Equations!E832)</f>
        <v>149.78386195517834</v>
      </c>
      <c r="T832" s="1">
        <v>20725</v>
      </c>
      <c r="U832">
        <f t="shared" si="125"/>
        <v>942.03809891918706</v>
      </c>
      <c r="AB832">
        <f t="shared" si="126"/>
        <v>2.7367893655468651</v>
      </c>
      <c r="AC832" s="1">
        <f t="shared" si="128"/>
        <v>2630.6596050043081</v>
      </c>
    </row>
    <row r="833" spans="1:29">
      <c r="A833">
        <f t="shared" si="121"/>
        <v>2.7418747152353409</v>
      </c>
      <c r="B833" s="1">
        <f>(6.67384*10^(-11)*5.97219*10^24)/((6371*10^3+Equations!C833)^2)</f>
        <v>9.755956300452933</v>
      </c>
      <c r="C833" s="1">
        <v>20750</v>
      </c>
      <c r="D833" s="1">
        <f t="shared" si="122"/>
        <v>3671.3933598987146</v>
      </c>
      <c r="E833" s="1">
        <f>IF(C833&lt;11165,'Initial Conditions (LLDS)'!$E$1-0.0065*C833,IF(C833&gt;25336.9,139.789+0.00296*C833,216.483))</f>
        <v>216.483</v>
      </c>
      <c r="F833">
        <f>(D833*0.028964)/(8.3145*Equations!E833)</f>
        <v>5.9078508366454154E-2</v>
      </c>
      <c r="G833" s="14">
        <f t="shared" si="120"/>
        <v>86.341307407081302</v>
      </c>
      <c r="H833">
        <f t="shared" si="123"/>
        <v>23.61741045113828</v>
      </c>
      <c r="I833">
        <f t="shared" si="124"/>
        <v>10.650066598382169</v>
      </c>
      <c r="J833">
        <f>F833*G833*B833-m*B833-0.5*Equations!F833*0.3*I833</f>
        <v>23.64436374846634</v>
      </c>
      <c r="K833" s="14">
        <f t="shared" si="127"/>
        <v>2.3474031611969171</v>
      </c>
      <c r="L833" s="1">
        <f t="shared" si="129"/>
        <v>2633.0070081655049</v>
      </c>
      <c r="O833">
        <f>(2*Mp*Equations!B833/(Equations!F833*1.026*0.75))^(1/2)</f>
        <v>22.061433209885212</v>
      </c>
      <c r="Q833">
        <f>$G$3*('Initial Conditions (LLDS)'!$I$3/Equations!D833)*(Ti/Equations!E833)</f>
        <v>150.62037450162495</v>
      </c>
      <c r="T833" s="1">
        <v>20750</v>
      </c>
      <c r="U833">
        <f t="shared" si="125"/>
        <v>940.55539377661148</v>
      </c>
      <c r="AB833">
        <f t="shared" si="126"/>
        <v>2.7418747152353409</v>
      </c>
      <c r="AC833" s="1">
        <f t="shared" si="128"/>
        <v>2633.0070081655049</v>
      </c>
    </row>
    <row r="834" spans="1:29">
      <c r="A834">
        <f t="shared" si="121"/>
        <v>2.746974923562826</v>
      </c>
      <c r="B834" s="1">
        <f>(6.67384*10^(-11)*5.97219*10^24)/((6371*10^3+Equations!C834)^2)</f>
        <v>9.7558799841149728</v>
      </c>
      <c r="C834" s="1">
        <v>20775</v>
      </c>
      <c r="D834" s="1">
        <f t="shared" si="122"/>
        <v>3650.9816773341449</v>
      </c>
      <c r="E834" s="1">
        <f>IF(C834&lt;11165,'Initial Conditions (LLDS)'!$E$1-0.0065*C834,IF(C834&gt;25336.9,139.789+0.00296*C834,216.483))</f>
        <v>216.483</v>
      </c>
      <c r="F834">
        <f>(D834*0.028964)/(8.3145*Equations!E834)</f>
        <v>5.8750052208000565E-2</v>
      </c>
      <c r="G834" s="14">
        <f t="shared" si="120"/>
        <v>86.824019048704798</v>
      </c>
      <c r="H834">
        <f t="shared" si="123"/>
        <v>23.705354471190624</v>
      </c>
      <c r="I834">
        <f t="shared" si="124"/>
        <v>10.659925488427987</v>
      </c>
      <c r="J834">
        <f>F834*G834*B834-m*B834-0.5*Equations!F834*0.3*I834</f>
        <v>23.644615881703807</v>
      </c>
      <c r="K834" s="14">
        <f t="shared" si="127"/>
        <v>2.3452321526204902</v>
      </c>
      <c r="L834" s="1">
        <f t="shared" si="129"/>
        <v>2635.3522403181255</v>
      </c>
      <c r="O834">
        <f>(2*Mp*Equations!B834/(Equations!F834*1.026*0.75))^(1/2)</f>
        <v>22.1229305739548</v>
      </c>
      <c r="Q834">
        <f>$G$3*('Initial Conditions (LLDS)'!$I$3/Equations!D834)*(Ti/Equations!E834)</f>
        <v>151.4624535761846</v>
      </c>
      <c r="T834" s="1">
        <v>20775</v>
      </c>
      <c r="U834">
        <f t="shared" si="125"/>
        <v>939.07088532196042</v>
      </c>
      <c r="AB834">
        <f t="shared" si="126"/>
        <v>2.746974923562826</v>
      </c>
      <c r="AC834" s="1">
        <f t="shared" si="128"/>
        <v>2635.3522403181255</v>
      </c>
    </row>
    <row r="835" spans="1:29">
      <c r="A835">
        <f t="shared" si="121"/>
        <v>2.7520900497829062</v>
      </c>
      <c r="B835" s="1">
        <f>(6.67384*10^(-11)*5.97219*10^24)/((6371*10^3+Equations!C835)^2)</f>
        <v>9.75580366867249</v>
      </c>
      <c r="C835" s="1">
        <v>20800</v>
      </c>
      <c r="D835" s="1">
        <f t="shared" si="122"/>
        <v>3630.6619826302572</v>
      </c>
      <c r="E835" s="1">
        <f>IF(C835&lt;11165,'Initial Conditions (LLDS)'!$E$1-0.0065*C835,IF(C835&gt;25336.9,139.789+0.00296*C835,216.483))</f>
        <v>216.483</v>
      </c>
      <c r="F835">
        <f>(D835*0.028964)/(8.3145*Equations!E835)</f>
        <v>5.8423076279275635E-2</v>
      </c>
      <c r="G835" s="14">
        <f t="shared" ref="G835:G898" si="130">(n*8.3145*E835/D835)</f>
        <v>87.309946289652771</v>
      </c>
      <c r="H835">
        <f t="shared" si="123"/>
        <v>23.793719875701381</v>
      </c>
      <c r="I835">
        <f t="shared" si="124"/>
        <v>10.669804032896423</v>
      </c>
      <c r="J835">
        <f>F835*G835*B835-m*B835-0.5*Equations!F835*0.3*I835</f>
        <v>23.644866447283579</v>
      </c>
      <c r="K835" s="14">
        <f t="shared" si="127"/>
        <v>2.3430608400043411</v>
      </c>
      <c r="L835" s="1">
        <f t="shared" si="129"/>
        <v>2637.69530115813</v>
      </c>
      <c r="O835">
        <f>(2*Mp*Equations!B835/(Equations!F835*1.026*0.75))^(1/2)</f>
        <v>22.184665033367871</v>
      </c>
      <c r="Q835">
        <f>$G$3*('Initial Conditions (LLDS)'!$I$3/Equations!D835)*(Ti/Equations!E835)</f>
        <v>152.31014218792922</v>
      </c>
      <c r="T835" s="1">
        <v>20800</v>
      </c>
      <c r="U835">
        <f t="shared" si="125"/>
        <v>937.58458686280812</v>
      </c>
      <c r="AB835">
        <f t="shared" si="126"/>
        <v>2.7520900497829062</v>
      </c>
      <c r="AC835" s="1">
        <f t="shared" si="128"/>
        <v>2637.69530115813</v>
      </c>
    </row>
    <row r="836" spans="1:29">
      <c r="A836">
        <f t="shared" ref="A836:A899" si="131">((G836*3)/(4*3.1415))^(1/3)</f>
        <v>2.7572201534487606</v>
      </c>
      <c r="B836" s="1">
        <f>(6.67384*10^(-11)*5.97219*10^24)/((6371*10^3+Equations!C836)^2)</f>
        <v>9.7557273541254705</v>
      </c>
      <c r="C836" s="1">
        <v>20825</v>
      </c>
      <c r="D836" s="1">
        <f t="shared" ref="D836:D899" si="132">101325*(1-2.25577*(10^-5)*C836)^5.25588</f>
        <v>3610.4339583032006</v>
      </c>
      <c r="E836" s="1">
        <f>IF(C836&lt;11165,'Initial Conditions (LLDS)'!$E$1-0.0065*C836,IF(C836&gt;25336.9,139.789+0.00296*C836,216.483))</f>
        <v>216.483</v>
      </c>
      <c r="F836">
        <f>(D836*0.028964)/(8.3145*Equations!E836)</f>
        <v>5.8097575471463582E-2</v>
      </c>
      <c r="G836" s="14">
        <f t="shared" si="130"/>
        <v>87.799114001328931</v>
      </c>
      <c r="H836">
        <f t="shared" ref="H836:H899" si="133">3.1415*(A836)^2</f>
        <v>23.88250913465566</v>
      </c>
      <c r="I836">
        <f t="shared" ref="I836:I899" si="134">(2*B836*(F836*G836-m)/(F836*0.3*H836))^(1/2)</f>
        <v>10.679702291907555</v>
      </c>
      <c r="J836">
        <f>F836*G836*B836-m*B836-0.5*Equations!F836*0.3*I836</f>
        <v>23.645115449177574</v>
      </c>
      <c r="K836" s="14">
        <f t="shared" si="127"/>
        <v>2.3408892230023599</v>
      </c>
      <c r="L836" s="1">
        <f t="shared" si="129"/>
        <v>2640.0361903811322</v>
      </c>
      <c r="O836">
        <f>(2*Mp*Equations!B836/(Equations!F836*1.026*0.75))^(1/2)</f>
        <v>22.246637755732959</v>
      </c>
      <c r="Q836">
        <f>$G$3*('Initial Conditions (LLDS)'!$I$3/Equations!D836)*(Ti/Equations!E836)</f>
        <v>153.16348372443605</v>
      </c>
      <c r="T836" s="1">
        <v>20825</v>
      </c>
      <c r="U836">
        <f t="shared" ref="U836:U899" si="135">T836/O836</f>
        <v>936.09651169122833</v>
      </c>
      <c r="AB836">
        <f t="shared" ref="AB836:AB899" si="136">((G836*3)/(4*3.1415))^(1/3)</f>
        <v>2.7572201534487606</v>
      </c>
      <c r="AC836" s="1">
        <f t="shared" si="128"/>
        <v>2640.0361903811322</v>
      </c>
    </row>
    <row r="837" spans="1:29">
      <c r="A837">
        <f t="shared" si="131"/>
        <v>2.7623652944149861</v>
      </c>
      <c r="B837" s="1">
        <f>(6.67384*10^(-11)*5.97219*10^24)/((6371*10^3+Equations!C837)^2)</f>
        <v>9.7556510404739019</v>
      </c>
      <c r="C837" s="1">
        <v>20850</v>
      </c>
      <c r="D837" s="1">
        <f t="shared" si="132"/>
        <v>3590.2972876291587</v>
      </c>
      <c r="E837" s="1">
        <f>IF(C837&lt;11165,'Initial Conditions (LLDS)'!$E$1-0.0065*C837,IF(C837&gt;25336.9,139.789+0.00296*C837,216.483))</f>
        <v>216.483</v>
      </c>
      <c r="F837">
        <f>(D837*0.028964)/(8.3145*Equations!E837)</f>
        <v>5.7773544687978774E-2</v>
      </c>
      <c r="G837" s="14">
        <f t="shared" si="130"/>
        <v>88.291547274252949</v>
      </c>
      <c r="H837">
        <f t="shared" si="133"/>
        <v>23.971724735165239</v>
      </c>
      <c r="I837">
        <f t="shared" si="134"/>
        <v>10.689620325829557</v>
      </c>
      <c r="J837">
        <f>F837*G837*B837-m*B837-0.5*Equations!F837*0.3*I837</f>
        <v>23.645362891351901</v>
      </c>
      <c r="K837" s="14">
        <f t="shared" ref="K837:K900" si="137">25/I837</f>
        <v>2.3387173012676574</v>
      </c>
      <c r="L837" s="1">
        <f t="shared" si="129"/>
        <v>2642.3749076823997</v>
      </c>
      <c r="O837">
        <f>(2*Mp*Equations!B837/(Equations!F837*1.026*0.75))^(1/2)</f>
        <v>22.308849915659369</v>
      </c>
      <c r="Q837">
        <f>$G$3*('Initial Conditions (LLDS)'!$I$3/Equations!D837)*(Ti/Equations!E837)</f>
        <v>154.02252195552487</v>
      </c>
      <c r="T837" s="1">
        <v>20850</v>
      </c>
      <c r="U837">
        <f t="shared" si="135"/>
        <v>934.60667308379038</v>
      </c>
      <c r="AB837">
        <f t="shared" si="136"/>
        <v>2.7623652944149861</v>
      </c>
      <c r="AC837" s="1">
        <f t="shared" ref="AC837:AC900" si="138">L836+K837</f>
        <v>2642.3749076823997</v>
      </c>
    </row>
    <row r="838" spans="1:29">
      <c r="A838">
        <f t="shared" si="131"/>
        <v>2.7675255328394597</v>
      </c>
      <c r="B838" s="1">
        <f>(6.67384*10^(-11)*5.97219*10^24)/((6371*10^3+Equations!C838)^2)</f>
        <v>9.755574727717768</v>
      </c>
      <c r="C838" s="1">
        <v>20875</v>
      </c>
      <c r="D838" s="1">
        <f t="shared" si="132"/>
        <v>3570.2516546432917</v>
      </c>
      <c r="E838" s="1">
        <f>IF(C838&lt;11165,'Initial Conditions (LLDS)'!$E$1-0.0065*C838,IF(C838&gt;25336.9,139.789+0.00296*C838,216.483))</f>
        <v>216.483</v>
      </c>
      <c r="F838">
        <f>(D838*0.028964)/(8.3145*Equations!E838)</f>
        <v>5.7450978844448698E-2</v>
      </c>
      <c r="G838" s="14">
        <f t="shared" si="130"/>
        <v>88.787271420227981</v>
      </c>
      <c r="H838">
        <f t="shared" si="133"/>
        <v>24.061369181605951</v>
      </c>
      <c r="I838">
        <f t="shared" si="134"/>
        <v>10.699558195279995</v>
      </c>
      <c r="J838">
        <f>F838*G838*B838-m*B838-0.5*Equations!F838*0.3*I838</f>
        <v>23.645608777766764</v>
      </c>
      <c r="K838" s="14">
        <f t="shared" si="137"/>
        <v>2.3365450744525607</v>
      </c>
      <c r="L838" s="1">
        <f t="shared" ref="L838:L901" si="139">L837+K838</f>
        <v>2644.7114527568524</v>
      </c>
      <c r="O838">
        <f>(2*Mp*Equations!B838/(Equations!F838*1.026*0.75))^(1/2)</f>
        <v>22.371302694806836</v>
      </c>
      <c r="Q838">
        <f>$G$3*('Initial Conditions (LLDS)'!$I$3/Equations!D838)*(Ti/Equations!E838)</f>
        <v>154.88730103703938</v>
      </c>
      <c r="T838" s="1">
        <v>20875</v>
      </c>
      <c r="U838">
        <f t="shared" si="135"/>
        <v>933.1150843015422</v>
      </c>
      <c r="AB838">
        <f t="shared" si="136"/>
        <v>2.7675255328394597</v>
      </c>
      <c r="AC838" s="1">
        <f t="shared" si="138"/>
        <v>2644.7114527568524</v>
      </c>
    </row>
    <row r="839" spans="1:29">
      <c r="A839">
        <f t="shared" si="131"/>
        <v>2.7727009291851932</v>
      </c>
      <c r="B839" s="1">
        <f>(6.67384*10^(-11)*5.97219*10^24)/((6371*10^3+Equations!C839)^2)</f>
        <v>9.7554984158570548</v>
      </c>
      <c r="C839" s="1">
        <v>20900</v>
      </c>
      <c r="D839" s="1">
        <f t="shared" si="132"/>
        <v>3550.2967441387568</v>
      </c>
      <c r="E839" s="1">
        <f>IF(C839&lt;11165,'Initial Conditions (LLDS)'!$E$1-0.0065*C839,IF(C839&gt;25336.9,139.789+0.00296*C839,216.483))</f>
        <v>216.483</v>
      </c>
      <c r="F839">
        <f>(D839*0.028964)/(8.3145*Equations!E839)</f>
        <v>5.712987286869825E-2</v>
      </c>
      <c r="G839" s="14">
        <f t="shared" si="130"/>
        <v>89.286311974530236</v>
      </c>
      <c r="H839">
        <f t="shared" si="133"/>
        <v>24.151444995755977</v>
      </c>
      <c r="I839">
        <f t="shared" si="134"/>
        <v>10.709515961127098</v>
      </c>
      <c r="J839">
        <f>F839*G839*B839-m*B839-0.5*Equations!F839*0.3*I839</f>
        <v>23.645853112376564</v>
      </c>
      <c r="K839" s="14">
        <f t="shared" si="137"/>
        <v>2.334372542208615</v>
      </c>
      <c r="L839" s="1">
        <f t="shared" si="139"/>
        <v>2647.0458252990611</v>
      </c>
      <c r="O839">
        <f>(2*Mp*Equations!B839/(Equations!F839*1.026*0.75))^(1/2)</f>
        <v>22.433997281935273</v>
      </c>
      <c r="Q839">
        <f>$G$3*('Initial Conditions (LLDS)'!$I$3/Equations!D839)*(Ti/Equations!E839)</f>
        <v>155.75786551466669</v>
      </c>
      <c r="T839" s="1">
        <v>20900</v>
      </c>
      <c r="U839">
        <f t="shared" si="135"/>
        <v>931.62175859000808</v>
      </c>
      <c r="AB839">
        <f t="shared" si="136"/>
        <v>2.7727009291851932</v>
      </c>
      <c r="AC839" s="1">
        <f t="shared" si="138"/>
        <v>2647.0458252990611</v>
      </c>
    </row>
    <row r="840" spans="1:29">
      <c r="A840">
        <f t="shared" si="131"/>
        <v>2.7778915442222045</v>
      </c>
      <c r="B840" s="1">
        <f>(6.67384*10^(-11)*5.97219*10^24)/((6371*10^3+Equations!C840)^2)</f>
        <v>9.7554221048917515</v>
      </c>
      <c r="C840" s="1">
        <v>20925</v>
      </c>
      <c r="D840" s="1">
        <f t="shared" si="132"/>
        <v>3530.4322416656901</v>
      </c>
      <c r="E840" s="1">
        <f>IF(C840&lt;11165,'Initial Conditions (LLDS)'!$E$1-0.0065*C840,IF(C840&gt;25336.9,139.789+0.00296*C840,216.483))</f>
        <v>216.483</v>
      </c>
      <c r="F840">
        <f>(D840*0.028964)/(8.3145*Equations!E840)</f>
        <v>5.6810221700733257E-2</v>
      </c>
      <c r="G840" s="14">
        <f t="shared" si="130"/>
        <v>89.788694698123379</v>
      </c>
      <c r="H840">
        <f t="shared" si="133"/>
        <v>24.241954716935439</v>
      </c>
      <c r="I840">
        <f t="shared" si="134"/>
        <v>10.719493684491102</v>
      </c>
      <c r="J840">
        <f>F840*G840*B840-m*B840-0.5*Equations!F840*0.3*I840</f>
        <v>23.64609589912984</v>
      </c>
      <c r="K840" s="14">
        <f t="shared" si="137"/>
        <v>2.3321997041865745</v>
      </c>
      <c r="L840" s="1">
        <f t="shared" si="139"/>
        <v>2649.3780250032478</v>
      </c>
      <c r="O840">
        <f>(2*Mp*Equations!B840/(Equations!F840*1.026*0.75))^(1/2)</f>
        <v>22.49693487295513</v>
      </c>
      <c r="Q840">
        <f>$G$3*('Initial Conditions (LLDS)'!$I$3/Equations!D840)*(Ti/Equations!E840)</f>
        <v>156.63426032780038</v>
      </c>
      <c r="T840" s="1">
        <v>20925</v>
      </c>
      <c r="U840">
        <f t="shared" si="135"/>
        <v>930.12670917917603</v>
      </c>
      <c r="AB840">
        <f t="shared" si="136"/>
        <v>2.7778915442222045</v>
      </c>
      <c r="AC840" s="1">
        <f t="shared" si="138"/>
        <v>2649.3780250032478</v>
      </c>
    </row>
    <row r="841" spans="1:29">
      <c r="A841">
        <f t="shared" si="131"/>
        <v>2.7830974390294196</v>
      </c>
      <c r="B841" s="1">
        <f>(6.67384*10^(-11)*5.97219*10^24)/((6371*10^3+Equations!C841)^2)</f>
        <v>9.7553457948218405</v>
      </c>
      <c r="C841" s="1">
        <v>20950</v>
      </c>
      <c r="D841" s="1">
        <f t="shared" si="132"/>
        <v>3510.6578335301651</v>
      </c>
      <c r="E841" s="1">
        <f>IF(C841&lt;11165,'Initial Conditions (LLDS)'!$E$1-0.0065*C841,IF(C841&gt;25336.9,139.789+0.00296*C841,216.483))</f>
        <v>216.483</v>
      </c>
      <c r="F841">
        <f>(D841*0.028964)/(8.3145*Equations!E841)</f>
        <v>5.6492020292723814E-2</v>
      </c>
      <c r="G841" s="14">
        <f t="shared" si="130"/>
        <v>90.294445579897967</v>
      </c>
      <c r="H841">
        <f t="shared" si="133"/>
        <v>24.332900902147539</v>
      </c>
      <c r="I841">
        <f t="shared" si="134"/>
        <v>10.729491426745536</v>
      </c>
      <c r="J841">
        <f>F841*G841*B841-m*B841-0.5*Equations!F841*0.3*I841</f>
        <v>23.646337141969283</v>
      </c>
      <c r="K841" s="14">
        <f t="shared" si="137"/>
        <v>2.330026560036405</v>
      </c>
      <c r="L841" s="1">
        <f t="shared" si="139"/>
        <v>2651.7080515632842</v>
      </c>
      <c r="O841">
        <f>(2*Mp*Equations!B841/(Equations!F841*1.026*0.75))^(1/2)</f>
        <v>22.560116670978154</v>
      </c>
      <c r="Q841">
        <f>$G$3*('Initial Conditions (LLDS)'!$I$3/Equations!D841)*(Ti/Equations!E841)</f>
        <v>157.51653081344705</v>
      </c>
      <c r="T841" s="1">
        <v>20950</v>
      </c>
      <c r="U841">
        <f t="shared" si="135"/>
        <v>928.62994928348735</v>
      </c>
      <c r="AB841">
        <f t="shared" si="136"/>
        <v>2.7830974390294196</v>
      </c>
      <c r="AC841" s="1">
        <f t="shared" si="138"/>
        <v>2651.7080515632842</v>
      </c>
    </row>
    <row r="842" spans="1:29">
      <c r="A842">
        <f t="shared" si="131"/>
        <v>2.7883186749965598</v>
      </c>
      <c r="B842" s="1">
        <f>(6.67384*10^(-11)*5.97219*10^24)/((6371*10^3+Equations!C842)^2)</f>
        <v>9.7552694856473092</v>
      </c>
      <c r="C842" s="1">
        <v>20975</v>
      </c>
      <c r="D842" s="1">
        <f t="shared" si="132"/>
        <v>3490.9732067932277</v>
      </c>
      <c r="E842" s="1">
        <f>IF(C842&lt;11165,'Initial Conditions (LLDS)'!$E$1-0.0065*C842,IF(C842&gt;25336.9,139.789+0.00296*C842,216.483))</f>
        <v>216.483</v>
      </c>
      <c r="F842">
        <f>(D842*0.028964)/(8.3145*Equations!E842)</f>
        <v>5.6175263608988689E-2</v>
      </c>
      <c r="G842" s="14">
        <f t="shared" si="130"/>
        <v>90.803590838933545</v>
      </c>
      <c r="H842">
        <f t="shared" si="133"/>
        <v>24.424286126220558</v>
      </c>
      <c r="I842">
        <f t="shared" si="134"/>
        <v>10.739509249518548</v>
      </c>
      <c r="J842">
        <f>F842*G842*B842-m*B842-0.5*Equations!F842*0.3*I842</f>
        <v>23.646576844831738</v>
      </c>
      <c r="K842" s="14">
        <f t="shared" si="137"/>
        <v>2.3278531094072803</v>
      </c>
      <c r="L842" s="1">
        <f t="shared" si="139"/>
        <v>2654.0359046726917</v>
      </c>
      <c r="O842">
        <f>(2*Mp*Equations!B842/(Equations!F842*1.026*0.75))^(1/2)</f>
        <v>22.623543886368395</v>
      </c>
      <c r="Q842">
        <f>$G$3*('Initial Conditions (LLDS)'!$I$3/Equations!D842)*(Ti/Equations!E842)</f>
        <v>158.40472271017268</v>
      </c>
      <c r="T842" s="1">
        <v>20975</v>
      </c>
      <c r="U842">
        <f t="shared" si="135"/>
        <v>927.13149210183155</v>
      </c>
      <c r="AB842">
        <f t="shared" si="136"/>
        <v>2.7883186749965598</v>
      </c>
      <c r="AC842" s="1">
        <f t="shared" si="138"/>
        <v>2654.0359046726917</v>
      </c>
    </row>
    <row r="843" spans="1:29">
      <c r="A843">
        <f t="shared" si="131"/>
        <v>2.79355531382607</v>
      </c>
      <c r="B843" s="1">
        <f>(6.67384*10^(-11)*5.97219*10^24)/((6371*10^3+Equations!C843)^2)</f>
        <v>9.7551931773681435</v>
      </c>
      <c r="C843" s="1">
        <v>21000</v>
      </c>
      <c r="D843" s="1">
        <f t="shared" si="132"/>
        <v>3471.3780492698379</v>
      </c>
      <c r="E843" s="1">
        <f>IF(C843&lt;11165,'Initial Conditions (LLDS)'!$E$1-0.0065*C843,IF(C843&gt;25336.9,139.789+0.00296*C843,216.483))</f>
        <v>216.483</v>
      </c>
      <c r="F843">
        <f>(D843*0.028964)/(8.3145*Equations!E843)</f>
        <v>5.5859946625978318E-2</v>
      </c>
      <c r="G843" s="14">
        <f t="shared" si="130"/>
        <v>91.316156926788082</v>
      </c>
      <c r="H843">
        <f t="shared" si="133"/>
        <v>24.516112981951551</v>
      </c>
      <c r="I843">
        <f t="shared" si="134"/>
        <v>10.749547214694246</v>
      </c>
      <c r="J843">
        <f>F843*G843*B843-m*B843-0.5*Equations!F843*0.3*I843</f>
        <v>23.646815011648233</v>
      </c>
      <c r="K843" s="14">
        <f t="shared" si="137"/>
        <v>2.3256793519475774</v>
      </c>
      <c r="L843" s="1">
        <f t="shared" si="139"/>
        <v>2656.3615840246393</v>
      </c>
      <c r="O843">
        <f>(2*Mp*Equations!B843/(Equations!F843*1.026*0.75))^(1/2)</f>
        <v>22.687217736793883</v>
      </c>
      <c r="Q843">
        <f>$G$3*('Initial Conditions (LLDS)'!$I$3/Equations!D843)*(Ti/Equations!E843)</f>
        <v>159.29888216209625</v>
      </c>
      <c r="T843" s="1">
        <v>21000</v>
      </c>
      <c r="U843">
        <f t="shared" si="135"/>
        <v>925.63135081753228</v>
      </c>
      <c r="AB843">
        <f t="shared" si="136"/>
        <v>2.79355531382607</v>
      </c>
      <c r="AC843" s="1">
        <f t="shared" si="138"/>
        <v>2656.3615840246393</v>
      </c>
    </row>
    <row r="844" spans="1:29">
      <c r="A844">
        <f t="shared" si="131"/>
        <v>2.7988074175350417</v>
      </c>
      <c r="B844" s="1">
        <f>(6.67384*10^(-11)*5.97219*10^24)/((6371*10^3+Equations!C844)^2)</f>
        <v>9.7551168699843291</v>
      </c>
      <c r="C844" s="1">
        <v>21025</v>
      </c>
      <c r="D844" s="1">
        <f t="shared" si="132"/>
        <v>3451.872049527889</v>
      </c>
      <c r="E844" s="1">
        <f>IF(C844&lt;11165,'Initial Conditions (LLDS)'!$E$1-0.0065*C844,IF(C844&gt;25336.9,139.789+0.00296*C844,216.483))</f>
        <v>216.483</v>
      </c>
      <c r="F844">
        <f>(D844*0.028964)/(8.3145*Equations!E844)</f>
        <v>5.5546064332259025E-2</v>
      </c>
      <c r="G844" s="14">
        <f t="shared" si="130"/>
        <v>91.832170529810625</v>
      </c>
      <c r="H844">
        <f t="shared" si="133"/>
        <v>24.608384080251067</v>
      </c>
      <c r="I844">
        <f t="shared" si="134"/>
        <v>10.759605384414026</v>
      </c>
      <c r="J844">
        <f>F844*G844*B844-m*B844-0.5*Equations!F844*0.3*I844</f>
        <v>23.647051646343929</v>
      </c>
      <c r="K844" s="14">
        <f t="shared" si="137"/>
        <v>2.3235052873048758</v>
      </c>
      <c r="L844" s="1">
        <f t="shared" si="139"/>
        <v>2658.685089311944</v>
      </c>
      <c r="O844">
        <f>(2*Mp*Equations!B844/(Equations!F844*1.026*0.75))^(1/2)</f>
        <v>22.75113944727849</v>
      </c>
      <c r="Q844">
        <f>$G$3*('Initial Conditions (LLDS)'!$I$3/Equations!D844)*(Ti/Equations!E844)</f>
        <v>160.19905572292438</v>
      </c>
      <c r="T844" s="1">
        <v>21025</v>
      </c>
      <c r="U844">
        <f t="shared" si="135"/>
        <v>924.12953859834158</v>
      </c>
      <c r="AB844">
        <f t="shared" si="136"/>
        <v>2.7988074175350417</v>
      </c>
      <c r="AC844" s="1">
        <f t="shared" si="138"/>
        <v>2658.685089311944</v>
      </c>
    </row>
    <row r="845" spans="1:29">
      <c r="A845">
        <f t="shared" si="131"/>
        <v>2.8040750484571619</v>
      </c>
      <c r="B845" s="1">
        <f>(6.67384*10^(-11)*5.97219*10^24)/((6371*10^3+Equations!C845)^2)</f>
        <v>9.7550405634958519</v>
      </c>
      <c r="C845" s="1">
        <v>21050</v>
      </c>
      <c r="D845" s="1">
        <f t="shared" si="132"/>
        <v>3432.4548968871804</v>
      </c>
      <c r="E845" s="1">
        <f>IF(C845&lt;11165,'Initial Conditions (LLDS)'!$E$1-0.0065*C845,IF(C845&gt;25336.9,139.789+0.00296*C845,216.483))</f>
        <v>216.483</v>
      </c>
      <c r="F845">
        <f>(D845*0.028964)/(8.3145*Equations!E845)</f>
        <v>5.5233611728496501E-2</v>
      </c>
      <c r="G845" s="14">
        <f t="shared" si="130"/>
        <v>92.351658571480726</v>
      </c>
      <c r="H845">
        <f t="shared" si="133"/>
        <v>24.701102050289382</v>
      </c>
      <c r="I845">
        <f t="shared" si="134"/>
        <v>10.769683821077919</v>
      </c>
      <c r="J845">
        <f>F845*G845*B845-m*B845-0.5*Equations!F845*0.3*I845</f>
        <v>23.647286752838177</v>
      </c>
      <c r="K845" s="14">
        <f t="shared" si="137"/>
        <v>2.3213309151259551</v>
      </c>
      <c r="L845" s="1">
        <f t="shared" si="139"/>
        <v>2661.0064202270701</v>
      </c>
      <c r="O845">
        <f>(2*Mp*Equations!B845/(Equations!F845*1.026*0.75))^(1/2)</f>
        <v>22.815310250254374</v>
      </c>
      <c r="Q845">
        <f>$G$3*('Initial Conditions (LLDS)'!$I$3/Equations!D845)*(Ti/Equations!E845)</f>
        <v>161.10529036003214</v>
      </c>
      <c r="T845" s="1">
        <v>21050</v>
      </c>
      <c r="U845">
        <f t="shared" si="135"/>
        <v>922.62606859642892</v>
      </c>
      <c r="AB845">
        <f t="shared" si="136"/>
        <v>2.8040750484571619</v>
      </c>
      <c r="AC845" s="1">
        <f t="shared" si="138"/>
        <v>2661.0064202270701</v>
      </c>
    </row>
    <row r="846" spans="1:29">
      <c r="A846">
        <f t="shared" si="131"/>
        <v>2.8093582692446724</v>
      </c>
      <c r="B846" s="1">
        <f>(6.67384*10^(-11)*5.97219*10^24)/((6371*10^3+Equations!C846)^2)</f>
        <v>9.7549642579026994</v>
      </c>
      <c r="C846" s="1">
        <v>21075</v>
      </c>
      <c r="D846" s="1">
        <f t="shared" si="132"/>
        <v>3413.1262814183997</v>
      </c>
      <c r="E846" s="1">
        <f>IF(C846&lt;11165,'Initial Conditions (LLDS)'!$E$1-0.0065*C846,IF(C846&gt;25336.9,139.789+0.00296*C846,216.483))</f>
        <v>216.483</v>
      </c>
      <c r="F846">
        <f>(D846*0.028964)/(8.3145*Equations!E846)</f>
        <v>5.4922583827439385E-2</v>
      </c>
      <c r="G846" s="14">
        <f t="shared" si="130"/>
        <v>92.874648214773529</v>
      </c>
      <c r="H846">
        <f t="shared" si="133"/>
        <v>24.794269539644002</v>
      </c>
      <c r="I846">
        <f t="shared" si="134"/>
        <v>10.779782587345963</v>
      </c>
      <c r="J846">
        <f>F846*G846*B846-m*B846-0.5*Equations!F846*0.3*I846</f>
        <v>23.647520335044494</v>
      </c>
      <c r="K846" s="14">
        <f t="shared" si="137"/>
        <v>2.3191562350567896</v>
      </c>
      <c r="L846" s="1">
        <f t="shared" si="139"/>
        <v>2663.3255764621267</v>
      </c>
      <c r="O846">
        <f>(2*Mp*Equations!B846/(Equations!F846*1.026*0.75))^(1/2)</f>
        <v>22.879731385614836</v>
      </c>
      <c r="Q846">
        <f>$G$3*('Initial Conditions (LLDS)'!$I$3/Equations!D846)*(Ti/Equations!E846)</f>
        <v>162.01763345858907</v>
      </c>
      <c r="T846" s="1">
        <v>21075</v>
      </c>
      <c r="U846">
        <f t="shared" si="135"/>
        <v>921.12095394837002</v>
      </c>
      <c r="AB846">
        <f t="shared" si="136"/>
        <v>2.8093582692446724</v>
      </c>
      <c r="AC846" s="1">
        <f t="shared" si="138"/>
        <v>2663.3255764621267</v>
      </c>
    </row>
    <row r="847" spans="1:29">
      <c r="A847">
        <f t="shared" si="131"/>
        <v>2.8146571428703306</v>
      </c>
      <c r="B847" s="1">
        <f>(6.67384*10^(-11)*5.97219*10^24)/((6371*10^3+Equations!C847)^2)</f>
        <v>9.7548879532048556</v>
      </c>
      <c r="C847" s="1">
        <v>21100</v>
      </c>
      <c r="D847" s="1">
        <f t="shared" si="132"/>
        <v>3393.8858939421389</v>
      </c>
      <c r="E847" s="1">
        <f>IF(C847&lt;11165,'Initial Conditions (LLDS)'!$E$1-0.0065*C847,IF(C847&gt;25336.9,139.789+0.00296*C847,216.483))</f>
        <v>216.483</v>
      </c>
      <c r="F847">
        <f>(D847*0.028964)/(8.3145*Equations!E847)</f>
        <v>5.4612975653903474E-2</v>
      </c>
      <c r="G847" s="14">
        <f t="shared" si="130"/>
        <v>93.40116686454995</v>
      </c>
      <c r="H847">
        <f t="shared" si="133"/>
        <v>24.887889214448322</v>
      </c>
      <c r="I847">
        <f t="shared" si="134"/>
        <v>10.789901746139543</v>
      </c>
      <c r="J847">
        <f>F847*G847*B847-m*B847-0.5*Equations!F847*0.3*I847</f>
        <v>23.647752396870533</v>
      </c>
      <c r="K847" s="14">
        <f t="shared" si="137"/>
        <v>2.3169812467425484</v>
      </c>
      <c r="L847" s="1">
        <f t="shared" si="139"/>
        <v>2665.6425577088694</v>
      </c>
      <c r="O847">
        <f>(2*Mp*Equations!B847/(Equations!F847*1.026*0.75))^(1/2)</f>
        <v>22.94440410076745</v>
      </c>
      <c r="Q847">
        <f>$G$3*('Initial Conditions (LLDS)'!$I$3/Equations!D847)*(Ti/Equations!E847)</f>
        <v>162.93613282572875</v>
      </c>
      <c r="T847" s="1">
        <v>21100</v>
      </c>
      <c r="U847">
        <f t="shared" si="135"/>
        <v>919.61420777514297</v>
      </c>
      <c r="AB847">
        <f t="shared" si="136"/>
        <v>2.8146571428703306</v>
      </c>
      <c r="AC847" s="1">
        <f t="shared" si="138"/>
        <v>2665.6425577088694</v>
      </c>
    </row>
    <row r="848" spans="1:29">
      <c r="A848">
        <f t="shared" si="131"/>
        <v>2.8199717326294147</v>
      </c>
      <c r="B848" s="1">
        <f>(6.67384*10^(-11)*5.97219*10^24)/((6371*10^3+Equations!C848)^2)</f>
        <v>9.754811649402308</v>
      </c>
      <c r="C848" s="1">
        <v>21125</v>
      </c>
      <c r="D848" s="1">
        <f t="shared" si="132"/>
        <v>3374.7334260278553</v>
      </c>
      <c r="E848" s="1">
        <f>IF(C848&lt;11165,'Initial Conditions (LLDS)'!$E$1-0.0065*C848,IF(C848&gt;25336.9,139.789+0.00296*C848,216.483))</f>
        <v>216.483</v>
      </c>
      <c r="F848">
        <f>(D848*0.028964)/(8.3145*Equations!E848)</f>
        <v>5.4304782244755004E-2</v>
      </c>
      <c r="G848" s="14">
        <f t="shared" si="130"/>
        <v>93.931242169975022</v>
      </c>
      <c r="H848">
        <f t="shared" si="133"/>
        <v>24.981963759542126</v>
      </c>
      <c r="I848">
        <f t="shared" si="134"/>
        <v>10.80004136064278</v>
      </c>
      <c r="J848">
        <f>F848*G848*B848-m*B848-0.5*Equations!F848*0.3*I848</f>
        <v>23.647982942218171</v>
      </c>
      <c r="K848" s="14">
        <f t="shared" si="137"/>
        <v>2.3148059498275928</v>
      </c>
      <c r="L848" s="1">
        <f t="shared" si="139"/>
        <v>2667.957363658697</v>
      </c>
      <c r="O848">
        <f>(2*Mp*Equations!B848/(Equations!F848*1.026*0.75))^(1/2)</f>
        <v>23.009329650687889</v>
      </c>
      <c r="Q848">
        <f>$G$3*('Initial Conditions (LLDS)'!$I$3/Equations!D848)*(Ti/Equations!E848)</f>
        <v>163.86083669476744</v>
      </c>
      <c r="T848" s="1">
        <v>21125</v>
      </c>
      <c r="U848">
        <f t="shared" si="135"/>
        <v>918.10584318211306</v>
      </c>
      <c r="AB848">
        <f t="shared" si="136"/>
        <v>2.8199717326294147</v>
      </c>
      <c r="AC848" s="1">
        <f t="shared" si="138"/>
        <v>2667.957363658697</v>
      </c>
    </row>
    <row r="849" spans="1:29">
      <c r="A849">
        <f t="shared" si="131"/>
        <v>2.8253021021417144</v>
      </c>
      <c r="B849" s="1">
        <f>(6.67384*10^(-11)*5.97219*10^24)/((6371*10^3+Equations!C849)^2)</f>
        <v>9.7547353464950426</v>
      </c>
      <c r="C849" s="1">
        <v>21150</v>
      </c>
      <c r="D849" s="1">
        <f t="shared" si="132"/>
        <v>3355.6685699928598</v>
      </c>
      <c r="E849" s="1">
        <f>IF(C849&lt;11165,'Initial Conditions (LLDS)'!$E$1-0.0065*C849,IF(C849&gt;25336.9,139.789+0.00296*C849,216.483))</f>
        <v>216.483</v>
      </c>
      <c r="F849">
        <f>(D849*0.028964)/(8.3145*Equations!E849)</f>
        <v>5.3997998648894333E-2</v>
      </c>
      <c r="G849" s="14">
        <f t="shared" si="130"/>
        <v>94.464902026962235</v>
      </c>
      <c r="H849">
        <f t="shared" si="133"/>
        <v>25.076495878623017</v>
      </c>
      <c r="I849">
        <f t="shared" si="134"/>
        <v>10.810201494303913</v>
      </c>
      <c r="J849">
        <f>F849*G849*B849-m*B849-0.5*Equations!F849*0.3*I849</f>
        <v>23.64821197498344</v>
      </c>
      <c r="K849" s="14">
        <f t="shared" si="137"/>
        <v>2.3126303439554707</v>
      </c>
      <c r="L849" s="1">
        <f t="shared" si="139"/>
        <v>2670.2699940026523</v>
      </c>
      <c r="O849">
        <f>(2*Mp*Equations!B849/(Equations!F849*1.026*0.75))^(1/2)</f>
        <v>23.074509297974036</v>
      </c>
      <c r="Q849">
        <f>$G$3*('Initial Conditions (LLDS)'!$I$3/Equations!D849)*(Ti/Equations!E849)</f>
        <v>164.79179372946837</v>
      </c>
      <c r="T849" s="1">
        <v>21150</v>
      </c>
      <c r="U849">
        <f t="shared" si="135"/>
        <v>916.59587325902487</v>
      </c>
      <c r="AB849">
        <f t="shared" si="136"/>
        <v>2.8253021021417144</v>
      </c>
      <c r="AC849" s="1">
        <f t="shared" si="138"/>
        <v>2670.2699940026523</v>
      </c>
    </row>
    <row r="850" spans="1:29">
      <c r="A850">
        <f t="shared" si="131"/>
        <v>2.8306483153535433</v>
      </c>
      <c r="B850" s="1">
        <f>(6.67384*10^(-11)*5.97219*10^24)/((6371*10^3+Equations!C850)^2)</f>
        <v>9.7546590444830432</v>
      </c>
      <c r="C850" s="1">
        <v>21175</v>
      </c>
      <c r="D850" s="1">
        <f t="shared" si="132"/>
        <v>3336.6910189013438</v>
      </c>
      <c r="E850" s="1">
        <f>IF(C850&lt;11165,'Initial Conditions (LLDS)'!$E$1-0.0065*C850,IF(C850&gt;25336.9,139.789+0.00296*C850,216.483))</f>
        <v>216.483</v>
      </c>
      <c r="F850">
        <f>(D850*0.028964)/(8.3145*Equations!E850)</f>
        <v>5.3692619927240309E-2</v>
      </c>
      <c r="G850" s="14">
        <f t="shared" si="130"/>
        <v>95.002174580643882</v>
      </c>
      <c r="H850">
        <f t="shared" si="133"/>
        <v>25.171488294399321</v>
      </c>
      <c r="I850">
        <f t="shared" si="134"/>
        <v>10.820382210836673</v>
      </c>
      <c r="J850">
        <f>F850*G850*B850-m*B850-0.5*Equations!F850*0.3*I850</f>
        <v>23.648439499056526</v>
      </c>
      <c r="K850" s="14">
        <f t="shared" si="137"/>
        <v>2.3104544287689173</v>
      </c>
      <c r="L850" s="1">
        <f t="shared" si="139"/>
        <v>2672.5804484314212</v>
      </c>
      <c r="O850">
        <f>(2*Mp*Equations!B850/(Equations!F850*1.026*0.75))^(1/2)</f>
        <v>23.139944312900454</v>
      </c>
      <c r="Q850">
        <f>$G$3*('Initial Conditions (LLDS)'!$I$3/Equations!D850)*(Ti/Equations!E850)</f>
        <v>165.72905302835105</v>
      </c>
      <c r="T850" s="1">
        <v>21175</v>
      </c>
      <c r="U850">
        <f t="shared" si="135"/>
        <v>915.08431107999672</v>
      </c>
      <c r="AB850">
        <f t="shared" si="136"/>
        <v>2.8306483153535433</v>
      </c>
      <c r="AC850" s="1">
        <f t="shared" si="138"/>
        <v>2672.5804484314212</v>
      </c>
    </row>
    <row r="851" spans="1:29">
      <c r="A851">
        <f t="shared" si="131"/>
        <v>2.8360104365397829</v>
      </c>
      <c r="B851" s="1">
        <f>(6.67384*10^(-11)*5.97219*10^24)/((6371*10^3+Equations!C851)^2)</f>
        <v>9.7545827433662993</v>
      </c>
      <c r="C851" s="1">
        <v>21200</v>
      </c>
      <c r="D851" s="1">
        <f t="shared" si="132"/>
        <v>3317.8004665633134</v>
      </c>
      <c r="E851" s="1">
        <f>IF(C851&lt;11165,'Initial Conditions (LLDS)'!$E$1-0.0065*C851,IF(C851&gt;25336.9,139.789+0.00296*C851,216.483))</f>
        <v>216.483</v>
      </c>
      <c r="F851">
        <f>(D851*0.028964)/(8.3145*Equations!E851)</f>
        <v>5.3388641152713114E-2</v>
      </c>
      <c r="G851" s="14">
        <f t="shared" si="130"/>
        <v>95.543088227871536</v>
      </c>
      <c r="H851">
        <f t="shared" si="133"/>
        <v>25.266943748744715</v>
      </c>
      <c r="I851">
        <f t="shared" si="134"/>
        <v>10.830583574221706</v>
      </c>
      <c r="J851">
        <f>F851*G851*B851-m*B851-0.5*Equations!F851*0.3*I851</f>
        <v>23.648665518321831</v>
      </c>
      <c r="K851" s="14">
        <f t="shared" si="137"/>
        <v>2.3082782039098499</v>
      </c>
      <c r="L851" s="1">
        <f t="shared" si="139"/>
        <v>2674.8887266353313</v>
      </c>
      <c r="O851">
        <f>(2*Mp*Equations!B851/(Equations!F851*1.026*0.75))^(1/2)</f>
        <v>23.205635973473605</v>
      </c>
      <c r="Q851">
        <f>$G$3*('Initial Conditions (LLDS)'!$I$3/Equations!D851)*(Ti/Equations!E851)</f>
        <v>166.67266412905329</v>
      </c>
      <c r="T851" s="1">
        <v>21200</v>
      </c>
      <c r="U851">
        <f t="shared" si="135"/>
        <v>913.57116970350432</v>
      </c>
      <c r="AB851">
        <f t="shared" si="136"/>
        <v>2.8360104365397829</v>
      </c>
      <c r="AC851" s="1">
        <f t="shared" si="138"/>
        <v>2674.8887266353313</v>
      </c>
    </row>
    <row r="852" spans="1:29">
      <c r="A852">
        <f t="shared" si="131"/>
        <v>2.8413885303059128</v>
      </c>
      <c r="B852" s="1">
        <f>(6.67384*10^(-11)*5.97219*10^24)/((6371*10^3+Equations!C852)^2)</f>
        <v>9.754506443144793</v>
      </c>
      <c r="C852" s="1">
        <v>21225</v>
      </c>
      <c r="D852" s="1">
        <f t="shared" si="132"/>
        <v>3298.9966075336283</v>
      </c>
      <c r="E852" s="1">
        <f>IF(C852&lt;11165,'Initial Conditions (LLDS)'!$E$1-0.0065*C852,IF(C852&gt;25336.9,139.789+0.00296*C852,216.483))</f>
        <v>216.483</v>
      </c>
      <c r="F852">
        <f>(D852*0.028964)/(8.3145*Equations!E852)</f>
        <v>5.3086057410218816E-2</v>
      </c>
      <c r="G852" s="14">
        <f t="shared" si="130"/>
        <v>96.087671619741343</v>
      </c>
      <c r="H852">
        <f t="shared" si="133"/>
        <v>25.362865002853773</v>
      </c>
      <c r="I852">
        <f t="shared" si="134"/>
        <v>10.840805648707958</v>
      </c>
      <c r="J852">
        <f>F852*G852*B852-m*B852-0.5*Equations!F852*0.3*I852</f>
        <v>23.648890036657921</v>
      </c>
      <c r="K852" s="14">
        <f t="shared" si="137"/>
        <v>2.3061016690193665</v>
      </c>
      <c r="L852" s="1">
        <f t="shared" si="139"/>
        <v>2677.1948283043507</v>
      </c>
      <c r="O852">
        <f>(2*Mp*Equations!B852/(Equations!F852*1.026*0.75))^(1/2)</f>
        <v>23.271585565487161</v>
      </c>
      <c r="Q852">
        <f>$G$3*('Initial Conditions (LLDS)'!$I$3/Equations!D852)*(Ti/Equations!E852)</f>
        <v>167.62267701273669</v>
      </c>
      <c r="T852" s="1">
        <v>21225</v>
      </c>
      <c r="U852">
        <f t="shared" si="135"/>
        <v>912.05646217237802</v>
      </c>
      <c r="AB852">
        <f t="shared" si="136"/>
        <v>2.8413885303059128</v>
      </c>
      <c r="AC852" s="1">
        <f t="shared" si="138"/>
        <v>2677.1948283043507</v>
      </c>
    </row>
    <row r="853" spans="1:29">
      <c r="A853">
        <f t="shared" si="131"/>
        <v>2.8467826615900833</v>
      </c>
      <c r="B853" s="1">
        <f>(6.67384*10^(-11)*5.97219*10^24)/((6371*10^3+Equations!C853)^2)</f>
        <v>9.7544301438185119</v>
      </c>
      <c r="C853" s="1">
        <v>21250</v>
      </c>
      <c r="D853" s="1">
        <f t="shared" si="132"/>
        <v>3280.2791371109647</v>
      </c>
      <c r="E853" s="1">
        <f>IF(C853&lt;11165,'Initial Conditions (LLDS)'!$E$1-0.0065*C853,IF(C853&gt;25336.9,139.789+0.00296*C853,216.483))</f>
        <v>216.483</v>
      </c>
      <c r="F853">
        <f>(D853*0.028964)/(8.3145*Equations!E853)</f>
        <v>5.2784863796632643E-2</v>
      </c>
      <c r="G853" s="14">
        <f t="shared" si="130"/>
        <v>96.635953664149653</v>
      </c>
      <c r="H853">
        <f t="shared" si="133"/>
        <v>25.459254837399442</v>
      </c>
      <c r="I853">
        <f t="shared" si="134"/>
        <v>10.85104849881411</v>
      </c>
      <c r="J853">
        <f>F853*G853*B853-m*B853-0.5*Equations!F853*0.3*I853</f>
        <v>23.649113057937544</v>
      </c>
      <c r="K853" s="14">
        <f t="shared" si="137"/>
        <v>2.3039248237377428</v>
      </c>
      <c r="L853" s="1">
        <f t="shared" si="139"/>
        <v>2679.4987531280885</v>
      </c>
      <c r="O853">
        <f>(2*Mp*Equations!B853/(Equations!F853*1.026*0.75))^(1/2)</f>
        <v>23.337794382578046</v>
      </c>
      <c r="Q853">
        <f>$G$3*('Initial Conditions (LLDS)'!$I$3/Equations!D853)*(Ti/Equations!E853)</f>
        <v>168.57914210854463</v>
      </c>
      <c r="T853" s="1">
        <v>21250</v>
      </c>
      <c r="U853">
        <f t="shared" si="135"/>
        <v>910.5402015137895</v>
      </c>
      <c r="AB853">
        <f t="shared" si="136"/>
        <v>2.8467826615900833</v>
      </c>
      <c r="AC853" s="1">
        <f t="shared" si="138"/>
        <v>2679.4987531280885</v>
      </c>
    </row>
    <row r="854" spans="1:29">
      <c r="A854">
        <f t="shared" si="131"/>
        <v>2.8521928956651896</v>
      </c>
      <c r="B854" s="1">
        <f>(6.67384*10^(-11)*5.97219*10^24)/((6371*10^3+Equations!C854)^2)</f>
        <v>9.7543538453874437</v>
      </c>
      <c r="C854" s="1">
        <v>21275</v>
      </c>
      <c r="D854" s="1">
        <f t="shared" si="132"/>
        <v>3261.6477513368009</v>
      </c>
      <c r="E854" s="1">
        <f>IF(C854&lt;11165,'Initial Conditions (LLDS)'!$E$1-0.0065*C854,IF(C854&gt;25336.9,139.789+0.00296*C854,216.483))</f>
        <v>216.483</v>
      </c>
      <c r="F854">
        <f>(D854*0.028964)/(8.3145*Equations!E854)</f>
        <v>5.2485055420782675E-2</v>
      </c>
      <c r="G854" s="14">
        <f t="shared" si="130"/>
        <v>97.187963528376429</v>
      </c>
      <c r="H854">
        <f t="shared" si="133"/>
        <v>25.556116052691678</v>
      </c>
      <c r="I854">
        <f t="shared" si="134"/>
        <v>10.861312189330002</v>
      </c>
      <c r="J854">
        <f>F854*G854*B854-m*B854-0.5*Equations!F854*0.3*I854</f>
        <v>23.649334586027663</v>
      </c>
      <c r="K854" s="14">
        <f t="shared" si="137"/>
        <v>2.3017476677044275</v>
      </c>
      <c r="L854" s="1">
        <f t="shared" si="139"/>
        <v>2681.8005007957931</v>
      </c>
      <c r="O854">
        <f>(2*Mp*Equations!B854/(Equations!F854*1.026*0.75))^(1/2)</f>
        <v>23.404263726282885</v>
      </c>
      <c r="Q854">
        <f>$G$3*('Initial Conditions (LLDS)'!$I$3/Equations!D854)*(Ti/Equations!E854)</f>
        <v>169.54211029810912</v>
      </c>
      <c r="T854" s="1">
        <v>21275</v>
      </c>
      <c r="U854">
        <f t="shared" si="135"/>
        <v>909.02240073924088</v>
      </c>
      <c r="AB854">
        <f t="shared" si="136"/>
        <v>2.8521928956651896</v>
      </c>
      <c r="AC854" s="1">
        <f t="shared" si="138"/>
        <v>2681.8005007957931</v>
      </c>
    </row>
    <row r="855" spans="1:29">
      <c r="A855">
        <f t="shared" si="131"/>
        <v>2.8576192981409494</v>
      </c>
      <c r="B855" s="1">
        <f>(6.67384*10^(-11)*5.97219*10^24)/((6371*10^3+Equations!C855)^2)</f>
        <v>9.754277547851574</v>
      </c>
      <c r="C855" s="1">
        <v>21300</v>
      </c>
      <c r="D855" s="1">
        <f t="shared" si="132"/>
        <v>3243.102146994448</v>
      </c>
      <c r="E855" s="1">
        <f>IF(C855&lt;11165,'Initial Conditions (LLDS)'!$E$1-0.0065*C855,IF(C855&gt;25336.9,139.789+0.00296*C855,216.483))</f>
        <v>216.483</v>
      </c>
      <c r="F855">
        <f>(D855*0.028964)/(8.3145*Equations!E855)</f>
        <v>5.2186627403434285E-2</v>
      </c>
      <c r="G855" s="14">
        <f t="shared" si="130"/>
        <v>97.743730641696203</v>
      </c>
      <c r="H855">
        <f t="shared" si="133"/>
        <v>25.653451468837439</v>
      </c>
      <c r="I855">
        <f t="shared" si="134"/>
        <v>10.871596785318046</v>
      </c>
      <c r="J855">
        <f>F855*G855*B855-m*B855-0.5*Equations!F855*0.3*I855</f>
        <v>23.649554624789399</v>
      </c>
      <c r="K855" s="14">
        <f t="shared" si="137"/>
        <v>2.2995702005580436</v>
      </c>
      <c r="L855" s="1">
        <f t="shared" si="139"/>
        <v>2684.1000709963514</v>
      </c>
      <c r="O855">
        <f>(2*Mp*Equations!B855/(Equations!F855*1.026*0.75))^(1/2)</f>
        <v>23.470994906094706</v>
      </c>
      <c r="Q855">
        <f>$G$3*('Initial Conditions (LLDS)'!$I$3/Equations!D855)*(Ti/Equations!E855)</f>
        <v>170.51163292010554</v>
      </c>
      <c r="T855" s="1">
        <v>21300</v>
      </c>
      <c r="U855">
        <f t="shared" si="135"/>
        <v>907.50307284456164</v>
      </c>
      <c r="AB855">
        <f t="shared" si="136"/>
        <v>2.8576192981409494</v>
      </c>
      <c r="AC855" s="1">
        <f t="shared" si="138"/>
        <v>2684.1000709963514</v>
      </c>
    </row>
    <row r="856" spans="1:29">
      <c r="A856">
        <f t="shared" si="131"/>
        <v>2.86306193496603</v>
      </c>
      <c r="B856" s="1">
        <f>(6.67384*10^(-11)*5.97219*10^24)/((6371*10^3+Equations!C856)^2)</f>
        <v>9.7542012512108851</v>
      </c>
      <c r="C856" s="1">
        <v>21325</v>
      </c>
      <c r="D856" s="1">
        <f t="shared" si="132"/>
        <v>3224.642021607985</v>
      </c>
      <c r="E856" s="1">
        <f>IF(C856&lt;11165,'Initial Conditions (LLDS)'!$E$1-0.0065*C856,IF(C856&gt;25336.9,139.789+0.00296*C856,216.483))</f>
        <v>216.483</v>
      </c>
      <c r="F856">
        <f>(D856*0.028964)/(8.3145*Equations!E856)</f>
        <v>5.1889574877272929E-2</v>
      </c>
      <c r="G856" s="14">
        <f t="shared" si="130"/>
        <v>98.303284698021073</v>
      </c>
      <c r="H856">
        <f t="shared" si="133"/>
        <v>25.751263925902663</v>
      </c>
      <c r="I856">
        <f t="shared" si="134"/>
        <v>10.8819023521147</v>
      </c>
      <c r="J856">
        <f>F856*G856*B856-m*B856-0.5*Equations!F856*0.3*I856</f>
        <v>23.649773178078082</v>
      </c>
      <c r="K856" s="14">
        <f t="shared" si="137"/>
        <v>2.2973924219363817</v>
      </c>
      <c r="L856" s="1">
        <f t="shared" si="139"/>
        <v>2686.3974634182878</v>
      </c>
      <c r="O856">
        <f>(2*Mp*Equations!B856/(Equations!F856*1.026*0.75))^(1/2)</f>
        <v>23.537989239520506</v>
      </c>
      <c r="Q856">
        <f>$G$3*('Initial Conditions (LLDS)'!$I$3/Equations!D856)*(Ti/Equations!E856)</f>
        <v>171.4877617748632</v>
      </c>
      <c r="T856" s="1">
        <v>21325</v>
      </c>
      <c r="U856">
        <f t="shared" si="135"/>
        <v>905.98223080989112</v>
      </c>
      <c r="AB856">
        <f t="shared" si="136"/>
        <v>2.86306193496603</v>
      </c>
      <c r="AC856" s="1">
        <f t="shared" si="138"/>
        <v>2686.3974634182878</v>
      </c>
    </row>
    <row r="857" spans="1:29">
      <c r="A857">
        <f t="shared" si="131"/>
        <v>2.8685208724301554</v>
      </c>
      <c r="B857" s="1">
        <f>(6.67384*10^(-11)*5.97219*10^24)/((6371*10^3+Equations!C857)^2)</f>
        <v>9.7541249554653682</v>
      </c>
      <c r="C857" s="1">
        <v>21350</v>
      </c>
      <c r="D857" s="1">
        <f t="shared" si="132"/>
        <v>3206.2670734412886</v>
      </c>
      <c r="E857" s="1">
        <f>IF(C857&lt;11165,'Initial Conditions (LLDS)'!$E$1-0.0065*C857,IF(C857&gt;25336.9,139.789+0.00296*C857,216.483))</f>
        <v>216.483</v>
      </c>
      <c r="F857">
        <f>(D857*0.028964)/(8.3145*Equations!E857)</f>
        <v>5.1593892986888587E-2</v>
      </c>
      <c r="G857" s="14">
        <f t="shared" si="130"/>
        <v>98.866655658570352</v>
      </c>
      <c r="H857">
        <f t="shared" si="133"/>
        <v>25.849556284075174</v>
      </c>
      <c r="I857">
        <f t="shared" si="134"/>
        <v>10.892228955331914</v>
      </c>
      <c r="J857">
        <f>F857*G857*B857-m*B857-0.5*Equations!F857*0.3*I857</f>
        <v>23.649990249743222</v>
      </c>
      <c r="K857" s="14">
        <f t="shared" si="137"/>
        <v>2.2952143314763975</v>
      </c>
      <c r="L857" s="1">
        <f t="shared" si="139"/>
        <v>2688.6926777497642</v>
      </c>
      <c r="O857">
        <f>(2*Mp*Equations!B857/(Equations!F857*1.026*0.75))^(1/2)</f>
        <v>23.60524805213894</v>
      </c>
      <c r="Q857">
        <f>$G$3*('Initial Conditions (LLDS)'!$I$3/Equations!D857)*(Ti/Equations!E857)</f>
        <v>172.47054912902266</v>
      </c>
      <c r="T857" s="1">
        <v>21350</v>
      </c>
      <c r="U857">
        <f t="shared" si="135"/>
        <v>904.45988759967361</v>
      </c>
      <c r="AB857">
        <f t="shared" si="136"/>
        <v>2.8685208724301554</v>
      </c>
      <c r="AC857" s="1">
        <f t="shared" si="138"/>
        <v>2688.6926777497642</v>
      </c>
    </row>
    <row r="858" spans="1:29">
      <c r="A858">
        <f t="shared" si="131"/>
        <v>2.8739961771662461</v>
      </c>
      <c r="B858" s="1">
        <f>(6.67384*10^(-11)*5.97219*10^24)/((6371*10^3+Equations!C858)^2)</f>
        <v>9.7540486606150054</v>
      </c>
      <c r="C858" s="1">
        <v>21375</v>
      </c>
      <c r="D858" s="1">
        <f t="shared" si="132"/>
        <v>3187.9770014970218</v>
      </c>
      <c r="E858" s="1">
        <f>IF(C858&lt;11165,'Initial Conditions (LLDS)'!$E$1-0.0065*C858,IF(C858&gt;25336.9,139.789+0.00296*C858,216.483))</f>
        <v>216.483</v>
      </c>
      <c r="F858">
        <f>(D858*0.028964)/(8.3145*Equations!E858)</f>
        <v>5.129957688875951E-2</v>
      </c>
      <c r="G858" s="14">
        <f t="shared" si="130"/>
        <v>99.433873754571408</v>
      </c>
      <c r="H858">
        <f t="shared" si="133"/>
        <v>25.948331423829408</v>
      </c>
      <c r="I858">
        <f t="shared" si="134"/>
        <v>10.902576660858571</v>
      </c>
      <c r="J858">
        <f>F858*G858*B858-m*B858-0.5*Equations!F858*0.3*I858</f>
        <v>23.650205843628566</v>
      </c>
      <c r="K858" s="14">
        <f t="shared" si="137"/>
        <v>2.2930359288142133</v>
      </c>
      <c r="L858" s="1">
        <f t="shared" si="139"/>
        <v>2690.9857136785786</v>
      </c>
      <c r="O858">
        <f>(2*Mp*Equations!B858/(Equations!F858*1.026*0.75))^(1/2)</f>
        <v>23.672772677658617</v>
      </c>
      <c r="Q858">
        <f>$G$3*('Initial Conditions (LLDS)'!$I$3/Equations!D858)*(Ti/Equations!E858)</f>
        <v>173.46004772024702</v>
      </c>
      <c r="T858" s="1">
        <v>21375</v>
      </c>
      <c r="U858">
        <f t="shared" si="135"/>
        <v>902.93605616264972</v>
      </c>
      <c r="AB858">
        <f t="shared" si="136"/>
        <v>2.8739961771662461</v>
      </c>
      <c r="AC858" s="1">
        <f t="shared" si="138"/>
        <v>2690.9857136785786</v>
      </c>
    </row>
    <row r="859" spans="1:29">
      <c r="A859">
        <f t="shared" si="131"/>
        <v>2.8794879161525784</v>
      </c>
      <c r="B859" s="1">
        <f>(6.67384*10^(-11)*5.97219*10^24)/((6371*10^3+Equations!C859)^2)</f>
        <v>9.7539723666597844</v>
      </c>
      <c r="C859" s="1">
        <v>21400</v>
      </c>
      <c r="D859" s="1">
        <f t="shared" si="132"/>
        <v>3169.771505515605</v>
      </c>
      <c r="E859" s="1">
        <f>IF(C859&lt;11165,'Initial Conditions (LLDS)'!$E$1-0.0065*C859,IF(C859&gt;25336.9,139.789+0.00296*C859,216.483))</f>
        <v>216.483</v>
      </c>
      <c r="F859">
        <f>(D859*0.028964)/(8.3145*Equations!E859)</f>
        <v>5.1006621751235576E-2</v>
      </c>
      <c r="G859" s="14">
        <f t="shared" si="130"/>
        <v>100.00496948999134</v>
      </c>
      <c r="H859">
        <f t="shared" si="133"/>
        <v>26.04759224609268</v>
      </c>
      <c r="I859">
        <f t="shared" si="134"/>
        <v>10.912945534861985</v>
      </c>
      <c r="J859">
        <f>F859*G859*B859-m*B859-0.5*Equations!F859*0.3*I859</f>
        <v>23.650419963572009</v>
      </c>
      <c r="K859" s="14">
        <f t="shared" si="137"/>
        <v>2.2908572135851104</v>
      </c>
      <c r="L859" s="1">
        <f t="shared" si="139"/>
        <v>2693.2765708921638</v>
      </c>
      <c r="O859">
        <f>(2*Mp*Equations!B859/(Equations!F859*1.026*0.75))^(1/2)</f>
        <v>23.740564457977001</v>
      </c>
      <c r="Q859">
        <f>$G$3*('Initial Conditions (LLDS)'!$I$3/Equations!D859)*(Ti/Equations!E859)</f>
        <v>174.45631076198754</v>
      </c>
      <c r="T859" s="1">
        <v>21400</v>
      </c>
      <c r="U859">
        <f t="shared" si="135"/>
        <v>901.41074943184196</v>
      </c>
      <c r="AB859">
        <f t="shared" si="136"/>
        <v>2.8794879161525784</v>
      </c>
      <c r="AC859" s="1">
        <f t="shared" si="138"/>
        <v>2693.2765708921638</v>
      </c>
    </row>
    <row r="860" spans="1:29">
      <c r="A860">
        <f t="shared" si="131"/>
        <v>2.8849961567149451</v>
      </c>
      <c r="B860" s="1">
        <f>(6.67384*10^(-11)*5.97219*10^24)/((6371*10^3+Equations!C860)^2)</f>
        <v>9.7538960735996909</v>
      </c>
      <c r="C860" s="1">
        <v>21425</v>
      </c>
      <c r="D860" s="1">
        <f t="shared" si="132"/>
        <v>3151.6502859742282</v>
      </c>
      <c r="E860" s="1">
        <f>IF(C860&lt;11165,'Initial Conditions (LLDS)'!$E$1-0.0065*C860,IF(C860&gt;25336.9,139.789+0.00296*C860,216.483))</f>
        <v>216.483</v>
      </c>
      <c r="F860">
        <f>(D860*0.028964)/(8.3145*Equations!E860)</f>
        <v>5.0715022754522485E-2</v>
      </c>
      <c r="G860" s="14">
        <f t="shared" si="130"/>
        <v>100.57997364429795</v>
      </c>
      <c r="H860">
        <f t="shared" si="133"/>
        <v>26.147341672412807</v>
      </c>
      <c r="I860">
        <f t="shared" si="134"/>
        <v>10.923335643789374</v>
      </c>
      <c r="J860">
        <f>F860*G860*B860-m*B860-0.5*Equations!F860*0.3*I860</f>
        <v>23.65063261340568</v>
      </c>
      <c r="K860" s="14">
        <f t="shared" si="137"/>
        <v>2.2886781854235272</v>
      </c>
      <c r="L860" s="1">
        <f t="shared" si="139"/>
        <v>2695.5652490775874</v>
      </c>
      <c r="O860">
        <f>(2*Mp*Equations!B860/(Equations!F860*1.026*0.75))^(1/2)</f>
        <v>23.80862474323958</v>
      </c>
      <c r="Q860">
        <f>$G$3*('Initial Conditions (LLDS)'!$I$3/Equations!D860)*(Ti/Equations!E860)</f>
        <v>175.45939194829987</v>
      </c>
      <c r="T860" s="1">
        <v>21425</v>
      </c>
      <c r="U860">
        <f t="shared" si="135"/>
        <v>899.88398032454995</v>
      </c>
      <c r="AB860">
        <f t="shared" si="136"/>
        <v>2.8849961567149451</v>
      </c>
      <c r="AC860" s="1">
        <f t="shared" si="138"/>
        <v>2695.5652490775874</v>
      </c>
    </row>
    <row r="861" spans="1:29">
      <c r="A861">
        <f t="shared" si="131"/>
        <v>2.8905209665288449</v>
      </c>
      <c r="B861" s="1">
        <f>(6.67384*10^(-11)*5.97219*10^24)/((6371*10^3+Equations!C861)^2)</f>
        <v>9.7538197814347107</v>
      </c>
      <c r="C861" s="1">
        <v>21450</v>
      </c>
      <c r="D861" s="1">
        <f t="shared" si="132"/>
        <v>3133.6130440858346</v>
      </c>
      <c r="E861" s="1">
        <f>IF(C861&lt;11165,'Initial Conditions (LLDS)'!$E$1-0.0065*C861,IF(C861&gt;25336.9,139.789+0.00296*C861,216.483))</f>
        <v>216.483</v>
      </c>
      <c r="F861">
        <f>(D861*0.028964)/(8.3145*Equations!E861)</f>
        <v>5.0424775090665348E-2</v>
      </c>
      <c r="G861" s="14">
        <f t="shared" si="130"/>
        <v>101.15891727525278</v>
      </c>
      <c r="H861">
        <f t="shared" si="133"/>
        <v>26.247582645127455</v>
      </c>
      <c r="I861">
        <f t="shared" si="134"/>
        <v>10.933747054369359</v>
      </c>
      <c r="J861">
        <f>F861*G861*B861-m*B861-0.5*Equations!F861*0.3*I861</f>
        <v>23.650843796955918</v>
      </c>
      <c r="K861" s="14">
        <f t="shared" si="137"/>
        <v>2.2864988439630554</v>
      </c>
      <c r="L861" s="1">
        <f t="shared" si="139"/>
        <v>2697.8517479215507</v>
      </c>
      <c r="O861">
        <f>(2*Mp*Equations!B861/(Equations!F861*1.026*0.75))^(1/2)</f>
        <v>23.8769548918997</v>
      </c>
      <c r="Q861">
        <f>$G$3*('Initial Conditions (LLDS)'!$I$3/Equations!D861)*(Ti/Equations!E861)</f>
        <v>176.4693454587165</v>
      </c>
      <c r="T861" s="1">
        <v>21450</v>
      </c>
      <c r="U861">
        <f t="shared" si="135"/>
        <v>898.35576174233802</v>
      </c>
      <c r="AB861">
        <f t="shared" si="136"/>
        <v>2.8905209665288449</v>
      </c>
      <c r="AC861" s="1">
        <f t="shared" si="138"/>
        <v>2697.8517479215507</v>
      </c>
    </row>
    <row r="862" spans="1:29">
      <c r="A862">
        <f t="shared" si="131"/>
        <v>2.8960624136216833</v>
      </c>
      <c r="B862" s="1">
        <f>(6.67384*10^(-11)*5.97219*10^24)/((6371*10^3+Equations!C862)^2)</f>
        <v>9.7537434901648297</v>
      </c>
      <c r="C862" s="1">
        <v>21475</v>
      </c>
      <c r="D862" s="1">
        <f t="shared" si="132"/>
        <v>3115.6594817981222</v>
      </c>
      <c r="E862" s="1">
        <f>IF(C862&lt;11165,'Initial Conditions (LLDS)'!$E$1-0.0065*C862,IF(C862&gt;25336.9,139.789+0.00296*C862,216.483))</f>
        <v>216.483</v>
      </c>
      <c r="F862">
        <f>(D862*0.028964)/(8.3145*Equations!E862)</f>
        <v>5.0135873963532633E-2</v>
      </c>
      <c r="G862" s="14">
        <f t="shared" si="130"/>
        <v>101.7418317217348</v>
      </c>
      <c r="H862">
        <f t="shared" si="133"/>
        <v>26.348318127535055</v>
      </c>
      <c r="I862">
        <f t="shared" si="134"/>
        <v>10.944179833613426</v>
      </c>
      <c r="J862">
        <f>F862*G862*B862-m*B862-0.5*Equations!F862*0.3*I862</f>
        <v>23.651053518043238</v>
      </c>
      <c r="K862" s="14">
        <f t="shared" si="137"/>
        <v>2.2843191888364451</v>
      </c>
      <c r="L862" s="1">
        <f t="shared" si="139"/>
        <v>2700.1360671103871</v>
      </c>
      <c r="O862">
        <f>(2*Mp*Equations!B862/(Equations!F862*1.026*0.75))^(1/2)</f>
        <v>23.945556270778795</v>
      </c>
      <c r="Q862">
        <f>$G$3*('Initial Conditions (LLDS)'!$I$3/Equations!D862)*(Ti/Equations!E862)</f>
        <v>177.48622596317281</v>
      </c>
      <c r="T862" s="1">
        <v>21475</v>
      </c>
      <c r="U862">
        <f t="shared" si="135"/>
        <v>896.82610657102748</v>
      </c>
      <c r="AB862">
        <f t="shared" si="136"/>
        <v>2.8960624136216833</v>
      </c>
      <c r="AC862" s="1">
        <f t="shared" si="138"/>
        <v>2700.1360671103871</v>
      </c>
    </row>
    <row r="863" spans="1:29">
      <c r="A863">
        <f t="shared" si="131"/>
        <v>2.9016205663749868</v>
      </c>
      <c r="B863" s="1">
        <f>(6.67384*10^(-11)*5.97219*10^24)/((6371*10^3+Equations!C863)^2)</f>
        <v>9.7536671997900353</v>
      </c>
      <c r="C863" s="1">
        <v>21500</v>
      </c>
      <c r="D863" s="1">
        <f t="shared" si="132"/>
        <v>3097.7893017925248</v>
      </c>
      <c r="E863" s="1">
        <f>IF(C863&lt;11165,'Initial Conditions (LLDS)'!$E$1-0.0065*C863,IF(C863&gt;25336.9,139.789+0.00296*C863,216.483))</f>
        <v>216.483</v>
      </c>
      <c r="F863">
        <f>(D863*0.028964)/(8.3145*Equations!E863)</f>
        <v>4.9848314588799805E-2</v>
      </c>
      <c r="G863" s="14">
        <f t="shared" si="130"/>
        <v>102.3287486065967</v>
      </c>
      <c r="H863">
        <f t="shared" si="133"/>
        <v>26.449551104067154</v>
      </c>
      <c r="I863">
        <f t="shared" si="134"/>
        <v>10.954634048817503</v>
      </c>
      <c r="J863">
        <f>F863*G863*B863-m*B863-0.5*Equations!F863*0.3*I863</f>
        <v>23.651261780482411</v>
      </c>
      <c r="K863" s="14">
        <f t="shared" si="137"/>
        <v>2.2821392196755874</v>
      </c>
      <c r="L863" s="1">
        <f t="shared" si="139"/>
        <v>2702.4182063300627</v>
      </c>
      <c r="O863">
        <f>(2*Mp*Equations!B863/(Equations!F863*1.026*0.75))^(1/2)</f>
        <v>24.014430255127213</v>
      </c>
      <c r="Q863">
        <f>$G$3*('Initial Conditions (LLDS)'!$I$3/Equations!D863)*(Ti/Equations!E863)</f>
        <v>178.5100886269895</v>
      </c>
      <c r="T863" s="1">
        <v>21500</v>
      </c>
      <c r="U863">
        <f t="shared" si="135"/>
        <v>895.29502768068517</v>
      </c>
      <c r="AB863">
        <f t="shared" si="136"/>
        <v>2.9016205663749868</v>
      </c>
      <c r="AC863" s="1">
        <f t="shared" si="138"/>
        <v>2702.4182063300627</v>
      </c>
    </row>
    <row r="864" spans="1:29">
      <c r="A864">
        <f t="shared" si="131"/>
        <v>2.9071954935266464</v>
      </c>
      <c r="B864" s="1">
        <f>(6.67384*10^(-11)*5.97219*10^24)/((6371*10^3+Equations!C864)^2)</f>
        <v>9.7535909103103116</v>
      </c>
      <c r="C864" s="1">
        <v>21525</v>
      </c>
      <c r="D864" s="1">
        <f t="shared" si="132"/>
        <v>3080.0022074832023</v>
      </c>
      <c r="E864" s="1">
        <f>IF(C864&lt;11165,'Initial Conditions (LLDS)'!$E$1-0.0065*C864,IF(C864&gt;25336.9,139.789+0.00296*C864,216.483))</f>
        <v>216.483</v>
      </c>
      <c r="F864">
        <f>(D864*0.028964)/(8.3145*Equations!E864)</f>
        <v>4.9562092193933024E-2</v>
      </c>
      <c r="G864" s="14">
        <f t="shared" si="130"/>
        <v>102.91969983955306</v>
      </c>
      <c r="H864">
        <f t="shared" si="133"/>
        <v>26.551284580462728</v>
      </c>
      <c r="I864">
        <f t="shared" si="134"/>
        <v>10.965109767563428</v>
      </c>
      <c r="J864">
        <f>F864*G864*B864-m*B864-0.5*Equations!F864*0.3*I864</f>
        <v>23.651468588082388</v>
      </c>
      <c r="K864" s="14">
        <f t="shared" si="137"/>
        <v>2.2799589361115244</v>
      </c>
      <c r="L864" s="1">
        <f t="shared" si="139"/>
        <v>2704.6981652661743</v>
      </c>
      <c r="O864">
        <f>(2*Mp*Equations!B864/(Equations!F864*1.026*0.75))^(1/2)</f>
        <v>24.083578228685507</v>
      </c>
      <c r="Q864">
        <f>$G$3*('Initial Conditions (LLDS)'!$I$3/Equations!D864)*(Ti/Equations!E864)</f>
        <v>179.54098911591103</v>
      </c>
      <c r="T864" s="1">
        <v>21525</v>
      </c>
      <c r="U864">
        <f t="shared" si="135"/>
        <v>893.76253792561306</v>
      </c>
      <c r="AB864">
        <f t="shared" si="136"/>
        <v>2.9071954935266464</v>
      </c>
      <c r="AC864" s="1">
        <f t="shared" si="138"/>
        <v>2704.6981652661743</v>
      </c>
    </row>
    <row r="865" spans="1:29">
      <c r="A865">
        <f t="shared" si="131"/>
        <v>2.9127872641731534</v>
      </c>
      <c r="B865" s="1">
        <f>(6.67384*10^(-11)*5.97219*10^24)/((6371*10^3+Equations!C865)^2)</f>
        <v>9.7535146217256461</v>
      </c>
      <c r="C865" s="1">
        <v>21550</v>
      </c>
      <c r="D865" s="1">
        <f t="shared" si="132"/>
        <v>3062.2979030160564</v>
      </c>
      <c r="E865" s="1">
        <f>IF(C865&lt;11165,'Initial Conditions (LLDS)'!$E$1-0.0065*C865,IF(C865&gt;25336.9,139.789+0.00296*C865,216.483))</f>
        <v>216.483</v>
      </c>
      <c r="F865">
        <f>(D865*0.028964)/(8.3145*Equations!E865)</f>
        <v>4.9277202018173323E-2</v>
      </c>
      <c r="G865" s="14">
        <f t="shared" si="130"/>
        <v>103.51471762010017</v>
      </c>
      <c r="H865">
        <f t="shared" si="133"/>
        <v>26.653521583943569</v>
      </c>
      <c r="I865">
        <f t="shared" si="134"/>
        <v>10.97560705772049</v>
      </c>
      <c r="J865">
        <f>F865*G865*B865-m*B865-0.5*Equations!F865*0.3*I865</f>
        <v>23.651673944646319</v>
      </c>
      <c r="K865" s="14">
        <f t="shared" si="137"/>
        <v>2.2777783377744409</v>
      </c>
      <c r="L865" s="1">
        <f t="shared" si="139"/>
        <v>2706.975943603949</v>
      </c>
      <c r="O865">
        <f>(2*Mp*Equations!B865/(Equations!F865*1.026*0.75))^(1/2)</f>
        <v>24.153001583746164</v>
      </c>
      <c r="Q865">
        <f>$G$3*('Initial Conditions (LLDS)'!$I$3/Equations!D865)*(Ti/Equations!E865)</f>
        <v>180.57898360119927</v>
      </c>
      <c r="T865" s="1">
        <v>21550</v>
      </c>
      <c r="U865">
        <f t="shared" si="135"/>
        <v>892.22865014434228</v>
      </c>
      <c r="AB865">
        <f t="shared" si="136"/>
        <v>2.9127872641731534</v>
      </c>
      <c r="AC865" s="1">
        <f t="shared" si="138"/>
        <v>2706.975943603949</v>
      </c>
    </row>
    <row r="866" spans="1:29">
      <c r="A866">
        <f t="shared" si="131"/>
        <v>2.9183959477718777</v>
      </c>
      <c r="B866" s="1">
        <f>(6.67384*10^(-11)*5.97219*10^24)/((6371*10^3+Equations!C866)^2)</f>
        <v>9.7534383340360229</v>
      </c>
      <c r="C866" s="1">
        <v>21575</v>
      </c>
      <c r="D866" s="1">
        <f t="shared" si="132"/>
        <v>3044.6760932677066</v>
      </c>
      <c r="E866" s="1">
        <f>IF(C866&lt;11165,'Initial Conditions (LLDS)'!$E$1-0.0065*C866,IF(C866&gt;25336.9,139.789+0.00296*C866,216.483))</f>
        <v>216.483</v>
      </c>
      <c r="F866">
        <f>(D866*0.028964)/(8.3145*Equations!E866)</f>
        <v>4.8993639312520161E-2</v>
      </c>
      <c r="G866" s="14">
        <f t="shared" si="130"/>
        <v>104.11383444047033</v>
      </c>
      <c r="H866">
        <f t="shared" si="133"/>
        <v>26.756265163391891</v>
      </c>
      <c r="I866">
        <f t="shared" si="134"/>
        <v>10.986125987446973</v>
      </c>
      <c r="J866">
        <f>F866*G866*B866-m*B866-0.5*Equations!F866*0.3*I866</f>
        <v>23.65187785397163</v>
      </c>
      <c r="K866" s="14">
        <f t="shared" si="137"/>
        <v>2.2755974242936623</v>
      </c>
      <c r="L866" s="1">
        <f t="shared" si="139"/>
        <v>2709.2515410282426</v>
      </c>
      <c r="O866">
        <f>(2*Mp*Equations!B866/(Equations!F866*1.026*0.75))^(1/2)</f>
        <v>24.222701721215977</v>
      </c>
      <c r="Q866">
        <f>$G$3*('Initial Conditions (LLDS)'!$I$3/Equations!D866)*(Ti/Equations!E866)</f>
        <v>181.62412876478732</v>
      </c>
      <c r="T866" s="1">
        <v>21575</v>
      </c>
      <c r="U866">
        <f t="shared" si="135"/>
        <v>890.69337715962001</v>
      </c>
      <c r="AB866">
        <f t="shared" si="136"/>
        <v>2.9183959477718777</v>
      </c>
      <c r="AC866" s="1">
        <f t="shared" si="138"/>
        <v>2709.2515410282426</v>
      </c>
    </row>
    <row r="867" spans="1:29">
      <c r="A867">
        <f t="shared" si="131"/>
        <v>2.9240216141433488</v>
      </c>
      <c r="B867" s="1">
        <f>(6.67384*10^(-11)*5.97219*10^24)/((6371*10^3+Equations!C867)^2)</f>
        <v>9.7533620472414313</v>
      </c>
      <c r="C867" s="1">
        <v>21600</v>
      </c>
      <c r="D867" s="1">
        <f t="shared" si="132"/>
        <v>3027.1364838444756</v>
      </c>
      <c r="E867" s="1">
        <f>IF(C867&lt;11165,'Initial Conditions (LLDS)'!$E$1-0.0065*C867,IF(C867&gt;25336.9,139.789+0.00296*C867,216.483))</f>
        <v>216.483</v>
      </c>
      <c r="F867">
        <f>(D867*0.028964)/(8.3145*Equations!E867)</f>
        <v>4.8711399339715043E-2</v>
      </c>
      <c r="G867" s="14">
        <f t="shared" si="130"/>
        <v>104.71708308861902</v>
      </c>
      <c r="H867">
        <f t="shared" si="133"/>
        <v>26.859518389529239</v>
      </c>
      <c r="I867">
        <f t="shared" si="134"/>
        <v>10.996666625191729</v>
      </c>
      <c r="J867">
        <f>F867*G867*B867-m*B867-0.5*Equations!F867*0.3*I867</f>
        <v>23.652080319849926</v>
      </c>
      <c r="K867" s="14">
        <f t="shared" si="137"/>
        <v>2.2734161952976475</v>
      </c>
      <c r="L867" s="1">
        <f t="shared" si="139"/>
        <v>2711.5249572235402</v>
      </c>
      <c r="O867">
        <f>(2*Mp*Equations!B867/(Equations!F867*1.026*0.75))^(1/2)</f>
        <v>24.292680050678936</v>
      </c>
      <c r="Q867">
        <f>$G$3*('Initial Conditions (LLDS)'!$I$3/Equations!D867)*(Ti/Equations!E867)</f>
        <v>182.67648180449009</v>
      </c>
      <c r="T867" s="1">
        <v>21600</v>
      </c>
      <c r="U867">
        <f t="shared" si="135"/>
        <v>889.15673177839926</v>
      </c>
      <c r="AB867">
        <f t="shared" si="136"/>
        <v>2.9240216141433488</v>
      </c>
      <c r="AC867" s="1">
        <f t="shared" si="138"/>
        <v>2711.5249572235402</v>
      </c>
    </row>
    <row r="868" spans="1:29">
      <c r="A868">
        <f t="shared" si="131"/>
        <v>2.9296643334735517</v>
      </c>
      <c r="B868" s="1">
        <f>(6.67384*10^(-11)*5.97219*10^24)/((6371*10^3+Equations!C868)^2)</f>
        <v>9.7532857613418535</v>
      </c>
      <c r="C868" s="1">
        <v>21625</v>
      </c>
      <c r="D868" s="1">
        <f t="shared" si="132"/>
        <v>3009.6787810814212</v>
      </c>
      <c r="E868" s="1">
        <f>IF(C868&lt;11165,'Initial Conditions (LLDS)'!$E$1-0.0065*C868,IF(C868&gt;25336.9,139.789+0.00296*C868,216.483))</f>
        <v>216.483</v>
      </c>
      <c r="F868">
        <f>(D868*0.028964)/(8.3145*Equations!E868)</f>
        <v>4.8430477374225997E-2</v>
      </c>
      <c r="G868" s="14">
        <f t="shared" si="130"/>
        <v>105.32449665124457</v>
      </c>
      <c r="H868">
        <f t="shared" si="133"/>
        <v>26.963284355097116</v>
      </c>
      <c r="I868">
        <f t="shared" si="134"/>
        <v>11.007229039695678</v>
      </c>
      <c r="J868">
        <f>F868*G868*B868-m*B868-0.5*Equations!F868*0.3*I868</f>
        <v>23.652281346067028</v>
      </c>
      <c r="K868" s="14">
        <f t="shared" si="137"/>
        <v>2.2712346504139962</v>
      </c>
      <c r="L868" s="1">
        <f t="shared" si="139"/>
        <v>2713.7961918739543</v>
      </c>
      <c r="O868">
        <f>(2*Mp*Equations!B868/(Equations!F868*1.026*0.75))^(1/2)</f>
        <v>24.362937990459429</v>
      </c>
      <c r="Q868">
        <f>$G$3*('Initial Conditions (LLDS)'!$I$3/Equations!D868)*(Ti/Equations!E868)</f>
        <v>183.73610043927255</v>
      </c>
      <c r="T868" s="1">
        <v>21625</v>
      </c>
      <c r="U868">
        <f t="shared" si="135"/>
        <v>887.61872679183398</v>
      </c>
      <c r="AB868">
        <f t="shared" si="136"/>
        <v>2.9296643334735517</v>
      </c>
      <c r="AC868" s="1">
        <f t="shared" si="138"/>
        <v>2713.7961918739543</v>
      </c>
    </row>
    <row r="869" spans="1:29">
      <c r="A869">
        <f t="shared" si="131"/>
        <v>2.9353241763162536</v>
      </c>
      <c r="B869" s="1">
        <f>(6.67384*10^(-11)*5.97219*10^24)/((6371*10^3+Equations!C869)^2)</f>
        <v>9.7532094763372772</v>
      </c>
      <c r="C869" s="1">
        <v>21650</v>
      </c>
      <c r="D869" s="1">
        <f t="shared" si="132"/>
        <v>2992.3026920412826</v>
      </c>
      <c r="E869" s="1">
        <f>IF(C869&lt;11165,'Initial Conditions (LLDS)'!$E$1-0.0065*C869,IF(C869&gt;25336.9,139.789+0.00296*C869,216.483))</f>
        <v>216.483</v>
      </c>
      <c r="F869">
        <f>(D869*0.028964)/(8.3145*Equations!E869)</f>
        <v>4.8150868702230579E-2</v>
      </c>
      <c r="G869" s="14">
        <f t="shared" si="130"/>
        <v>105.93610851684475</v>
      </c>
      <c r="H869">
        <f t="shared" si="133"/>
        <v>27.067566175039516</v>
      </c>
      <c r="I869">
        <f t="shared" si="134"/>
        <v>11.017813299993449</v>
      </c>
      <c r="J869">
        <f>F869*G869*B869-m*B869-0.5*Equations!F869*0.3*I869</f>
        <v>23.652480936403002</v>
      </c>
      <c r="K869" s="14">
        <f t="shared" si="137"/>
        <v>2.2690527892694337</v>
      </c>
      <c r="L869" s="1">
        <f t="shared" si="139"/>
        <v>2716.0652446632239</v>
      </c>
      <c r="O869">
        <f>(2*Mp*Equations!B869/(Equations!F869*1.026*0.75))^(1/2)</f>
        <v>24.43347696768636</v>
      </c>
      <c r="Q869">
        <f>$G$3*('Initial Conditions (LLDS)'!$I$3/Equations!D869)*(Ti/Equations!E869)</f>
        <v>184.80304291458165</v>
      </c>
      <c r="T869" s="1">
        <v>21650</v>
      </c>
      <c r="U869">
        <f t="shared" si="135"/>
        <v>886.07937497526245</v>
      </c>
      <c r="AB869">
        <f t="shared" si="136"/>
        <v>2.9353241763162536</v>
      </c>
      <c r="AC869" s="1">
        <f t="shared" si="138"/>
        <v>2716.0652446632239</v>
      </c>
    </row>
    <row r="870" spans="1:29">
      <c r="A870">
        <f t="shared" si="131"/>
        <v>2.9410012135953325</v>
      </c>
      <c r="B870" s="1">
        <f>(6.67384*10^(-11)*5.97219*10^24)/((6371*10^3+Equations!C870)^2)</f>
        <v>9.753133192227688</v>
      </c>
      <c r="C870" s="1">
        <v>21675</v>
      </c>
      <c r="D870" s="1">
        <f t="shared" si="132"/>
        <v>2975.0079245135116</v>
      </c>
      <c r="E870" s="1">
        <f>IF(C870&lt;11165,'Initial Conditions (LLDS)'!$E$1-0.0065*C870,IF(C870&gt;25336.9,139.789+0.00296*C870,216.483))</f>
        <v>216.483</v>
      </c>
      <c r="F870">
        <f>(D870*0.028964)/(8.3145*Equations!E870)</f>
        <v>4.7872568621600296E-2</v>
      </c>
      <c r="G870" s="14">
        <f t="shared" si="130"/>
        <v>106.55195237880527</v>
      </c>
      <c r="H870">
        <f t="shared" si="133"/>
        <v>27.1723669866869</v>
      </c>
      <c r="I870">
        <f t="shared" si="134"/>
        <v>11.028419475414907</v>
      </c>
      <c r="J870">
        <f>F870*G870*B870-m*B870-0.5*Equations!F870*0.3*I870</f>
        <v>23.652679094632138</v>
      </c>
      <c r="K870" s="14">
        <f t="shared" si="137"/>
        <v>2.2668706114898174</v>
      </c>
      <c r="L870" s="1">
        <f t="shared" si="139"/>
        <v>2718.3321152747135</v>
      </c>
      <c r="O870">
        <f>(2*Mp*Equations!B870/(Equations!F870*1.026*0.75))^(1/2)</f>
        <v>24.504298418357429</v>
      </c>
      <c r="Q870">
        <f>$G$3*('Initial Conditions (LLDS)'!$I$3/Equations!D870)*(Ti/Equations!E870)</f>
        <v>185.87736800773419</v>
      </c>
      <c r="T870" s="1">
        <v>21675</v>
      </c>
      <c r="U870">
        <f t="shared" si="135"/>
        <v>884.53868908820277</v>
      </c>
      <c r="AB870">
        <f t="shared" si="136"/>
        <v>2.9410012135953325</v>
      </c>
      <c r="AC870" s="1">
        <f t="shared" si="138"/>
        <v>2718.3321152747135</v>
      </c>
    </row>
    <row r="871" spans="1:29">
      <c r="A871">
        <f t="shared" si="131"/>
        <v>2.9466955166071322</v>
      </c>
      <c r="B871" s="1">
        <f>(6.67384*10^(-11)*5.97219*10^24)/((6371*10^3+Equations!C871)^2)</f>
        <v>9.7530569090130736</v>
      </c>
      <c r="C871" s="1">
        <v>21700</v>
      </c>
      <c r="D871" s="1">
        <f t="shared" si="132"/>
        <v>2957.7941870132536</v>
      </c>
      <c r="E871" s="1">
        <f>IF(C871&lt;11165,'Initial Conditions (LLDS)'!$E$1-0.0065*C871,IF(C871&gt;25336.9,139.789+0.00296*C871,216.483))</f>
        <v>216.483</v>
      </c>
      <c r="F871">
        <f>(D871*0.028964)/(8.3145*Equations!E871)</f>
        <v>4.7595572441884219E-2</v>
      </c>
      <c r="G871" s="14">
        <f t="shared" si="130"/>
        <v>107.17206223852504</v>
      </c>
      <c r="H871">
        <f t="shared" si="133"/>
        <v>27.277689949942076</v>
      </c>
      <c r="I871">
        <f t="shared" si="134"/>
        <v>11.039047635586764</v>
      </c>
      <c r="J871">
        <f>F871*G871*B871-m*B871-0.5*Equations!F871*0.3*I871</f>
        <v>23.652875824522965</v>
      </c>
      <c r="K871" s="14">
        <f t="shared" si="137"/>
        <v>2.2646881167001292</v>
      </c>
      <c r="L871" s="1">
        <f t="shared" si="139"/>
        <v>2720.5968033914137</v>
      </c>
      <c r="O871">
        <f>(2*Mp*Equations!B871/(Equations!F871*1.026*0.75))^(1/2)</f>
        <v>24.575403787404181</v>
      </c>
      <c r="Q871">
        <f>$G$3*('Initial Conditions (LLDS)'!$I$3/Equations!D871)*(Ti/Equations!E871)</f>
        <v>186.95913503336857</v>
      </c>
      <c r="T871" s="1">
        <v>21700</v>
      </c>
      <c r="U871">
        <f t="shared" si="135"/>
        <v>882.99668187434088</v>
      </c>
      <c r="AB871">
        <f t="shared" si="136"/>
        <v>2.9466955166071322</v>
      </c>
      <c r="AC871" s="1">
        <f t="shared" si="138"/>
        <v>2720.5968033914137</v>
      </c>
    </row>
    <row r="872" spans="1:29">
      <c r="A872">
        <f t="shared" si="131"/>
        <v>2.9524071570228356</v>
      </c>
      <c r="B872" s="1">
        <f>(6.67384*10^(-11)*5.97219*10^24)/((6371*10^3+Equations!C872)^2)</f>
        <v>9.752980626693418</v>
      </c>
      <c r="C872" s="1">
        <v>21725</v>
      </c>
      <c r="D872" s="1">
        <f t="shared" si="132"/>
        <v>2940.6611887803379</v>
      </c>
      <c r="E872" s="1">
        <f>IF(C872&lt;11165,'Initial Conditions (LLDS)'!$E$1-0.0065*C872,IF(C872&gt;25336.9,139.789+0.00296*C872,216.483))</f>
        <v>216.483</v>
      </c>
      <c r="F872">
        <f>(D872*0.028964)/(8.3145*Equations!E872)</f>
        <v>4.7319875484292701E-2</v>
      </c>
      <c r="G872" s="14">
        <f t="shared" si="130"/>
        <v>107.79647240857668</v>
      </c>
      <c r="H872">
        <f t="shared" si="133"/>
        <v>27.383538247467804</v>
      </c>
      <c r="I872">
        <f t="shared" si="134"/>
        <v>11.049697850434182</v>
      </c>
      <c r="J872">
        <f>F872*G872*B872-m*B872-0.5*Equations!F872*0.3*I872</f>
        <v>23.653071129838203</v>
      </c>
      <c r="K872" s="14">
        <f t="shared" si="137"/>
        <v>2.2625053045244727</v>
      </c>
      <c r="L872" s="1">
        <f t="shared" si="139"/>
        <v>2722.8593086959381</v>
      </c>
      <c r="O872">
        <f>(2*Mp*Equations!B872/(Equations!F872*1.026*0.75))^(1/2)</f>
        <v>24.646794528757564</v>
      </c>
      <c r="Q872">
        <f>$G$3*('Initial Conditions (LLDS)'!$I$3/Equations!D872)*(Ti/Equations!E872)</f>
        <v>188.04840384895857</v>
      </c>
      <c r="T872" s="1">
        <v>21725</v>
      </c>
      <c r="U872">
        <f t="shared" si="135"/>
        <v>881.45336606151966</v>
      </c>
      <c r="AB872">
        <f t="shared" si="136"/>
        <v>2.9524071570228356</v>
      </c>
      <c r="AC872" s="1">
        <f t="shared" si="138"/>
        <v>2722.8593086959381</v>
      </c>
    </row>
    <row r="873" spans="1:29">
      <c r="A873">
        <f t="shared" si="131"/>
        <v>2.9581362068908423</v>
      </c>
      <c r="B873" s="1">
        <f>(6.67384*10^(-11)*5.97219*10^24)/((6371*10^3+Equations!C873)^2)</f>
        <v>9.7529043452687088</v>
      </c>
      <c r="C873" s="1">
        <v>21750</v>
      </c>
      <c r="D873" s="1">
        <f t="shared" si="132"/>
        <v>2923.6086397782969</v>
      </c>
      <c r="E873" s="1">
        <f>IF(C873&lt;11165,'Initial Conditions (LLDS)'!$E$1-0.0065*C873,IF(C873&gt;25336.9,139.789+0.00296*C873,216.483))</f>
        <v>216.483</v>
      </c>
      <c r="F873">
        <f>(D873*0.028964)/(8.3145*Equations!E873)</f>
        <v>4.7045473081681659E-2</v>
      </c>
      <c r="G873" s="14">
        <f t="shared" si="130"/>
        <v>108.42521751590192</v>
      </c>
      <c r="H873">
        <f t="shared" si="133"/>
        <v>27.489915084875996</v>
      </c>
      <c r="I873">
        <f t="shared" si="134"/>
        <v>11.060370190182377</v>
      </c>
      <c r="J873">
        <f>F873*G873*B873-m*B873-0.5*Equations!F873*0.3*I873</f>
        <v>23.65326501433487</v>
      </c>
      <c r="K873" s="14">
        <f t="shared" si="137"/>
        <v>2.2603221745860722</v>
      </c>
      <c r="L873" s="1">
        <f t="shared" si="139"/>
        <v>2725.1196308705244</v>
      </c>
      <c r="O873">
        <f>(2*Mp*Equations!B873/(Equations!F873*1.026*0.75))^(1/2)</f>
        <v>24.718472105413909</v>
      </c>
      <c r="Q873">
        <f>$G$3*('Initial Conditions (LLDS)'!$I$3/Equations!D873)*(Ti/Equations!E873)</f>
        <v>189.14523486038732</v>
      </c>
      <c r="T873" s="1">
        <v>21750</v>
      </c>
      <c r="U873">
        <f t="shared" si="135"/>
        <v>879.90875436173314</v>
      </c>
      <c r="AB873">
        <f t="shared" si="136"/>
        <v>2.9581362068908423</v>
      </c>
      <c r="AC873" s="1">
        <f t="shared" si="138"/>
        <v>2725.1196308705244</v>
      </c>
    </row>
    <row r="874" spans="1:29">
      <c r="A874">
        <f t="shared" si="131"/>
        <v>2.9638827386391902</v>
      </c>
      <c r="B874" s="1">
        <f>(6.67384*10^(-11)*5.97219*10^24)/((6371*10^3+Equations!C874)^2)</f>
        <v>9.7528280647389298</v>
      </c>
      <c r="C874" s="1">
        <v>21775</v>
      </c>
      <c r="D874" s="1">
        <f t="shared" si="132"/>
        <v>2906.636250693326</v>
      </c>
      <c r="E874" s="1">
        <f>IF(C874&lt;11165,'Initial Conditions (LLDS)'!$E$1-0.0065*C874,IF(C874&gt;25336.9,139.789+0.00296*C874,216.483))</f>
        <v>216.483</v>
      </c>
      <c r="F874">
        <f>(D874*0.028964)/(8.3145*Equations!E874)</f>
        <v>4.677236057853576E-2</v>
      </c>
      <c r="G874" s="14">
        <f t="shared" si="130"/>
        <v>109.05833250504566</v>
      </c>
      <c r="H874">
        <f t="shared" si="133"/>
        <v>27.596823690919116</v>
      </c>
      <c r="I874">
        <f t="shared" si="134"/>
        <v>11.071064725358251</v>
      </c>
      <c r="J874">
        <f>F874*G874*B874-m*B874-0.5*Equations!F874*0.3*I874</f>
        <v>23.653457481764171</v>
      </c>
      <c r="K874" s="14">
        <f t="shared" si="137"/>
        <v>2.2581387265072661</v>
      </c>
      <c r="L874" s="1">
        <f t="shared" si="139"/>
        <v>2727.3777695970316</v>
      </c>
      <c r="O874">
        <f>(2*Mp*Equations!B874/(Equations!F874*1.026*0.75))^(1/2)</f>
        <v>24.790437989501726</v>
      </c>
      <c r="Q874">
        <f>$G$3*('Initial Conditions (LLDS)'!$I$3/Equations!D874)*(Ti/Equations!E874)</f>
        <v>190.24968902758934</v>
      </c>
      <c r="T874" s="1">
        <v>21775</v>
      </c>
      <c r="U874">
        <f t="shared" si="135"/>
        <v>878.36285947111116</v>
      </c>
      <c r="AB874">
        <f t="shared" si="136"/>
        <v>2.9638827386391902</v>
      </c>
      <c r="AC874" s="1">
        <f t="shared" si="138"/>
        <v>2727.3777695970316</v>
      </c>
    </row>
    <row r="875" spans="1:29">
      <c r="A875">
        <f t="shared" si="131"/>
        <v>2.9696468250779668</v>
      </c>
      <c r="B875" s="1">
        <f>(6.67384*10^(-11)*5.97219*10^24)/((6371*10^3+Equations!C875)^2)</f>
        <v>9.7527517851040688</v>
      </c>
      <c r="C875" s="1">
        <v>21800</v>
      </c>
      <c r="D875" s="1">
        <f t="shared" si="132"/>
        <v>2889.7437329333111</v>
      </c>
      <c r="E875" s="1">
        <f>IF(C875&lt;11165,'Initial Conditions (LLDS)'!$E$1-0.0065*C875,IF(C875&gt;25336.9,139.789+0.00296*C875,216.483))</f>
        <v>216.483</v>
      </c>
      <c r="F875">
        <f>(D875*0.028964)/(8.3145*Equations!E875)</f>
        <v>4.6500533330952831E-2</v>
      </c>
      <c r="G875" s="14">
        <f t="shared" si="130"/>
        <v>109.69585264142434</v>
      </c>
      <c r="H875">
        <f t="shared" si="133"/>
        <v>27.704267317682881</v>
      </c>
      <c r="I875">
        <f t="shared" si="134"/>
        <v>11.081781526792007</v>
      </c>
      <c r="J875">
        <f>F875*G875*B875-m*B875-0.5*Equations!F875*0.3*I875</f>
        <v>23.653648535871582</v>
      </c>
      <c r="K875" s="14">
        <f t="shared" si="137"/>
        <v>2.2559549599095092</v>
      </c>
      <c r="L875" s="1">
        <f t="shared" si="139"/>
        <v>2729.6337245569412</v>
      </c>
      <c r="O875">
        <f>(2*Mp*Equations!B875/(Equations!F875*1.026*0.75))^(1/2)</f>
        <v>24.862693662348804</v>
      </c>
      <c r="Q875">
        <f>$G$3*('Initial Conditions (LLDS)'!$I$3/Equations!D875)*(Ti/Equations!E875)</f>
        <v>191.36182787025191</v>
      </c>
      <c r="T875" s="1">
        <v>21800</v>
      </c>
      <c r="U875">
        <f t="shared" si="135"/>
        <v>876.81569406991332</v>
      </c>
      <c r="AB875">
        <f t="shared" si="136"/>
        <v>2.9696468250779668</v>
      </c>
      <c r="AC875" s="1">
        <f t="shared" si="138"/>
        <v>2729.6337245569412</v>
      </c>
    </row>
    <row r="876" spans="1:29">
      <c r="A876">
        <f t="shared" si="131"/>
        <v>2.9754285394017539</v>
      </c>
      <c r="B876" s="1">
        <f>(6.67384*10^(-11)*5.97219*10^24)/((6371*10^3+Equations!C876)^2)</f>
        <v>9.7526755063641115</v>
      </c>
      <c r="C876" s="1">
        <v>21825</v>
      </c>
      <c r="D876" s="1">
        <f t="shared" si="132"/>
        <v>2872.9307986268177</v>
      </c>
      <c r="E876" s="1">
        <f>IF(C876&lt;11165,'Initial Conditions (LLDS)'!$E$1-0.0065*C876,IF(C876&gt;25336.9,139.789+0.00296*C876,216.483))</f>
        <v>216.483</v>
      </c>
      <c r="F876">
        <f>(D876*0.028964)/(8.3145*Equations!E876)</f>
        <v>4.6229986706627556E-2</v>
      </c>
      <c r="G876" s="14">
        <f t="shared" si="130"/>
        <v>110.33781351463318</v>
      </c>
      <c r="H876">
        <f t="shared" si="133"/>
        <v>27.8122492407811</v>
      </c>
      <c r="I876">
        <f t="shared" si="134"/>
        <v>11.092520665618801</v>
      </c>
      <c r="J876">
        <f>F876*G876*B876-m*B876-0.5*Equations!F876*0.3*I876</f>
        <v>23.653838180396804</v>
      </c>
      <c r="K876" s="14">
        <f t="shared" si="137"/>
        <v>2.2537708744133642</v>
      </c>
      <c r="L876" s="1">
        <f t="shared" si="139"/>
        <v>2731.8874954313546</v>
      </c>
      <c r="O876">
        <f>(2*Mp*Equations!B876/(Equations!F876*1.026*0.75))^(1/2)</f>
        <v>24.935240614550015</v>
      </c>
      <c r="Q876">
        <f>$G$3*('Initial Conditions (LLDS)'!$I$3/Equations!D876)*(Ti/Equations!E876)</f>
        <v>192.48171347358453</v>
      </c>
      <c r="T876" s="1">
        <v>21825</v>
      </c>
      <c r="U876">
        <f t="shared" si="135"/>
        <v>875.26727082251807</v>
      </c>
      <c r="AB876">
        <f t="shared" si="136"/>
        <v>2.9754285394017539</v>
      </c>
      <c r="AC876" s="1">
        <f t="shared" si="138"/>
        <v>2731.8874954313546</v>
      </c>
    </row>
    <row r="877" spans="1:29">
      <c r="A877">
        <f t="shared" si="131"/>
        <v>2.9812279551920966</v>
      </c>
      <c r="B877" s="1">
        <f>(6.67384*10^(-11)*5.97219*10^24)/((6371*10^3+Equations!C877)^2)</f>
        <v>9.7525992285190437</v>
      </c>
      <c r="C877" s="1">
        <v>21850</v>
      </c>
      <c r="D877" s="1">
        <f t="shared" si="132"/>
        <v>2856.1971606220686</v>
      </c>
      <c r="E877" s="1">
        <f>IF(C877&lt;11165,'Initial Conditions (LLDS)'!$E$1-0.0065*C877,IF(C877&gt;25336.9,139.789+0.00296*C877,216.483))</f>
        <v>216.483</v>
      </c>
      <c r="F877">
        <f>(D877*0.028964)/(8.3145*Equations!E877)</f>
        <v>4.5960716084835054E-2</v>
      </c>
      <c r="G877" s="14">
        <f t="shared" si="130"/>
        <v>110.98425104179158</v>
      </c>
      <c r="H877">
        <f t="shared" si="133"/>
        <v>27.920772759552417</v>
      </c>
      <c r="I877">
        <f t="shared" si="134"/>
        <v>11.103282213280409</v>
      </c>
      <c r="J877">
        <f>F877*G877*B877-m*B877-0.5*Equations!F877*0.3*I877</f>
        <v>23.654026419073791</v>
      </c>
      <c r="K877" s="14">
        <f t="shared" si="137"/>
        <v>2.2515864696385015</v>
      </c>
      <c r="L877" s="1">
        <f t="shared" si="139"/>
        <v>2734.139081900993</v>
      </c>
      <c r="O877">
        <f>(2*Mp*Equations!B877/(Equations!F877*1.026*0.75))^(1/2)</f>
        <v>25.008080346035722</v>
      </c>
      <c r="Q877">
        <f>$G$3*('Initial Conditions (LLDS)'!$I$3/Equations!D877)*(Ti/Equations!E877)</f>
        <v>193.60940849415491</v>
      </c>
      <c r="T877" s="1">
        <v>21850</v>
      </c>
      <c r="U877">
        <f t="shared" si="135"/>
        <v>873.71760237741159</v>
      </c>
      <c r="AB877">
        <f t="shared" si="136"/>
        <v>2.9812279551920966</v>
      </c>
      <c r="AC877" s="1">
        <f t="shared" si="138"/>
        <v>2734.139081900993</v>
      </c>
    </row>
    <row r="878" spans="1:29">
      <c r="A878">
        <f t="shared" si="131"/>
        <v>2.9870451464199688</v>
      </c>
      <c r="B878" s="1">
        <f>(6.67384*10^(-11)*5.97219*10^24)/((6371*10^3+Equations!C878)^2)</f>
        <v>9.7525229515688512</v>
      </c>
      <c r="C878" s="1">
        <v>21875</v>
      </c>
      <c r="D878" s="1">
        <f t="shared" si="132"/>
        <v>2839.5425324859734</v>
      </c>
      <c r="E878" s="1">
        <f>IF(C878&lt;11165,'Initial Conditions (LLDS)'!$E$1-0.0065*C878,IF(C878&gt;25336.9,139.789+0.00296*C878,216.483))</f>
        <v>216.483</v>
      </c>
      <c r="F878">
        <f>(D878*0.028964)/(8.3145*Equations!E878)</f>
        <v>4.5692716856415246E-2</v>
      </c>
      <c r="G878" s="14">
        <f t="shared" si="130"/>
        <v>111.63520147092491</v>
      </c>
      <c r="H878">
        <f t="shared" si="133"/>
        <v>28.029841197258559</v>
      </c>
      <c r="I878">
        <f t="shared" si="134"/>
        <v>11.114066241526862</v>
      </c>
      <c r="J878">
        <f>F878*G878*B878-m*B878-0.5*Equations!F878*0.3*I878</f>
        <v>23.654213255630747</v>
      </c>
      <c r="K878" s="14">
        <f t="shared" si="137"/>
        <v>2.2494017452036954</v>
      </c>
      <c r="L878" s="1">
        <f t="shared" si="139"/>
        <v>2736.3884836461966</v>
      </c>
      <c r="O878">
        <f>(2*Mp*Equations!B878/(Equations!F878*1.026*0.75))^(1/2)</f>
        <v>25.081214366140632</v>
      </c>
      <c r="Q878">
        <f>$G$3*('Initial Conditions (LLDS)'!$I$3/Equations!D878)*(Ti/Equations!E878)</f>
        <v>194.74497616578842</v>
      </c>
      <c r="T878" s="1">
        <v>21875</v>
      </c>
      <c r="U878">
        <f t="shared" si="135"/>
        <v>872.16670136717994</v>
      </c>
      <c r="AB878">
        <f t="shared" si="136"/>
        <v>2.9870451464199688</v>
      </c>
      <c r="AC878" s="1">
        <f t="shared" si="138"/>
        <v>2736.3884836461966</v>
      </c>
    </row>
    <row r="879" spans="1:29">
      <c r="A879">
        <f t="shared" si="131"/>
        <v>2.9928801874482782</v>
      </c>
      <c r="B879" s="1">
        <f>(6.67384*10^(-11)*5.97219*10^24)/((6371*10^3+Equations!C879)^2)</f>
        <v>9.7524466755135197</v>
      </c>
      <c r="C879" s="1">
        <v>21900</v>
      </c>
      <c r="D879" s="1">
        <f t="shared" si="132"/>
        <v>2822.9666285031044</v>
      </c>
      <c r="E879" s="1">
        <f>IF(C879&lt;11165,'Initial Conditions (LLDS)'!$E$1-0.0065*C879,IF(C879&gt;25336.9,139.789+0.00296*C879,216.483))</f>
        <v>216.483</v>
      </c>
      <c r="F879">
        <f>(D879*0.028964)/(8.3145*Equations!E879)</f>
        <v>4.5425984423756359E-2</v>
      </c>
      <c r="G879" s="14">
        <f t="shared" si="130"/>
        <v>112.29070138438705</v>
      </c>
      <c r="H879">
        <f t="shared" si="133"/>
        <v>28.139457901284814</v>
      </c>
      <c r="I879">
        <f t="shared" si="134"/>
        <v>11.124872822418146</v>
      </c>
      <c r="J879">
        <f>F879*G879*B879-m*B879-0.5*Equations!F879*0.3*I879</f>
        <v>23.654398693790107</v>
      </c>
      <c r="K879" s="14">
        <f t="shared" si="137"/>
        <v>2.2472167007268227</v>
      </c>
      <c r="L879" s="1">
        <f t="shared" si="139"/>
        <v>2738.6357003469234</v>
      </c>
      <c r="O879">
        <f>(2*Mp*Equations!B879/(Equations!F879*1.026*0.75))^(1/2)</f>
        <v>25.154644193673374</v>
      </c>
      <c r="Q879">
        <f>$G$3*('Initial Conditions (LLDS)'!$I$3/Equations!D879)*(Ti/Equations!E879)</f>
        <v>195.88848030553874</v>
      </c>
      <c r="T879" s="1">
        <v>21900</v>
      </c>
      <c r="U879">
        <f t="shared" si="135"/>
        <v>870.61458040849777</v>
      </c>
      <c r="AB879">
        <f t="shared" si="136"/>
        <v>2.9928801874482782</v>
      </c>
      <c r="AC879" s="1">
        <f t="shared" si="138"/>
        <v>2738.6357003469234</v>
      </c>
    </row>
    <row r="880" spans="1:29">
      <c r="A880">
        <f t="shared" si="131"/>
        <v>2.9987331530343884</v>
      </c>
      <c r="B880" s="1">
        <f>(6.67384*10^(-11)*5.97219*10^24)/((6371*10^3+Equations!C880)^2)</f>
        <v>9.7523704003530352</v>
      </c>
      <c r="C880" s="1">
        <v>21925</v>
      </c>
      <c r="D880" s="1">
        <f t="shared" si="132"/>
        <v>2806.4691636746893</v>
      </c>
      <c r="E880" s="1">
        <f>IF(C880&lt;11165,'Initial Conditions (LLDS)'!$E$1-0.0065*C880,IF(C880&gt;25336.9,139.789+0.00296*C880,216.483))</f>
        <v>216.483</v>
      </c>
      <c r="F880">
        <f>(D880*0.028964)/(8.3145*Equations!E880)</f>
        <v>4.5160514200778754E-2</v>
      </c>
      <c r="G880" s="14">
        <f t="shared" si="130"/>
        <v>112.95078770232163</v>
      </c>
      <c r="H880">
        <f t="shared" si="133"/>
        <v>28.249626243342416</v>
      </c>
      <c r="I880">
        <f t="shared" si="134"/>
        <v>11.135702028325873</v>
      </c>
      <c r="J880">
        <f>F880*G880*B880-m*B880-0.5*Equations!F880*0.3*I880</f>
        <v>23.654582737268573</v>
      </c>
      <c r="K880" s="14">
        <f t="shared" si="137"/>
        <v>2.2450313358248564</v>
      </c>
      <c r="L880" s="1">
        <f t="shared" si="139"/>
        <v>2740.8807316827483</v>
      </c>
      <c r="O880">
        <f>(2*Mp*Equations!B880/(Equations!F880*1.026*0.75))^(1/2)</f>
        <v>25.228371356986642</v>
      </c>
      <c r="Q880">
        <f>$G$3*('Initial Conditions (LLDS)'!$I$3/Equations!D880)*(Ti/Equations!E880)</f>
        <v>197.03998531972564</v>
      </c>
      <c r="T880" s="1">
        <v>21925</v>
      </c>
      <c r="U880">
        <f t="shared" si="135"/>
        <v>869.06125210211712</v>
      </c>
      <c r="AB880">
        <f t="shared" si="136"/>
        <v>2.9987331530343884</v>
      </c>
      <c r="AC880" s="1">
        <f t="shared" si="138"/>
        <v>2740.8807316827483</v>
      </c>
    </row>
    <row r="881" spans="1:29">
      <c r="A881">
        <f t="shared" si="131"/>
        <v>3.004604118332638</v>
      </c>
      <c r="B881" s="1">
        <f>(6.67384*10^(-11)*5.97219*10^24)/((6371*10^3+Equations!C881)^2)</f>
        <v>9.752294126087385</v>
      </c>
      <c r="C881" s="1">
        <v>21950</v>
      </c>
      <c r="D881" s="1">
        <f t="shared" si="132"/>
        <v>2790.04985371764</v>
      </c>
      <c r="E881" s="1">
        <f>IF(C881&lt;11165,'Initial Conditions (LLDS)'!$E$1-0.0065*C881,IF(C881&gt;25336.9,139.789+0.00296*C881,216.483))</f>
        <v>216.483</v>
      </c>
      <c r="F881">
        <f>(D881*0.028964)/(8.3145*Equations!E881)</f>
        <v>4.4896301612919277E-2</v>
      </c>
      <c r="G881" s="14">
        <f t="shared" si="130"/>
        <v>113.61549768616159</v>
      </c>
      <c r="H881">
        <f t="shared" si="133"/>
        <v>28.360349619672402</v>
      </c>
      <c r="I881">
        <f t="shared" si="134"/>
        <v>11.146553931935001</v>
      </c>
      <c r="J881">
        <f>F881*G881*B881-m*B881-0.5*Equations!F881*0.3*I881</f>
        <v>23.654765389777136</v>
      </c>
      <c r="K881" s="14">
        <f t="shared" si="137"/>
        <v>2.2428456501138636</v>
      </c>
      <c r="L881" s="1">
        <f t="shared" si="139"/>
        <v>2743.1235773328622</v>
      </c>
      <c r="O881">
        <f>(2*Mp*Equations!B881/(Equations!F881*1.026*0.75))^(1/2)</f>
        <v>25.302397394047784</v>
      </c>
      <c r="Q881">
        <f>$G$3*('Initial Conditions (LLDS)'!$I$3/Equations!D881)*(Ti/Equations!E881)</f>
        <v>198.19955621004007</v>
      </c>
      <c r="T881" s="1">
        <v>21950</v>
      </c>
      <c r="U881">
        <f t="shared" si="135"/>
        <v>867.50672903286181</v>
      </c>
      <c r="AB881">
        <f t="shared" si="136"/>
        <v>3.004604118332638</v>
      </c>
      <c r="AC881" s="1">
        <f t="shared" si="138"/>
        <v>2743.1235773328622</v>
      </c>
    </row>
    <row r="882" spans="1:29">
      <c r="A882">
        <f t="shared" si="131"/>
        <v>3.0104931588969142</v>
      </c>
      <c r="B882" s="1">
        <f>(6.67384*10^(-11)*5.97219*10^24)/((6371*10^3+Equations!C882)^2)</f>
        <v>9.7522178527165551</v>
      </c>
      <c r="C882" s="1">
        <v>21975</v>
      </c>
      <c r="D882" s="1">
        <f t="shared" si="132"/>
        <v>2773.7084150635083</v>
      </c>
      <c r="E882" s="1">
        <f>IF(C882&lt;11165,'Initial Conditions (LLDS)'!$E$1-0.0065*C882,IF(C882&gt;25336.9,139.789+0.00296*C882,216.483))</f>
        <v>216.483</v>
      </c>
      <c r="F882">
        <f>(D882*0.028964)/(8.3145*Equations!E882)</f>
        <v>4.4633342097114448E-2</v>
      </c>
      <c r="G882" s="14">
        <f t="shared" si="130"/>
        <v>114.28486894217176</v>
      </c>
      <c r="H882">
        <f t="shared" si="133"/>
        <v>28.471631451252129</v>
      </c>
      <c r="I882">
        <f t="shared" si="134"/>
        <v>11.15742860624551</v>
      </c>
      <c r="J882">
        <f>F882*G882*B882-m*B882-0.5*Equations!F882*0.3*I882</f>
        <v>23.654946655020975</v>
      </c>
      <c r="K882" s="14">
        <f t="shared" si="137"/>
        <v>2.2406596432090042</v>
      </c>
      <c r="L882" s="1">
        <f t="shared" si="139"/>
        <v>2745.364236976071</v>
      </c>
      <c r="O882">
        <f>(2*Mp*Equations!B882/(Equations!F882*1.026*0.75))^(1/2)</f>
        <v>25.376723852510313</v>
      </c>
      <c r="Q882">
        <f>$G$3*('Initial Conditions (LLDS)'!$I$3/Equations!D882)*(Ti/Equations!E882)</f>
        <v>199.36725857972422</v>
      </c>
      <c r="T882" s="1">
        <v>21975</v>
      </c>
      <c r="U882">
        <f t="shared" si="135"/>
        <v>865.95102376961052</v>
      </c>
      <c r="AB882">
        <f t="shared" si="136"/>
        <v>3.0104931588969142</v>
      </c>
      <c r="AC882" s="1">
        <f t="shared" si="138"/>
        <v>2745.364236976071</v>
      </c>
    </row>
    <row r="883" spans="1:29">
      <c r="A883">
        <f t="shared" si="131"/>
        <v>3.0164003506832135</v>
      </c>
      <c r="B883" s="1">
        <f>(6.67384*10^(-11)*5.97219*10^24)/((6371*10^3+Equations!C883)^2)</f>
        <v>9.7521415802405311</v>
      </c>
      <c r="C883" s="1">
        <v>22000</v>
      </c>
      <c r="D883" s="1">
        <f t="shared" si="132"/>
        <v>2757.444564857522</v>
      </c>
      <c r="E883" s="1">
        <f>IF(C883&lt;11165,'Initial Conditions (LLDS)'!$E$1-0.0065*C883,IF(C883&gt;25336.9,139.789+0.00296*C883,216.483))</f>
        <v>216.483</v>
      </c>
      <c r="F883">
        <f>(D883*0.028964)/(8.3145*Equations!E883)</f>
        <v>4.4371631101784971E-2</v>
      </c>
      <c r="G883" s="14">
        <f t="shared" si="130"/>
        <v>114.95893942502924</v>
      </c>
      <c r="H883">
        <f t="shared" si="133"/>
        <v>28.583475184003099</v>
      </c>
      <c r="I883">
        <f t="shared" si="134"/>
        <v>11.16832612457414</v>
      </c>
      <c r="J883">
        <f>F883*G883*B883-m*B883-0.5*Equations!F883*0.3*I883</f>
        <v>23.655126536699594</v>
      </c>
      <c r="K883" s="14">
        <f t="shared" si="137"/>
        <v>2.2384733147245264</v>
      </c>
      <c r="L883" s="1">
        <f t="shared" si="139"/>
        <v>2747.6027102907956</v>
      </c>
      <c r="O883">
        <f>(2*Mp*Equations!B883/(Equations!F883*1.026*0.75))^(1/2)</f>
        <v>25.451352289785646</v>
      </c>
      <c r="Q883">
        <f>$G$3*('Initial Conditions (LLDS)'!$I$3/Equations!D883)*(Ti/Equations!E883)</f>
        <v>200.54315863981708</v>
      </c>
      <c r="T883" s="1">
        <v>22000</v>
      </c>
      <c r="U883">
        <f t="shared" si="135"/>
        <v>864.39414886529346</v>
      </c>
      <c r="AB883">
        <f t="shared" si="136"/>
        <v>3.0164003506832135</v>
      </c>
      <c r="AC883" s="1">
        <f t="shared" si="138"/>
        <v>2747.6027102907956</v>
      </c>
    </row>
    <row r="884" spans="1:29">
      <c r="A884">
        <f t="shared" si="131"/>
        <v>3.0223257700522388</v>
      </c>
      <c r="B884" s="1">
        <f>(6.67384*10^(-11)*5.97219*10^24)/((6371*10^3+Equations!C884)^2)</f>
        <v>9.7520653086592972</v>
      </c>
      <c r="C884" s="1">
        <v>22025</v>
      </c>
      <c r="D884" s="1">
        <f t="shared" si="132"/>
        <v>2741.2580209575667</v>
      </c>
      <c r="E884" s="1">
        <f>IF(C884&lt;11165,'Initial Conditions (LLDS)'!$E$1-0.0065*C884,IF(C884&gt;25336.9,139.789+0.00296*C884,216.483))</f>
        <v>216.483</v>
      </c>
      <c r="F884">
        <f>(D884*0.028964)/(8.3145*Equations!E884)</f>
        <v>4.4111164086819338E-2</v>
      </c>
      <c r="G884" s="14">
        <f t="shared" si="130"/>
        <v>115.63774744144702</v>
      </c>
      <c r="H884">
        <f t="shared" si="133"/>
        <v>28.695884289001121</v>
      </c>
      <c r="I884">
        <f t="shared" si="134"/>
        <v>11.179246560556122</v>
      </c>
      <c r="J884">
        <f>F884*G884*B884-m*B884-0.5*Equations!F884*0.3*I884</f>
        <v>23.655305038506718</v>
      </c>
      <c r="K884" s="14">
        <f t="shared" si="137"/>
        <v>2.2362866642737642</v>
      </c>
      <c r="L884" s="1">
        <f t="shared" si="139"/>
        <v>2749.8389969550694</v>
      </c>
      <c r="O884">
        <f>(2*Mp*Equations!B884/(Equations!F884*1.026*0.75))^(1/2)</f>
        <v>25.526284273115735</v>
      </c>
      <c r="Q884">
        <f>$G$3*('Initial Conditions (LLDS)'!$I$3/Equations!D884)*(Ti/Equations!E884)</f>
        <v>201.72732321547613</v>
      </c>
      <c r="T884" s="1">
        <v>22025</v>
      </c>
      <c r="U884">
        <f t="shared" si="135"/>
        <v>862.83611685687902</v>
      </c>
      <c r="AB884">
        <f t="shared" si="136"/>
        <v>3.0223257700522388</v>
      </c>
      <c r="AC884" s="1">
        <f t="shared" si="138"/>
        <v>2749.8389969550694</v>
      </c>
    </row>
    <row r="885" spans="1:29">
      <c r="A885">
        <f t="shared" si="131"/>
        <v>3.0282694937720169</v>
      </c>
      <c r="B885" s="1">
        <f>(6.67384*10^(-11)*5.97219*10^24)/((6371*10^3+Equations!C885)^2)</f>
        <v>9.7519890379728409</v>
      </c>
      <c r="C885" s="1">
        <v>22050</v>
      </c>
      <c r="D885" s="1">
        <f t="shared" si="132"/>
        <v>2725.1485019331749</v>
      </c>
      <c r="E885" s="1">
        <f>IF(C885&lt;11165,'Initial Conditions (LLDS)'!$E$1-0.0065*C885,IF(C885&gt;25336.9,139.789+0.00296*C885,216.483))</f>
        <v>216.483</v>
      </c>
      <c r="F885">
        <f>(D885*0.028964)/(8.3145*Equations!E885)</f>
        <v>4.3851936523557539E-2</v>
      </c>
      <c r="G885" s="14">
        <f t="shared" si="130"/>
        <v>116.32133165383924</v>
      </c>
      <c r="H885">
        <f t="shared" si="133"/>
        <v>28.808862262688482</v>
      </c>
      <c r="I885">
        <f t="shared" si="134"/>
        <v>11.190189988146928</v>
      </c>
      <c r="J885">
        <f>F885*G885*B885-m*B885-0.5*Equations!F885*0.3*I885</f>
        <v>23.655482164130351</v>
      </c>
      <c r="K885" s="14">
        <f t="shared" si="137"/>
        <v>2.23409969146913</v>
      </c>
      <c r="L885" s="1">
        <f t="shared" si="139"/>
        <v>2752.0730966465385</v>
      </c>
      <c r="O885">
        <f>(2*Mp*Equations!B885/(Equations!F885*1.026*0.75))^(1/2)</f>
        <v>25.601521379646297</v>
      </c>
      <c r="Q885">
        <f>$G$3*('Initial Conditions (LLDS)'!$I$3/Equations!D885)*(Ti/Equations!E885)</f>
        <v>202.9198197523709</v>
      </c>
      <c r="T885" s="1">
        <v>22050</v>
      </c>
      <c r="U885">
        <f t="shared" si="135"/>
        <v>861.27694026536153</v>
      </c>
      <c r="AB885">
        <f t="shared" si="136"/>
        <v>3.0282694937720169</v>
      </c>
      <c r="AC885" s="1">
        <f t="shared" si="138"/>
        <v>2752.0730966465385</v>
      </c>
    </row>
    <row r="886" spans="1:29">
      <c r="A886">
        <f t="shared" si="131"/>
        <v>3.0342315990205209</v>
      </c>
      <c r="B886" s="1">
        <f>(6.67384*10^(-11)*5.97219*10^24)/((6371*10^3+Equations!C886)^2)</f>
        <v>9.7519127681811479</v>
      </c>
      <c r="C886" s="1">
        <v>22075</v>
      </c>
      <c r="D886" s="1">
        <f t="shared" si="132"/>
        <v>2709.115727064559</v>
      </c>
      <c r="E886" s="1">
        <f>IF(C886&lt;11165,'Initial Conditions (LLDS)'!$E$1-0.0065*C886,IF(C886&gt;25336.9,139.789+0.00296*C886,216.483))</f>
        <v>216.483</v>
      </c>
      <c r="F886">
        <f>(D886*0.028964)/(8.3145*Equations!E886)</f>
        <v>4.3593943894775555E-2</v>
      </c>
      <c r="G886" s="14">
        <f t="shared" si="130"/>
        <v>117.00973108402687</v>
      </c>
      <c r="H886">
        <f t="shared" si="133"/>
        <v>28.922412627087869</v>
      </c>
      <c r="I886">
        <f t="shared" si="134"/>
        <v>11.201156481623997</v>
      </c>
      <c r="J886">
        <f>F886*G886*B886-m*B886-0.5*Equations!F886*0.3*I886</f>
        <v>23.655657917252775</v>
      </c>
      <c r="K886" s="14">
        <f t="shared" si="137"/>
        <v>2.2319123959221203</v>
      </c>
      <c r="L886" s="1">
        <f t="shared" si="139"/>
        <v>2754.3050090424608</v>
      </c>
      <c r="O886">
        <f>(2*Mp*Equations!B886/(Equations!F886*1.026*0.75))^(1/2)</f>
        <v>25.677065196500408</v>
      </c>
      <c r="Q886">
        <f>$G$3*('Initial Conditions (LLDS)'!$I$3/Equations!D886)*(Ti/Equations!E886)</f>
        <v>204.12071632314792</v>
      </c>
      <c r="T886" s="1">
        <v>22075</v>
      </c>
      <c r="U886">
        <f t="shared" si="135"/>
        <v>859.71663159575803</v>
      </c>
      <c r="AB886">
        <f t="shared" si="136"/>
        <v>3.0342315990205209</v>
      </c>
      <c r="AC886" s="1">
        <f t="shared" si="138"/>
        <v>2754.3050090424608</v>
      </c>
    </row>
    <row r="887" spans="1:29">
      <c r="A887">
        <f t="shared" si="131"/>
        <v>3.040212163388337</v>
      </c>
      <c r="B887" s="1">
        <f>(6.67384*10^(-11)*5.97219*10^24)/((6371*10^3+Equations!C887)^2)</f>
        <v>9.7518364992842059</v>
      </c>
      <c r="C887" s="1">
        <v>22100</v>
      </c>
      <c r="D887" s="1">
        <f t="shared" si="132"/>
        <v>2693.159416341568</v>
      </c>
      <c r="E887" s="1">
        <f>IF(C887&lt;11165,'Initial Conditions (LLDS)'!$E$1-0.0065*C887,IF(C887&gt;25336.9,139.789+0.00296*C887,216.483))</f>
        <v>216.483</v>
      </c>
      <c r="F887">
        <f>(D887*0.028964)/(8.3145*Equations!E887)</f>
        <v>4.333718169466852E-2</v>
      </c>
      <c r="G887" s="14">
        <f t="shared" si="130"/>
        <v>117.70298511698961</v>
      </c>
      <c r="H887">
        <f t="shared" si="133"/>
        <v>29.036538930018818</v>
      </c>
      <c r="I887">
        <f t="shared" si="134"/>
        <v>11.212146115588537</v>
      </c>
      <c r="J887">
        <f>F887*G887*B887-m*B887-0.5*Equations!F887*0.3*I887</f>
        <v>23.655832301550539</v>
      </c>
      <c r="K887" s="14">
        <f t="shared" si="137"/>
        <v>2.2297247772433018</v>
      </c>
      <c r="L887" s="1">
        <f t="shared" si="139"/>
        <v>2756.5347338197043</v>
      </c>
      <c r="O887">
        <f>(2*Mp*Equations!B887/(Equations!F887*1.026*0.75))^(1/2)</f>
        <v>25.752917320853172</v>
      </c>
      <c r="Q887">
        <f>$G$3*('Initial Conditions (LLDS)'!$I$3/Equations!D887)*(Ti/Equations!E887)</f>
        <v>205.33008163397531</v>
      </c>
      <c r="T887" s="1">
        <v>22100</v>
      </c>
      <c r="U887">
        <f t="shared" si="135"/>
        <v>858.15520333708923</v>
      </c>
      <c r="AB887">
        <f t="shared" si="136"/>
        <v>3.040212163388337</v>
      </c>
      <c r="AC887" s="1">
        <f t="shared" si="138"/>
        <v>2756.5347338197043</v>
      </c>
    </row>
    <row r="888" spans="1:29">
      <c r="A888">
        <f t="shared" si="131"/>
        <v>3.0462112648813253</v>
      </c>
      <c r="B888" s="1">
        <f>(6.67384*10^(-11)*5.97219*10^24)/((6371*10^3+Equations!C888)^2)</f>
        <v>9.7517602312819971</v>
      </c>
      <c r="C888" s="1">
        <v>22125</v>
      </c>
      <c r="D888" s="1">
        <f t="shared" si="132"/>
        <v>2677.2792904627254</v>
      </c>
      <c r="E888" s="1">
        <f>IF(C888&lt;11165,'Initial Conditions (LLDS)'!$E$1-0.0065*C888,IF(C888&gt;25336.9,139.789+0.00296*C888,216.483))</f>
        <v>216.483</v>
      </c>
      <c r="F888">
        <f>(D888*0.028964)/(8.3145*Equations!E888)</f>
        <v>4.3081645428835254E-2</v>
      </c>
      <c r="G888" s="14">
        <f t="shared" si="130"/>
        <v>118.40113350465755</v>
      </c>
      <c r="H888">
        <f t="shared" si="133"/>
        <v>29.151244745315672</v>
      </c>
      <c r="I888">
        <f t="shared" si="134"/>
        <v>11.223158964967265</v>
      </c>
      <c r="J888">
        <f>F888*G888*B888-m*B888-0.5*Equations!F888*0.3*I888</f>
        <v>23.65600532069443</v>
      </c>
      <c r="K888" s="14">
        <f t="shared" si="137"/>
        <v>2.2275368350423181</v>
      </c>
      <c r="L888" s="1">
        <f t="shared" si="139"/>
        <v>2758.7622706547468</v>
      </c>
      <c r="O888">
        <f>(2*Mp*Equations!B888/(Equations!F888*1.026*0.75))^(1/2)</f>
        <v>25.829079360006563</v>
      </c>
      <c r="Q888">
        <f>$G$3*('Initial Conditions (LLDS)'!$I$3/Equations!D888)*(Ti/Equations!E888)</f>
        <v>206.54798503115771</v>
      </c>
      <c r="T888" s="1">
        <v>22125</v>
      </c>
      <c r="U888">
        <f t="shared" si="135"/>
        <v>856.5926679623775</v>
      </c>
      <c r="AB888">
        <f t="shared" si="136"/>
        <v>3.0462112648813253</v>
      </c>
      <c r="AC888" s="1">
        <f t="shared" si="138"/>
        <v>2758.7622706547468</v>
      </c>
    </row>
    <row r="889" spans="1:29">
      <c r="A889">
        <f t="shared" si="131"/>
        <v>3.0522289819233195</v>
      </c>
      <c r="B889" s="1">
        <f>(6.67384*10^(-11)*5.97219*10^24)/((6371*10^3+Equations!C889)^2)</f>
        <v>9.7516839641745126</v>
      </c>
      <c r="C889" s="1">
        <v>22150</v>
      </c>
      <c r="D889" s="1">
        <f t="shared" si="132"/>
        <v>2661.4750708342081</v>
      </c>
      <c r="E889" s="1">
        <f>IF(C889&lt;11165,'Initial Conditions (LLDS)'!$E$1-0.0065*C889,IF(C889&gt;25336.9,139.789+0.00296*C889,216.483))</f>
        <v>216.483</v>
      </c>
      <c r="F889">
        <f>(D889*0.028964)/(8.3145*Equations!E889)</f>
        <v>4.282733061426186E-2</v>
      </c>
      <c r="G889" s="14">
        <f t="shared" si="130"/>
        <v>119.10421636974954</v>
      </c>
      <c r="H889">
        <f t="shared" si="133"/>
        <v>29.266533673048105</v>
      </c>
      <c r="I889">
        <f t="shared" si="134"/>
        <v>11.234195105014232</v>
      </c>
      <c r="J889">
        <f>F889*G889*B889-m*B889-0.5*Equations!F889*0.3*I889</f>
        <v>23.656176978349581</v>
      </c>
      <c r="K889" s="14">
        <f t="shared" si="137"/>
        <v>2.2253485689278785</v>
      </c>
      <c r="L889" s="1">
        <f t="shared" si="139"/>
        <v>2760.9876192236748</v>
      </c>
      <c r="O889">
        <f>(2*Mp*Equations!B889/(Equations!F889*1.026*0.75))^(1/2)</f>
        <v>25.905552931465291</v>
      </c>
      <c r="Q889">
        <f>$G$3*('Initial Conditions (LLDS)'!$I$3/Equations!D889)*(Ti/Equations!E889)</f>
        <v>207.77449650783177</v>
      </c>
      <c r="T889" s="1">
        <v>22150</v>
      </c>
      <c r="U889">
        <f t="shared" si="135"/>
        <v>855.02903792863128</v>
      </c>
      <c r="AB889">
        <f t="shared" si="136"/>
        <v>3.0522289819233195</v>
      </c>
      <c r="AC889" s="1">
        <f t="shared" si="138"/>
        <v>2760.9876192236748</v>
      </c>
    </row>
    <row r="890" spans="1:29">
      <c r="A890">
        <f t="shared" si="131"/>
        <v>3.0582653933588406</v>
      </c>
      <c r="B890" s="1">
        <f>(6.67384*10^(-11)*5.97219*10^24)/((6371*10^3+Equations!C890)^2)</f>
        <v>9.7516076979617345</v>
      </c>
      <c r="C890" s="1">
        <v>22175</v>
      </c>
      <c r="D890" s="1">
        <f t="shared" si="132"/>
        <v>2645.7464795688466</v>
      </c>
      <c r="E890" s="1">
        <f>IF(C890&lt;11165,'Initial Conditions (LLDS)'!$E$1-0.0065*C890,IF(C890&gt;25336.9,139.789+0.00296*C890,216.483))</f>
        <v>216.483</v>
      </c>
      <c r="F890">
        <f>(D890*0.028964)/(8.3145*Equations!E890)</f>
        <v>4.2574232779305582E-2</v>
      </c>
      <c r="G890" s="14">
        <f t="shared" si="130"/>
        <v>119.81227420965499</v>
      </c>
      <c r="H890">
        <f t="shared" si="133"/>
        <v>29.382409339743521</v>
      </c>
      <c r="I890">
        <f t="shared" si="134"/>
        <v>11.245254611312598</v>
      </c>
      <c r="J890">
        <f>F890*G890*B890-m*B890-0.5*Equations!F890*0.3*I890</f>
        <v>23.656347278175325</v>
      </c>
      <c r="K890" s="14">
        <f t="shared" si="137"/>
        <v>2.2231599785077596</v>
      </c>
      <c r="L890" s="1">
        <f t="shared" si="139"/>
        <v>2763.2107792021825</v>
      </c>
      <c r="O890">
        <f>(2*Mp*Equations!B890/(Equations!F890*1.026*0.75))^(1/2)</f>
        <v>25.982339663013125</v>
      </c>
      <c r="Q890">
        <f>$G$3*('Initial Conditions (LLDS)'!$I$3/Equations!D890)*(Ti/Equations!E890)</f>
        <v>209.00968671073829</v>
      </c>
      <c r="T890" s="1">
        <v>22175</v>
      </c>
      <c r="U890">
        <f t="shared" si="135"/>
        <v>853.46432567683576</v>
      </c>
      <c r="AB890">
        <f t="shared" si="136"/>
        <v>3.0582653933588406</v>
      </c>
      <c r="AC890" s="1">
        <f t="shared" si="138"/>
        <v>2763.2107792021825</v>
      </c>
    </row>
    <row r="891" spans="1:29">
      <c r="A891">
        <f t="shared" si="131"/>
        <v>3.0643205784558312</v>
      </c>
      <c r="B891" s="1">
        <f>(6.67384*10^(-11)*5.97219*10^24)/((6371*10^3+Equations!C891)^2)</f>
        <v>9.7515314326436489</v>
      </c>
      <c r="C891" s="1">
        <v>22200</v>
      </c>
      <c r="D891" s="1">
        <f t="shared" si="132"/>
        <v>2630.0932394851407</v>
      </c>
      <c r="E891" s="1">
        <f>IF(C891&lt;11165,'Initial Conditions (LLDS)'!$E$1-0.0065*C891,IF(C891&gt;25336.9,139.789+0.00296*C891,216.483))</f>
        <v>216.483</v>
      </c>
      <c r="F891">
        <f>(D891*0.028964)/(8.3145*Equations!E891)</f>
        <v>4.2322347463679022E-2</v>
      </c>
      <c r="G891" s="14">
        <f t="shared" si="130"/>
        <v>120.52534790036022</v>
      </c>
      <c r="H891">
        <f t="shared" si="133"/>
        <v>29.49887539861167</v>
      </c>
      <c r="I891">
        <f t="shared" si="134"/>
        <v>11.256337559776451</v>
      </c>
      <c r="J891">
        <f>F891*G891*B891-m*B891-0.5*Equations!F891*0.3*I891</f>
        <v>23.656516223825324</v>
      </c>
      <c r="K891" s="14">
        <f t="shared" si="137"/>
        <v>2.2209710633888005</v>
      </c>
      <c r="L891" s="1">
        <f t="shared" si="139"/>
        <v>2765.4317502655713</v>
      </c>
      <c r="O891">
        <f>(2*Mp*Equations!B891/(Equations!F891*1.026*0.75))^(1/2)</f>
        <v>26.059441192789837</v>
      </c>
      <c r="Q891">
        <f>$G$3*('Initial Conditions (LLDS)'!$I$3/Equations!D891)*(Ti/Equations!E891)</f>
        <v>210.25362694707144</v>
      </c>
      <c r="T891" s="1">
        <v>22200</v>
      </c>
      <c r="U891">
        <f t="shared" si="135"/>
        <v>851.89854363194581</v>
      </c>
      <c r="AB891">
        <f t="shared" si="136"/>
        <v>3.0643205784558312</v>
      </c>
      <c r="AC891" s="1">
        <f t="shared" si="138"/>
        <v>2765.4317502655713</v>
      </c>
    </row>
    <row r="892" spans="1:29">
      <c r="A892">
        <f t="shared" si="131"/>
        <v>3.0703946169084055</v>
      </c>
      <c r="B892" s="1">
        <f>(6.67384*10^(-11)*5.97219*10^24)/((6371*10^3+Equations!C892)^2)</f>
        <v>9.7514551682202431</v>
      </c>
      <c r="C892" s="1">
        <v>22225</v>
      </c>
      <c r="D892" s="1">
        <f t="shared" si="132"/>
        <v>2614.5150741062498</v>
      </c>
      <c r="E892" s="1">
        <f>IF(C892&lt;11165,'Initial Conditions (LLDS)'!$E$1-0.0065*C892,IF(C892&gt;25336.9,139.789+0.00296*C892,216.483))</f>
        <v>216.483</v>
      </c>
      <c r="F892">
        <f>(D892*0.028964)/(8.3145*Equations!E892)</f>
        <v>4.2071670218433867E-2</v>
      </c>
      <c r="G892" s="14">
        <f t="shared" si="130"/>
        <v>121.24347870042148</v>
      </c>
      <c r="H892">
        <f t="shared" si="133"/>
        <v>29.615935529771271</v>
      </c>
      <c r="I892">
        <f t="shared" si="134"/>
        <v>11.267444026652646</v>
      </c>
      <c r="J892">
        <f>F892*G892*B892-m*B892-0.5*Equations!F892*0.3*I892</f>
        <v>23.656683818947542</v>
      </c>
      <c r="K892" s="14">
        <f t="shared" si="137"/>
        <v>2.2187818231768976</v>
      </c>
      <c r="L892" s="1">
        <f t="shared" si="139"/>
        <v>2767.6505320887482</v>
      </c>
      <c r="O892">
        <f>(2*Mp*Equations!B892/(Equations!F892*1.026*0.75))^(1/2)</f>
        <v>26.136859169368989</v>
      </c>
      <c r="Q892">
        <f>$G$3*('Initial Conditions (LLDS)'!$I$3/Equations!D892)*(Ti/Equations!E892)</f>
        <v>211.50638919140957</v>
      </c>
      <c r="T892" s="1">
        <v>22225</v>
      </c>
      <c r="U892">
        <f t="shared" si="135"/>
        <v>850.33170420287217</v>
      </c>
      <c r="AB892">
        <f t="shared" si="136"/>
        <v>3.0703946169084055</v>
      </c>
      <c r="AC892" s="1">
        <f t="shared" si="138"/>
        <v>2767.6505320887482</v>
      </c>
    </row>
    <row r="893" spans="1:29">
      <c r="A893">
        <f t="shared" si="131"/>
        <v>3.0764875888396341</v>
      </c>
      <c r="B893" s="1">
        <f>(6.67384*10^(-11)*5.97219*10^24)/((6371*10^3+Equations!C893)^2)</f>
        <v>9.7513789046915047</v>
      </c>
      <c r="C893" s="1">
        <v>22250</v>
      </c>
      <c r="D893" s="1">
        <f t="shared" si="132"/>
        <v>2599.0117076590009</v>
      </c>
      <c r="E893" s="1">
        <f>IF(C893&lt;11165,'Initial Conditions (LLDS)'!$E$1-0.0065*C893,IF(C893&gt;25336.9,139.789+0.00296*C893,216.483))</f>
        <v>216.483</v>
      </c>
      <c r="F893">
        <f>(D893*0.028964)/(8.3145*Equations!E893)</f>
        <v>4.182219660594487E-2</v>
      </c>
      <c r="G893" s="14">
        <f t="shared" si="130"/>
        <v>121.96670825498356</v>
      </c>
      <c r="H893">
        <f t="shared" si="133"/>
        <v>29.733593440479147</v>
      </c>
      <c r="I893">
        <f t="shared" si="134"/>
        <v>11.278574088522609</v>
      </c>
      <c r="J893">
        <f>F893*G893*B893-m*B893-0.5*Equations!F893*0.3*I893</f>
        <v>23.656850067184145</v>
      </c>
      <c r="K893" s="14">
        <f t="shared" si="137"/>
        <v>2.2165922574770063</v>
      </c>
      <c r="L893" s="1">
        <f t="shared" si="139"/>
        <v>2769.867124346225</v>
      </c>
      <c r="O893">
        <f>(2*Mp*Equations!B893/(Equations!F893*1.026*0.75))^(1/2)</f>
        <v>26.214595251836229</v>
      </c>
      <c r="Q893">
        <f>$G$3*('Initial Conditions (LLDS)'!$I$3/Equations!D893)*(Ti/Equations!E893)</f>
        <v>212.76804609272548</v>
      </c>
      <c r="T893" s="1">
        <v>22250</v>
      </c>
      <c r="U893">
        <f t="shared" si="135"/>
        <v>848.76381978247309</v>
      </c>
      <c r="AB893">
        <f t="shared" si="136"/>
        <v>3.0764875888396341</v>
      </c>
      <c r="AC893" s="1">
        <f t="shared" si="138"/>
        <v>2769.867124346225</v>
      </c>
    </row>
    <row r="894" spans="1:29">
      <c r="A894">
        <f t="shared" si="131"/>
        <v>3.0825995748043415</v>
      </c>
      <c r="B894" s="1">
        <f>(6.67384*10^(-11)*5.97219*10^24)/((6371*10^3+Equations!C894)^2)</f>
        <v>9.751302642057416</v>
      </c>
      <c r="C894" s="1">
        <v>22275</v>
      </c>
      <c r="D894" s="1">
        <f t="shared" si="132"/>
        <v>2583.5828650728731</v>
      </c>
      <c r="E894" s="1">
        <f>IF(C894&lt;11165,'Initial Conditions (LLDS)'!$E$1-0.0065*C894,IF(C894&gt;25336.9,139.789+0.00296*C894,216.483))</f>
        <v>216.483</v>
      </c>
      <c r="F894">
        <f>(D894*0.028964)/(8.3145*Equations!E894)</f>
        <v>4.157392219989365E-2</v>
      </c>
      <c r="G894" s="14">
        <f t="shared" si="130"/>
        <v>122.6950785998462</v>
      </c>
      <c r="H894">
        <f t="shared" si="133"/>
        <v>29.851852865361348</v>
      </c>
      <c r="I894">
        <f t="shared" si="134"/>
        <v>11.289727822304231</v>
      </c>
      <c r="J894">
        <f>F894*G894*B894-m*B894-0.5*Equations!F894*0.3*I894</f>
        <v>23.657014972171694</v>
      </c>
      <c r="K894" s="14">
        <f t="shared" si="137"/>
        <v>2.2144023658931316</v>
      </c>
      <c r="L894" s="1">
        <f t="shared" si="139"/>
        <v>2772.0815267121179</v>
      </c>
      <c r="O894">
        <f>(2*Mp*Equations!B894/(Equations!F894*1.026*0.75))^(1/2)</f>
        <v>26.29265110986838</v>
      </c>
      <c r="Q894">
        <f>$G$3*('Initial Conditions (LLDS)'!$I$3/Equations!D894)*(Ti/Equations!E894)</f>
        <v>214.03867098148052</v>
      </c>
      <c r="T894" s="1">
        <v>22275</v>
      </c>
      <c r="U894">
        <f t="shared" si="135"/>
        <v>847.19490274754219</v>
      </c>
      <c r="AB894">
        <f t="shared" si="136"/>
        <v>3.0825995748043415</v>
      </c>
      <c r="AC894" s="1">
        <f t="shared" si="138"/>
        <v>2772.0815267121179</v>
      </c>
    </row>
    <row r="895" spans="1:29">
      <c r="A895">
        <f t="shared" si="131"/>
        <v>3.0887306557919167</v>
      </c>
      <c r="B895" s="1">
        <f>(6.67384*10^(-11)*5.97219*10^24)/((6371*10^3+Equations!C895)^2)</f>
        <v>9.7512263803179646</v>
      </c>
      <c r="C895" s="1">
        <v>22300</v>
      </c>
      <c r="D895" s="1">
        <f t="shared" si="132"/>
        <v>2568.2282719790255</v>
      </c>
      <c r="E895" s="1">
        <f>IF(C895&lt;11165,'Initial Conditions (LLDS)'!$E$1-0.0065*C895,IF(C895&gt;25336.9,139.789+0.00296*C895,216.483))</f>
        <v>216.483</v>
      </c>
      <c r="F895">
        <f>(D895*0.028964)/(8.3145*Equations!E895)</f>
        <v>4.1326842585252904E-2</v>
      </c>
      <c r="G895" s="14">
        <f t="shared" si="130"/>
        <v>123.42863216557599</v>
      </c>
      <c r="H895">
        <f t="shared" si="133"/>
        <v>29.970717566646368</v>
      </c>
      <c r="I895">
        <f t="shared" si="134"/>
        <v>11.300905305253691</v>
      </c>
      <c r="J895">
        <f>F895*G895*B895-m*B895-0.5*Equations!F895*0.3*I895</f>
        <v>23.657178537540954</v>
      </c>
      <c r="K895" s="14">
        <f t="shared" si="137"/>
        <v>2.2122121480283283</v>
      </c>
      <c r="L895" s="1">
        <f t="shared" si="139"/>
        <v>2774.2937388601463</v>
      </c>
      <c r="O895">
        <f>(2*Mp*Equations!B895/(Equations!F895*1.026*0.75))^(1/2)</f>
        <v>26.371028423813094</v>
      </c>
      <c r="Q895">
        <f>$G$3*('Initial Conditions (LLDS)'!$I$3/Equations!D895)*(Ti/Equations!E895)</f>
        <v>215.31833787679744</v>
      </c>
      <c r="T895" s="1">
        <v>22300</v>
      </c>
      <c r="U895">
        <f t="shared" si="135"/>
        <v>845.62496545880072</v>
      </c>
      <c r="AB895">
        <f t="shared" si="136"/>
        <v>3.0887306557919167</v>
      </c>
      <c r="AC895" s="1">
        <f t="shared" si="138"/>
        <v>2774.2937388601463</v>
      </c>
    </row>
    <row r="896" spans="1:29">
      <c r="A896">
        <f t="shared" si="131"/>
        <v>3.0948809132291637</v>
      </c>
      <c r="B896" s="1">
        <f>(6.67384*10^(-11)*5.97219*10^24)/((6371*10^3+Equations!C896)^2)</f>
        <v>9.751150119473138</v>
      </c>
      <c r="C896" s="1">
        <v>22325</v>
      </c>
      <c r="D896" s="1">
        <f t="shared" si="132"/>
        <v>2552.9476547092841</v>
      </c>
      <c r="E896" s="1">
        <f>IF(C896&lt;11165,'Initial Conditions (LLDS)'!$E$1-0.0065*C896,IF(C896&gt;25336.9,139.789+0.00296*C896,216.483))</f>
        <v>216.483</v>
      </c>
      <c r="F896">
        <f>(D896*0.028964)/(8.3145*Equations!E896)</f>
        <v>4.1080953358270181E-2</v>
      </c>
      <c r="G896" s="14">
        <f t="shared" si="130"/>
        <v>124.16741178166829</v>
      </c>
      <c r="H896">
        <f t="shared" si="133"/>
        <v>30.090191334400981</v>
      </c>
      <c r="I896">
        <f t="shared" si="134"/>
        <v>11.312106614967348</v>
      </c>
      <c r="J896">
        <f>F896*G896*B896-m*B896-0.5*Equations!F896*0.3*I896</f>
        <v>23.657340766917031</v>
      </c>
      <c r="K896" s="14">
        <f t="shared" si="137"/>
        <v>2.210021603484698</v>
      </c>
      <c r="L896" s="1">
        <f t="shared" si="139"/>
        <v>2776.5037604636309</v>
      </c>
      <c r="O896">
        <f>(2*Mp*Equations!B896/(Equations!F896*1.026*0.75))^(1/2)</f>
        <v>26.449728884769304</v>
      </c>
      <c r="Q896">
        <f>$G$3*('Initial Conditions (LLDS)'!$I$3/Equations!D896)*(Ti/Equations!E896)</f>
        <v>216.6071214937208</v>
      </c>
      <c r="T896" s="1">
        <v>22325</v>
      </c>
      <c r="U896">
        <f t="shared" si="135"/>
        <v>844.05402026088552</v>
      </c>
      <c r="AB896">
        <f t="shared" si="136"/>
        <v>3.0948809132291637</v>
      </c>
      <c r="AC896" s="1">
        <f t="shared" si="138"/>
        <v>2776.5037604636309</v>
      </c>
    </row>
    <row r="897" spans="1:29">
      <c r="A897">
        <f t="shared" si="131"/>
        <v>3.1010504289831595</v>
      </c>
      <c r="B897" s="1">
        <f>(6.67384*10^(-11)*5.97219*10^24)/((6371*10^3+Equations!C897)^2)</f>
        <v>9.7510738595229203</v>
      </c>
      <c r="C897" s="1">
        <v>22350</v>
      </c>
      <c r="D897" s="1">
        <f t="shared" si="132"/>
        <v>2537.7407402951449</v>
      </c>
      <c r="E897" s="1">
        <f>IF(C897&lt;11165,'Initial Conditions (LLDS)'!$E$1-0.0065*C897,IF(C897&gt;25336.9,139.789+0.00296*C897,216.483))</f>
        <v>216.483</v>
      </c>
      <c r="F897">
        <f>(D897*0.028964)/(8.3145*Equations!E897)</f>
        <v>4.0836250126451826E-2</v>
      </c>
      <c r="G897" s="14">
        <f t="shared" si="130"/>
        <v>124.91146068075693</v>
      </c>
      <c r="H897">
        <f t="shared" si="133"/>
        <v>30.210277986768091</v>
      </c>
      <c r="I897">
        <f t="shared" si="134"/>
        <v>11.323331829383623</v>
      </c>
      <c r="J897">
        <f>F897*G897*B897-m*B897-0.5*Equations!F897*0.3*I897</f>
        <v>23.657501663919309</v>
      </c>
      <c r="K897" s="14">
        <f t="shared" si="137"/>
        <v>2.2078307318633845</v>
      </c>
      <c r="L897" s="1">
        <f t="shared" si="139"/>
        <v>2778.7115911954943</v>
      </c>
      <c r="O897">
        <f>(2*Mp*Equations!B897/(Equations!F897*1.026*0.75))^(1/2)</f>
        <v>26.528754194668331</v>
      </c>
      <c r="Q897">
        <f>$G$3*('Initial Conditions (LLDS)'!$I$3/Equations!D897)*(Ti/Equations!E897)</f>
        <v>217.90509725056071</v>
      </c>
      <c r="T897" s="1">
        <v>22350</v>
      </c>
      <c r="U897">
        <f t="shared" si="135"/>
        <v>842.48207948233903</v>
      </c>
      <c r="AB897">
        <f t="shared" si="136"/>
        <v>3.1010504289831595</v>
      </c>
      <c r="AC897" s="1">
        <f t="shared" si="138"/>
        <v>2778.7115911954943</v>
      </c>
    </row>
    <row r="898" spans="1:29">
      <c r="A898">
        <f t="shared" si="131"/>
        <v>3.1072392853641375</v>
      </c>
      <c r="B898" s="1">
        <f>(6.67384*10^(-11)*5.97219*10^24)/((6371*10^3+Equations!C898)^2)</f>
        <v>9.7509976004672989</v>
      </c>
      <c r="C898" s="1">
        <v>22375</v>
      </c>
      <c r="D898" s="1">
        <f t="shared" si="132"/>
        <v>2522.6072564667857</v>
      </c>
      <c r="E898" s="1">
        <f>IF(C898&lt;11165,'Initial Conditions (LLDS)'!$E$1-0.0065*C898,IF(C898&gt;25336.9,139.789+0.00296*C898,216.483))</f>
        <v>216.483</v>
      </c>
      <c r="F898">
        <f>(D898*0.028964)/(8.3145*Equations!E898)</f>
        <v>4.0592728508547067E-2</v>
      </c>
      <c r="G898" s="14">
        <f t="shared" si="130"/>
        <v>125.66082250287292</v>
      </c>
      <c r="H898">
        <f t="shared" si="133"/>
        <v>30.33098137020691</v>
      </c>
      <c r="I898">
        <f t="shared" si="134"/>
        <v>11.3345810267849</v>
      </c>
      <c r="J898">
        <f>F898*G898*B898-m*B898-0.5*Equations!F898*0.3*I898</f>
        <v>23.65766123216147</v>
      </c>
      <c r="K898" s="14">
        <f t="shared" si="137"/>
        <v>2.2056395327645695</v>
      </c>
      <c r="L898" s="1">
        <f t="shared" si="139"/>
        <v>2780.9172307282588</v>
      </c>
      <c r="O898">
        <f>(2*Mp*Equations!B898/(Equations!F898*1.026*0.75))^(1/2)</f>
        <v>26.608106066355674</v>
      </c>
      <c r="Q898">
        <f>$G$3*('Initial Conditions (LLDS)'!$I$3/Equations!D898)*(Ti/Equations!E898)</f>
        <v>219.21234127632201</v>
      </c>
      <c r="T898" s="1">
        <v>22375</v>
      </c>
      <c r="U898">
        <f t="shared" si="135"/>
        <v>840.90915543559947</v>
      </c>
      <c r="AB898">
        <f t="shared" si="136"/>
        <v>3.1072392853641375</v>
      </c>
      <c r="AC898" s="1">
        <f t="shared" si="138"/>
        <v>2780.9172307282588</v>
      </c>
    </row>
    <row r="899" spans="1:29">
      <c r="A899">
        <f t="shared" si="131"/>
        <v>3.1134475651284008</v>
      </c>
      <c r="B899" s="1">
        <f>(6.67384*10^(-11)*5.97219*10^24)/((6371*10^3+Equations!C899)^2)</f>
        <v>9.750921342306258</v>
      </c>
      <c r="C899" s="1">
        <v>22400</v>
      </c>
      <c r="D899" s="1">
        <f t="shared" si="132"/>
        <v>2507.5469316520544</v>
      </c>
      <c r="E899" s="1">
        <f>IF(C899&lt;11165,'Initial Conditions (LLDS)'!$E$1-0.0065*C899,IF(C899&gt;25336.9,139.789+0.00296*C899,216.483))</f>
        <v>216.483</v>
      </c>
      <c r="F899">
        <f>(D899*0.028964)/(8.3145*Equations!E899)</f>
        <v>4.035038413453175E-2</v>
      </c>
      <c r="G899" s="14">
        <f t="shared" ref="G899:G962" si="140">(n*8.3145*E899/D899)</f>
        <v>126.41554129975411</v>
      </c>
      <c r="H899">
        <f t="shared" si="133"/>
        <v>30.452305359735664</v>
      </c>
      <c r="I899">
        <f t="shared" si="134"/>
        <v>11.345854285799438</v>
      </c>
      <c r="J899">
        <f>F899*G899*B899-m*B899-0.5*Equations!F899*0.3*I899</f>
        <v>23.657819475251504</v>
      </c>
      <c r="K899" s="14">
        <f t="shared" si="137"/>
        <v>2.2034480057874708</v>
      </c>
      <c r="L899" s="1">
        <f t="shared" si="139"/>
        <v>2783.1206787340461</v>
      </c>
      <c r="O899">
        <f>(2*Mp*Equations!B899/(Equations!F899*1.026*0.75))^(1/2)</f>
        <v>26.687786223673594</v>
      </c>
      <c r="Q899">
        <f>$G$3*('Initial Conditions (LLDS)'!$I$3/Equations!D899)*(Ti/Equations!E899)</f>
        <v>220.52893041822259</v>
      </c>
      <c r="T899" s="1">
        <v>22400</v>
      </c>
      <c r="U899">
        <f t="shared" si="135"/>
        <v>839.33526041698872</v>
      </c>
      <c r="AB899">
        <f t="shared" si="136"/>
        <v>3.1134475651284008</v>
      </c>
      <c r="AC899" s="1">
        <f t="shared" si="138"/>
        <v>2783.1206787340461</v>
      </c>
    </row>
    <row r="900" spans="1:29">
      <c r="A900">
        <f t="shared" ref="A900:A963" si="141">((G900*3)/(4*3.1415))^(1/3)</f>
        <v>3.1196753514812459</v>
      </c>
      <c r="B900" s="1">
        <f>(6.67384*10^(-11)*5.97219*10^24)/((6371*10^3+Equations!C900)^2)</f>
        <v>9.7508450850397868</v>
      </c>
      <c r="C900" s="1">
        <v>22425</v>
      </c>
      <c r="D900" s="1">
        <f t="shared" ref="D900:D963" si="142">101325*(1-2.25577*(10^-5)*C900)^5.25588</f>
        <v>2492.5594949754877</v>
      </c>
      <c r="E900" s="1">
        <f>IF(C900&lt;11165,'Initial Conditions (LLDS)'!$E$1-0.0065*C900,IF(C900&gt;25336.9,139.789+0.00296*C900,216.483))</f>
        <v>216.483</v>
      </c>
      <c r="F900">
        <f>(D900*0.028964)/(8.3145*Equations!E900)</f>
        <v>4.0109212645592557E-2</v>
      </c>
      <c r="G900" s="14">
        <f t="shared" si="140"/>
        <v>127.17566153920404</v>
      </c>
      <c r="H900">
        <f t="shared" ref="H900:H963" si="143">3.1415*(A900)^2</f>
        <v>30.574253859176416</v>
      </c>
      <c r="I900">
        <f t="shared" ref="I900:I963" si="144">(2*B900*(F900*G900-m)/(F900*0.3*H900))^(1/2)</f>
        <v>11.3571516854033</v>
      </c>
      <c r="J900">
        <f>F900*G900*B900-m*B900-0.5*Equations!F900*0.3*I900</f>
        <v>23.657976396791721</v>
      </c>
      <c r="K900" s="14">
        <f t="shared" si="137"/>
        <v>2.2012561505303374</v>
      </c>
      <c r="L900" s="1">
        <f t="shared" si="139"/>
        <v>2785.3219348845764</v>
      </c>
      <c r="O900">
        <f>(2*Mp*Equations!B900/(Equations!F900*1.026*0.75))^(1/2)</f>
        <v>26.767796401544288</v>
      </c>
      <c r="Q900">
        <f>$G$3*('Initial Conditions (LLDS)'!$I$3/Equations!D900)*(Ti/Equations!E900)</f>
        <v>221.8549422492969</v>
      </c>
      <c r="T900" s="1">
        <v>22425</v>
      </c>
      <c r="U900">
        <f t="shared" ref="U900:U963" si="145">T900/O900</f>
        <v>837.76040670670432</v>
      </c>
      <c r="AB900">
        <f t="shared" ref="AB900:AB963" si="146">((G900*3)/(4*3.1415))^(1/3)</f>
        <v>3.1196753514812459</v>
      </c>
      <c r="AC900" s="1">
        <f t="shared" si="138"/>
        <v>2785.3219348845764</v>
      </c>
    </row>
    <row r="901" spans="1:29">
      <c r="A901">
        <f t="shared" si="141"/>
        <v>3.1259227280799156</v>
      </c>
      <c r="B901" s="1">
        <f>(6.67384*10^(-11)*5.97219*10^24)/((6371*10^3+Equations!C901)^2)</f>
        <v>9.7507688286678675</v>
      </c>
      <c r="C901" s="1">
        <v>22450</v>
      </c>
      <c r="D901" s="1">
        <f t="shared" si="142"/>
        <v>2477.6446762573073</v>
      </c>
      <c r="E901" s="1">
        <f>IF(C901&lt;11165,'Initial Conditions (LLDS)'!$E$1-0.0065*C901,IF(C901&gt;25336.9,139.789+0.00296*C901,216.483))</f>
        <v>216.483</v>
      </c>
      <c r="F901">
        <f>(D901*0.028964)/(8.3145*Equations!E901)</f>
        <v>3.9869209694110813E-2</v>
      </c>
      <c r="G901" s="14">
        <f t="shared" si="140"/>
        <v>127.94122810950304</v>
      </c>
      <c r="H901">
        <f t="shared" si="143"/>
        <v>30.69683080140236</v>
      </c>
      <c r="I901">
        <f t="shared" si="144"/>
        <v>11.368473304922265</v>
      </c>
      <c r="J901">
        <f>F901*G901*B901-m*B901-0.5*Equations!F901*0.3*I901</f>
        <v>23.658132000378686</v>
      </c>
      <c r="K901" s="14">
        <f t="shared" ref="K901:K964" si="147">25/I901</f>
        <v>2.1990639665904501</v>
      </c>
      <c r="L901" s="1">
        <f t="shared" si="139"/>
        <v>2787.520998851167</v>
      </c>
      <c r="O901">
        <f>(2*Mp*Equations!B901/(Equations!F901*1.026*0.75))^(1/2)</f>
        <v>26.848138346053904</v>
      </c>
      <c r="Q901">
        <f>$G$3*('Initial Conditions (LLDS)'!$I$3/Equations!D901)*(Ti/Equations!E901)</f>
        <v>223.19045507609135</v>
      </c>
      <c r="T901" s="1">
        <v>22450</v>
      </c>
      <c r="U901">
        <f t="shared" si="145"/>
        <v>836.18460656880757</v>
      </c>
      <c r="AB901">
        <f t="shared" si="146"/>
        <v>3.1259227280799156</v>
      </c>
      <c r="AC901" s="1">
        <f t="shared" ref="AC901:AC964" si="148">L900+K901</f>
        <v>2787.520998851167</v>
      </c>
    </row>
    <row r="902" spans="1:29">
      <c r="A902">
        <f t="shared" si="141"/>
        <v>3.1321897790365756</v>
      </c>
      <c r="B902" s="1">
        <f>(6.67384*10^(-11)*5.97219*10^24)/((6371*10^3+Equations!C902)^2)</f>
        <v>9.7506925731904879</v>
      </c>
      <c r="C902" s="1">
        <v>22475</v>
      </c>
      <c r="D902" s="1">
        <f t="shared" si="142"/>
        <v>2462.802206012429</v>
      </c>
      <c r="E902" s="1">
        <f>IF(C902&lt;11165,'Initial Conditions (LLDS)'!$E$1-0.0065*C902,IF(C902&gt;25336.9,139.789+0.00296*C902,216.483))</f>
        <v>216.483</v>
      </c>
      <c r="F902">
        <f>(D902*0.028964)/(8.3145*Equations!E902)</f>
        <v>3.9630370943646583E-2</v>
      </c>
      <c r="G902" s="14">
        <f t="shared" si="140"/>
        <v>128.71228632387064</v>
      </c>
      <c r="H902">
        <f t="shared" si="143"/>
        <v>30.820040148587598</v>
      </c>
      <c r="I902">
        <f t="shared" si="144"/>
        <v>11.37981922403382</v>
      </c>
      <c r="J902">
        <f>F902*G902*B902-m*B902-0.5*Equations!F902*0.3*I902</f>
        <v>23.658286289603335</v>
      </c>
      <c r="K902" s="14">
        <f t="shared" si="147"/>
        <v>2.1968714535641118</v>
      </c>
      <c r="L902" s="1">
        <f t="shared" ref="L902:L965" si="149">L901+K902</f>
        <v>2789.7178703047312</v>
      </c>
      <c r="O902">
        <f>(2*Mp*Equations!B902/(Equations!F902*1.026*0.75))^(1/2)</f>
        <v>26.928813814537214</v>
      </c>
      <c r="Q902">
        <f>$G$3*('Initial Conditions (LLDS)'!$I$3/Equations!D902)*(Ti/Equations!E902)</f>
        <v>224.53554794644876</v>
      </c>
      <c r="T902" s="1">
        <v>22475</v>
      </c>
      <c r="U902">
        <f t="shared" si="145"/>
        <v>834.60787225121396</v>
      </c>
      <c r="AB902">
        <f t="shared" si="146"/>
        <v>3.1321897790365756</v>
      </c>
      <c r="AC902" s="1">
        <f t="shared" si="148"/>
        <v>2789.7178703047312</v>
      </c>
    </row>
    <row r="903" spans="1:29">
      <c r="A903">
        <f t="shared" si="141"/>
        <v>3.1384765889213129</v>
      </c>
      <c r="B903" s="1">
        <f>(6.67384*10^(-11)*5.97219*10^24)/((6371*10^3+Equations!C903)^2)</f>
        <v>9.7506163186076336</v>
      </c>
      <c r="C903" s="1">
        <v>22500</v>
      </c>
      <c r="D903" s="1">
        <f t="shared" si="142"/>
        <v>2448.0318154494539</v>
      </c>
      <c r="E903" s="1">
        <f>IF(C903&lt;11165,'Initial Conditions (LLDS)'!$E$1-0.0065*C903,IF(C903&gt;25336.9,139.789+0.00296*C903,216.483))</f>
        <v>216.483</v>
      </c>
      <c r="F903">
        <f>(D903*0.028964)/(8.3145*Equations!E903)</f>
        <v>3.9392692068922416E-2</v>
      </c>
      <c r="G903" s="14">
        <f t="shared" si="140"/>
        <v>129.48888192498131</v>
      </c>
      <c r="H903">
        <f t="shared" si="143"/>
        <v>30.943885892459292</v>
      </c>
      <c r="I903">
        <f t="shared" si="144"/>
        <v>11.391189522769096</v>
      </c>
      <c r="J903">
        <f>F903*G903*B903-m*B903-0.5*Equations!F903*0.3*I903</f>
        <v>23.658439268050856</v>
      </c>
      <c r="K903" s="14">
        <f t="shared" si="147"/>
        <v>2.1946786110466472</v>
      </c>
      <c r="L903" s="1">
        <f t="shared" si="149"/>
        <v>2791.9125489157777</v>
      </c>
      <c r="O903">
        <f>(2*Mp*Equations!B903/(Equations!F903*1.026*0.75))^(1/2)</f>
        <v>27.009824575663146</v>
      </c>
      <c r="Q903">
        <f>$G$3*('Initial Conditions (LLDS)'!$I$3/Equations!D903)*(Ti/Equations!E903)</f>
        <v>225.89030065738595</v>
      </c>
      <c r="T903" s="1">
        <v>22500</v>
      </c>
      <c r="U903">
        <f t="shared" si="145"/>
        <v>833.03021598568012</v>
      </c>
      <c r="AB903">
        <f t="shared" si="146"/>
        <v>3.1384765889213129</v>
      </c>
      <c r="AC903" s="1">
        <f t="shared" si="148"/>
        <v>2791.9125489157777</v>
      </c>
    </row>
    <row r="904" spans="1:29">
      <c r="A904">
        <f t="shared" si="141"/>
        <v>3.1447832427651532</v>
      </c>
      <c r="B904" s="1">
        <f>(6.67384*10^(-11)*5.97219*10^24)/((6371*10^3+Equations!C904)^2)</f>
        <v>9.7505400649192921</v>
      </c>
      <c r="C904" s="1">
        <v>22525</v>
      </c>
      <c r="D904" s="1">
        <f t="shared" si="142"/>
        <v>2433.333236469693</v>
      </c>
      <c r="E904" s="1">
        <f>IF(C904&lt;11165,'Initial Conditions (LLDS)'!$E$1-0.0065*C904,IF(C904&gt;25336.9,139.789+0.00296*C904,216.483))</f>
        <v>216.483</v>
      </c>
      <c r="F904">
        <f>(D904*0.028964)/(8.3145*Equations!E904)</f>
        <v>3.9156168755807651E-2</v>
      </c>
      <c r="G904" s="14">
        <f t="shared" si="140"/>
        <v>130.271061089532</v>
      </c>
      <c r="H904">
        <f t="shared" si="143"/>
        <v>31.068372054552217</v>
      </c>
      <c r="I904">
        <f t="shared" si="144"/>
        <v>11.402584281514846</v>
      </c>
      <c r="J904">
        <f>F904*G904*B904-m*B904-0.5*Equations!F904*0.3*I904</f>
        <v>23.658590939300808</v>
      </c>
      <c r="K904" s="14">
        <f t="shared" si="147"/>
        <v>2.1924854386324011</v>
      </c>
      <c r="L904" s="1">
        <f t="shared" si="149"/>
        <v>2794.1050343544102</v>
      </c>
      <c r="O904">
        <f>(2*Mp*Equations!B904/(Equations!F904*1.026*0.75))^(1/2)</f>
        <v>27.091172409520848</v>
      </c>
      <c r="Q904">
        <f>$G$3*('Initial Conditions (LLDS)'!$I$3/Equations!D904)*(Ti/Equations!E904)</f>
        <v>227.25479376306166</v>
      </c>
      <c r="T904" s="1">
        <v>22525</v>
      </c>
      <c r="U904">
        <f t="shared" si="145"/>
        <v>831.45164998779728</v>
      </c>
      <c r="AB904">
        <f t="shared" si="146"/>
        <v>3.1447832427651532</v>
      </c>
      <c r="AC904" s="1">
        <f t="shared" si="148"/>
        <v>2794.1050343544102</v>
      </c>
    </row>
    <row r="905" spans="1:29">
      <c r="A905">
        <f t="shared" si="141"/>
        <v>3.1511098260631094</v>
      </c>
      <c r="B905" s="1">
        <f>(6.67384*10^(-11)*5.97219*10^24)/((6371*10^3+Equations!C905)^2)</f>
        <v>9.7504638121254477</v>
      </c>
      <c r="C905" s="1">
        <v>22550</v>
      </c>
      <c r="D905" s="1">
        <f t="shared" si="142"/>
        <v>2418.7062016661557</v>
      </c>
      <c r="E905" s="1">
        <f>IF(C905&lt;11165,'Initial Conditions (LLDS)'!$E$1-0.0065*C905,IF(C905&gt;25336.9,139.789+0.00296*C905,216.483))</f>
        <v>216.483</v>
      </c>
      <c r="F905">
        <f>(D905*0.028964)/(8.3145*Equations!E905)</f>
        <v>3.8920796701302156E-2</v>
      </c>
      <c r="G905" s="14">
        <f t="shared" si="140"/>
        <v>131.05887043286509</v>
      </c>
      <c r="H905">
        <f t="shared" si="143"/>
        <v>31.193502686465916</v>
      </c>
      <c r="I905">
        <f t="shared" si="144"/>
        <v>11.41400358101545</v>
      </c>
      <c r="J905">
        <f>F905*G905*B905-m*B905-0.5*Equations!F905*0.3*I905</f>
        <v>23.658741306927016</v>
      </c>
      <c r="K905" s="14">
        <f t="shared" si="147"/>
        <v>2.1902919359147308</v>
      </c>
      <c r="L905" s="1">
        <f t="shared" si="149"/>
        <v>2796.2953262903252</v>
      </c>
      <c r="O905">
        <f>(2*Mp*Equations!B905/(Equations!F905*1.026*0.75))^(1/2)</f>
        <v>27.172859107706742</v>
      </c>
      <c r="Q905">
        <f>$G$3*('Initial Conditions (LLDS)'!$I$3/Equations!D905)*(Ti/Equations!E905)</f>
        <v>228.62910858284141</v>
      </c>
      <c r="T905" s="1">
        <v>22550</v>
      </c>
      <c r="U905">
        <f t="shared" si="145"/>
        <v>829.87218645697794</v>
      </c>
      <c r="AB905">
        <f t="shared" si="146"/>
        <v>3.1511098260631094</v>
      </c>
      <c r="AC905" s="1">
        <f t="shared" si="148"/>
        <v>2796.2953262903252</v>
      </c>
    </row>
    <row r="906" spans="1:29">
      <c r="A906">
        <f t="shared" si="141"/>
        <v>3.1574564247772483</v>
      </c>
      <c r="B906" s="1">
        <f>(6.67384*10^(-11)*5.97219*10^24)/((6371*10^3+Equations!C906)^2)</f>
        <v>9.7503875602260877</v>
      </c>
      <c r="C906" s="1">
        <v>22575</v>
      </c>
      <c r="D906" s="1">
        <f t="shared" si="142"/>
        <v>2404.1504443225681</v>
      </c>
      <c r="E906" s="1">
        <f>IF(C906&lt;11165,'Initial Conditions (LLDS)'!$E$1-0.0065*C906,IF(C906&gt;25336.9,139.789+0.00296*C906,216.483))</f>
        <v>216.483</v>
      </c>
      <c r="F906">
        <f>(D906*0.028964)/(8.3145*Equations!E906)</f>
        <v>3.8686571613520508E-2</v>
      </c>
      <c r="G906" s="14">
        <f t="shared" si="140"/>
        <v>131.85235701364479</v>
      </c>
      <c r="H906">
        <f t="shared" si="143"/>
        <v>31.319281870124321</v>
      </c>
      <c r="I906">
        <f t="shared" si="144"/>
        <v>11.425447502374887</v>
      </c>
      <c r="J906">
        <f>F906*G906*B906-m*B906-0.5*Equations!F906*0.3*I906</f>
        <v>23.658890374497648</v>
      </c>
      <c r="K906" s="14">
        <f t="shared" si="147"/>
        <v>2.1880981024860091</v>
      </c>
      <c r="L906" s="1">
        <f t="shared" si="149"/>
        <v>2798.4834243928112</v>
      </c>
      <c r="O906">
        <f>(2*Mp*Equations!B906/(Equations!F906*1.026*0.75))^(1/2)</f>
        <v>27.254886473412149</v>
      </c>
      <c r="Q906">
        <f>$G$3*('Initial Conditions (LLDS)'!$I$3/Equations!D906)*(Ti/Equations!E906)</f>
        <v>230.01332720945501</v>
      </c>
      <c r="T906" s="1">
        <v>22575</v>
      </c>
      <c r="U906">
        <f t="shared" si="145"/>
        <v>828.29183757644705</v>
      </c>
      <c r="AB906">
        <f t="shared" si="146"/>
        <v>3.1574564247772483</v>
      </c>
      <c r="AC906" s="1">
        <f t="shared" si="148"/>
        <v>2798.4834243928112</v>
      </c>
    </row>
    <row r="907" spans="1:29">
      <c r="A907">
        <f t="shared" si="141"/>
        <v>3.1638231253397771</v>
      </c>
      <c r="B907" s="1">
        <f>(6.67384*10^(-11)*5.97219*10^24)/((6371*10^3+Equations!C907)^2)</f>
        <v>9.7503113092211962</v>
      </c>
      <c r="C907" s="1">
        <v>22600</v>
      </c>
      <c r="D907" s="1">
        <f t="shared" si="142"/>
        <v>2389.6656984123697</v>
      </c>
      <c r="E907" s="1">
        <f>IF(C907&lt;11165,'Initial Conditions (LLDS)'!$E$1-0.0065*C907,IF(C907&gt;25336.9,139.789+0.00296*C907,216.483))</f>
        <v>216.483</v>
      </c>
      <c r="F907">
        <f>(D907*0.028964)/(8.3145*Equations!E907)</f>
        <v>3.8453489211675886E-2</v>
      </c>
      <c r="G907" s="14">
        <f t="shared" si="140"/>
        <v>132.65156833858964</v>
      </c>
      <c r="H907">
        <f t="shared" si="143"/>
        <v>31.445713718037783</v>
      </c>
      <c r="I907">
        <f t="shared" si="144"/>
        <v>11.436916127058808</v>
      </c>
      <c r="J907">
        <f>F907*G907*B907-m*B907-0.5*Equations!F907*0.3*I907</f>
        <v>23.659038145575217</v>
      </c>
      <c r="K907" s="14">
        <f t="shared" si="147"/>
        <v>2.1859039379376095</v>
      </c>
      <c r="L907" s="1">
        <f t="shared" si="149"/>
        <v>2800.6693283307486</v>
      </c>
      <c r="O907">
        <f>(2*Mp*Equations!B907/(Equations!F907*1.026*0.75))^(1/2)</f>
        <v>27.337256321511834</v>
      </c>
      <c r="Q907">
        <f>$G$3*('Initial Conditions (LLDS)'!$I$3/Equations!D907)*(Ti/Equations!E907)</f>
        <v>231.40753251725252</v>
      </c>
      <c r="T907" s="1">
        <v>22600</v>
      </c>
      <c r="U907">
        <f t="shared" si="145"/>
        <v>826.71061551323055</v>
      </c>
      <c r="AB907">
        <f t="shared" si="146"/>
        <v>3.1638231253397771</v>
      </c>
      <c r="AC907" s="1">
        <f t="shared" si="148"/>
        <v>2800.6693283307486</v>
      </c>
    </row>
    <row r="908" spans="1:29">
      <c r="A908">
        <f t="shared" si="141"/>
        <v>3.1702100146561745</v>
      </c>
      <c r="B908" s="1">
        <f>(6.67384*10^(-11)*5.97219*10^24)/((6371*10^3+Equations!C908)^2)</f>
        <v>9.7502350591107607</v>
      </c>
      <c r="C908" s="1">
        <v>22625</v>
      </c>
      <c r="D908" s="1">
        <f t="shared" si="142"/>
        <v>2375.2516985977136</v>
      </c>
      <c r="E908" s="1">
        <f>IF(C908&lt;11165,'Initial Conditions (LLDS)'!$E$1-0.0065*C908,IF(C908&gt;25336.9,139.789+0.00296*C908,216.483))</f>
        <v>216.483</v>
      </c>
      <c r="F908">
        <f>(D908*0.028964)/(8.3145*Equations!E908)</f>
        <v>3.8221545226063913E-2</v>
      </c>
      <c r="G908" s="14">
        <f t="shared" si="140"/>
        <v>133.45655236726125</v>
      </c>
      <c r="H908">
        <f t="shared" si="143"/>
        <v>31.57280237356813</v>
      </c>
      <c r="I908">
        <f t="shared" si="144"/>
        <v>11.448409536896504</v>
      </c>
      <c r="J908">
        <f>F908*G908*B908-m*B908-0.5*Equations!F908*0.3*I908</f>
        <v>23.659184623716502</v>
      </c>
      <c r="K908" s="14">
        <f t="shared" si="147"/>
        <v>2.1837094418599157</v>
      </c>
      <c r="L908" s="1">
        <f t="shared" si="149"/>
        <v>2802.8530377726083</v>
      </c>
      <c r="O908">
        <f>(2*Mp*Equations!B908/(Equations!F908*1.026*0.75))^(1/2)</f>
        <v>27.419970478653319</v>
      </c>
      <c r="Q908">
        <f>$G$3*('Initial Conditions (LLDS)'!$I$3/Equations!D908)*(Ti/Equations!E908)</f>
        <v>232.81180817055821</v>
      </c>
      <c r="T908" s="1">
        <v>22625</v>
      </c>
      <c r="U908">
        <f t="shared" si="145"/>
        <v>825.1285324181423</v>
      </c>
      <c r="AB908">
        <f t="shared" si="146"/>
        <v>3.1702100146561745</v>
      </c>
      <c r="AC908" s="1">
        <f t="shared" si="148"/>
        <v>2802.8530377726083</v>
      </c>
    </row>
    <row r="909" spans="1:29">
      <c r="A909">
        <f t="shared" si="141"/>
        <v>3.176617180108313</v>
      </c>
      <c r="B909" s="1">
        <f>(6.67384*10^(-11)*5.97219*10^24)/((6371*10^3+Equations!C909)^2)</f>
        <v>9.7501588098947671</v>
      </c>
      <c r="C909" s="1">
        <v>22650</v>
      </c>
      <c r="D909" s="1">
        <f t="shared" si="142"/>
        <v>2360.9081802284913</v>
      </c>
      <c r="E909" s="1">
        <f>IF(C909&lt;11165,'Initial Conditions (LLDS)'!$E$1-0.0065*C909,IF(C909&gt;25336.9,139.789+0.00296*C909,216.483))</f>
        <v>216.483</v>
      </c>
      <c r="F909">
        <f>(D909*0.028964)/(8.3145*Equations!E909)</f>
        <v>3.7990735398047051E-2</v>
      </c>
      <c r="G909" s="14">
        <f t="shared" si="140"/>
        <v>134.26735751690819</v>
      </c>
      <c r="H909">
        <f t="shared" si="143"/>
        <v>31.700552011195612</v>
      </c>
      <c r="I909">
        <f t="shared" si="144"/>
        <v>11.459927814082993</v>
      </c>
      <c r="J909">
        <f>F909*G909*B909-m*B909-0.5*Equations!F909*0.3*I909</f>
        <v>23.659329812472659</v>
      </c>
      <c r="K909" s="14">
        <f t="shared" si="147"/>
        <v>2.1815146138423094</v>
      </c>
      <c r="L909" s="1">
        <f t="shared" si="149"/>
        <v>2805.0345523864507</v>
      </c>
      <c r="O909">
        <f>(2*Mp*Equations!B909/(Equations!F909*1.026*0.75))^(1/2)</f>
        <v>27.503030783346759</v>
      </c>
      <c r="Q909">
        <f>$G$3*('Initial Conditions (LLDS)'!$I$3/Equations!D909)*(Ti/Equations!E909)</f>
        <v>234.22623863212027</v>
      </c>
      <c r="T909" s="1">
        <v>22650</v>
      </c>
      <c r="U909">
        <f t="shared" si="145"/>
        <v>823.54560042577941</v>
      </c>
      <c r="AB909">
        <f t="shared" si="146"/>
        <v>3.176617180108313</v>
      </c>
      <c r="AC909" s="1">
        <f t="shared" si="148"/>
        <v>2805.0345523864507</v>
      </c>
    </row>
    <row r="910" spans="1:29">
      <c r="A910">
        <f t="shared" si="141"/>
        <v>3.1830447095576346</v>
      </c>
      <c r="B910" s="1">
        <f>(6.67384*10^(-11)*5.97219*10^24)/((6371*10^3+Equations!C910)^2)</f>
        <v>9.7500825615732012</v>
      </c>
      <c r="C910" s="1">
        <v>22675</v>
      </c>
      <c r="D910" s="1">
        <f t="shared" si="142"/>
        <v>2346.6348793413263</v>
      </c>
      <c r="E910" s="1">
        <f>IF(C910&lt;11165,'Initial Conditions (LLDS)'!$E$1-0.0065*C910,IF(C910&gt;25336.9,139.789+0.00296*C910,216.483))</f>
        <v>216.483</v>
      </c>
      <c r="F910">
        <f>(D910*0.028964)/(8.3145*Equations!E910)</f>
        <v>3.7761055480038323E-2</v>
      </c>
      <c r="G910" s="14">
        <f t="shared" si="140"/>
        <v>135.08403266736931</v>
      </c>
      <c r="H910">
        <f t="shared" si="143"/>
        <v>31.828966836789103</v>
      </c>
      <c r="I910">
        <f t="shared" si="144"/>
        <v>11.471471041181063</v>
      </c>
      <c r="J910">
        <f>F910*G910*B910-m*B910-0.5*Equations!F910*0.3*I910</f>
        <v>23.659473715389133</v>
      </c>
      <c r="K910" s="14">
        <f t="shared" si="147"/>
        <v>2.1793194534731692</v>
      </c>
      <c r="L910" s="1">
        <f t="shared" si="149"/>
        <v>2807.2138718399237</v>
      </c>
      <c r="O910">
        <f>(2*Mp*Equations!B910/(Equations!F910*1.026*0.75))^(1/2)</f>
        <v>27.586439086055933</v>
      </c>
      <c r="Q910">
        <f>$G$3*('Initial Conditions (LLDS)'!$I$3/Equations!D910)*(Ti/Equations!E910)</f>
        <v>235.65090917166481</v>
      </c>
      <c r="T910" s="1">
        <v>22675</v>
      </c>
      <c r="U910">
        <f t="shared" si="145"/>
        <v>821.96183165450634</v>
      </c>
      <c r="AB910">
        <f t="shared" si="146"/>
        <v>3.1830447095576346</v>
      </c>
      <c r="AC910" s="1">
        <f t="shared" si="148"/>
        <v>2807.2138718399237</v>
      </c>
    </row>
    <row r="911" spans="1:29">
      <c r="A911">
        <f t="shared" si="141"/>
        <v>3.1894926913483364</v>
      </c>
      <c r="B911" s="1">
        <f>(6.67384*10^(-11)*5.97219*10^24)/((6371*10^3+Equations!C911)^2)</f>
        <v>9.7500063141460487</v>
      </c>
      <c r="C911" s="1">
        <v>22700</v>
      </c>
      <c r="D911" s="1">
        <f t="shared" si="142"/>
        <v>2332.4315326585852</v>
      </c>
      <c r="E911" s="1">
        <f>IF(C911&lt;11165,'Initial Conditions (LLDS)'!$E$1-0.0065*C911,IF(C911&gt;25336.9,139.789+0.00296*C911,216.483))</f>
        <v>216.483</v>
      </c>
      <c r="F911">
        <f>(D911*0.028964)/(8.3145*Equations!E911)</f>
        <v>3.7532501235485481E-2</v>
      </c>
      <c r="G911" s="14">
        <f t="shared" si="140"/>
        <v>135.90662716603416</v>
      </c>
      <c r="H911">
        <f t="shared" si="143"/>
        <v>31.958051087878633</v>
      </c>
      <c r="I911">
        <f t="shared" si="144"/>
        <v>11.483039301123339</v>
      </c>
      <c r="J911">
        <f>F911*G911*B911-m*B911-0.5*Equations!F911*0.3*I911</f>
        <v>23.65961633600574</v>
      </c>
      <c r="K911" s="14">
        <f t="shared" si="147"/>
        <v>2.1771239603398684</v>
      </c>
      <c r="L911" s="1">
        <f t="shared" si="149"/>
        <v>2809.3909958002637</v>
      </c>
      <c r="O911">
        <f>(2*Mp*Equations!B911/(Equations!F911*1.026*0.75))^(1/2)</f>
        <v>27.670197249289792</v>
      </c>
      <c r="Q911">
        <f>$G$3*('Initial Conditions (LLDS)'!$I$3/Equations!D911)*(Ti/Equations!E911)</f>
        <v>237.08590587454904</v>
      </c>
      <c r="T911" s="1">
        <v>22700</v>
      </c>
      <c r="U911">
        <f t="shared" si="145"/>
        <v>820.37723820644749</v>
      </c>
      <c r="AB911">
        <f t="shared" si="146"/>
        <v>3.1894926913483364</v>
      </c>
      <c r="AC911" s="1">
        <f t="shared" si="148"/>
        <v>2809.3909958002637</v>
      </c>
    </row>
    <row r="912" spans="1:29">
      <c r="A912">
        <f t="shared" si="141"/>
        <v>3.195961214310588</v>
      </c>
      <c r="B912" s="1">
        <f>(6.67384*10^(-11)*5.97219*10^24)/((6371*10^3+Equations!C912)^2)</f>
        <v>9.7499300676132954</v>
      </c>
      <c r="C912" s="1">
        <v>22725</v>
      </c>
      <c r="D912" s="1">
        <f t="shared" si="142"/>
        <v>2318.297877587373</v>
      </c>
      <c r="E912" s="1">
        <f>IF(C912&lt;11165,'Initial Conditions (LLDS)'!$E$1-0.0065*C912,IF(C912&gt;25336.9,139.789+0.00296*C912,216.483))</f>
        <v>216.483</v>
      </c>
      <c r="F912">
        <f>(D912*0.028964)/(8.3145*Equations!E912)</f>
        <v>3.7305068438854769E-2</v>
      </c>
      <c r="G912" s="14">
        <f t="shared" si="140"/>
        <v>136.73519083286354</v>
      </c>
      <c r="H912">
        <f t="shared" si="143"/>
        <v>32.087809033930753</v>
      </c>
      <c r="I912">
        <f t="shared" si="144"/>
        <v>11.494632677214403</v>
      </c>
      <c r="J912">
        <f>F912*G912*B912-m*B912-0.5*Equations!F912*0.3*I912</f>
        <v>23.659757677856618</v>
      </c>
      <c r="K912" s="14">
        <f t="shared" si="147"/>
        <v>2.1749281340287658</v>
      </c>
      <c r="L912" s="1">
        <f t="shared" si="149"/>
        <v>2811.5659239342926</v>
      </c>
      <c r="O912">
        <f>(2*Mp*Equations!B912/(Equations!F912*1.026*0.75))^(1/2)</f>
        <v>27.75430714769502</v>
      </c>
      <c r="Q912">
        <f>$G$3*('Initial Conditions (LLDS)'!$I$3/Equations!D912)*(Ti/Equations!E912)</f>
        <v>238.53131565051964</v>
      </c>
      <c r="T912" s="1">
        <v>22725</v>
      </c>
      <c r="U912">
        <f t="shared" si="145"/>
        <v>818.7918321674731</v>
      </c>
      <c r="AB912">
        <f t="shared" si="146"/>
        <v>3.195961214310588</v>
      </c>
      <c r="AC912" s="1">
        <f t="shared" si="148"/>
        <v>2811.5659239342926</v>
      </c>
    </row>
    <row r="913" spans="1:29">
      <c r="A913">
        <f t="shared" si="141"/>
        <v>3.202450367763769</v>
      </c>
      <c r="B913" s="1">
        <f>(6.67384*10^(-11)*5.97219*10^24)/((6371*10^3+Equations!C913)^2)</f>
        <v>9.7498538219749289</v>
      </c>
      <c r="C913" s="1">
        <v>22750</v>
      </c>
      <c r="D913" s="1">
        <f t="shared" si="142"/>
        <v>2304.2336522185619</v>
      </c>
      <c r="E913" s="1">
        <f>IF(C913&lt;11165,'Initial Conditions (LLDS)'!$E$1-0.0065*C913,IF(C913&gt;25336.9,139.789+0.00296*C913,216.483))</f>
        <v>216.483</v>
      </c>
      <c r="F913">
        <f>(D913*0.028964)/(8.3145*Equations!E913)</f>
        <v>3.7078752875615337E-2</v>
      </c>
      <c r="G913" s="14">
        <f t="shared" si="140"/>
        <v>137.56977396546785</v>
      </c>
      <c r="H913">
        <f t="shared" si="143"/>
        <v>32.218244976626529</v>
      </c>
      <c r="I913">
        <f t="shared" si="144"/>
        <v>11.506251253132834</v>
      </c>
      <c r="J913">
        <f>F913*G913*B913-m*B913-0.5*Equations!F913*0.3*I913</f>
        <v>23.659897744470253</v>
      </c>
      <c r="K913" s="14">
        <f t="shared" si="147"/>
        <v>2.1727319741252122</v>
      </c>
      <c r="L913" s="1">
        <f t="shared" si="149"/>
        <v>2813.738655908418</v>
      </c>
      <c r="O913">
        <f>(2*Mp*Equations!B913/(Equations!F913*1.026*0.75))^(1/2)</f>
        <v>27.838770668149166</v>
      </c>
      <c r="Q913">
        <f>$G$3*('Initial Conditions (LLDS)'!$I$3/Equations!D913)*(Ti/Equations!E913)</f>
        <v>239.98722624257178</v>
      </c>
      <c r="T913" s="1">
        <v>22750</v>
      </c>
      <c r="U913">
        <f t="shared" si="145"/>
        <v>817.20562560719247</v>
      </c>
      <c r="AB913">
        <f t="shared" si="146"/>
        <v>3.202450367763769</v>
      </c>
      <c r="AC913" s="1">
        <f t="shared" si="148"/>
        <v>2813.738655908418</v>
      </c>
    </row>
    <row r="914" spans="1:29">
      <c r="A914">
        <f t="shared" si="141"/>
        <v>3.2089602415197342</v>
      </c>
      <c r="B914" s="1">
        <f>(6.67384*10^(-11)*5.97219*10^24)/((6371*10^3+Equations!C914)^2)</f>
        <v>9.7497775772309332</v>
      </c>
      <c r="C914" s="1">
        <v>22775</v>
      </c>
      <c r="D914" s="1">
        <f t="shared" si="142"/>
        <v>2290.2385953257799</v>
      </c>
      <c r="E914" s="1">
        <f>IF(C914&lt;11165,'Initial Conditions (LLDS)'!$E$1-0.0065*C914,IF(C914&gt;25336.9,139.789+0.00296*C914,216.483))</f>
        <v>216.483</v>
      </c>
      <c r="F914">
        <f>(D914*0.028964)/(8.3145*Equations!E914)</f>
        <v>3.6853550342222936E-2</v>
      </c>
      <c r="G914" s="14">
        <f t="shared" si="140"/>
        <v>138.41042734424823</v>
      </c>
      <c r="H914">
        <f t="shared" si="143"/>
        <v>32.349363250142268</v>
      </c>
      <c r="I914">
        <f t="shared" si="144"/>
        <v>11.517895112933379</v>
      </c>
      <c r="J914">
        <f>F914*G914*B914-m*B914-0.5*Equations!F914*0.3*I914</f>
        <v>23.660036539369411</v>
      </c>
      <c r="K914" s="14">
        <f t="shared" si="147"/>
        <v>2.1705354802135366</v>
      </c>
      <c r="L914" s="1">
        <f t="shared" si="149"/>
        <v>2815.9091913886314</v>
      </c>
      <c r="O914">
        <f>(2*Mp*Equations!B914/(Equations!F914*1.026*0.75))^(1/2)</f>
        <v>27.923589709854848</v>
      </c>
      <c r="Q914">
        <f>$G$3*('Initial Conditions (LLDS)'!$I$3/Equations!D914)*(Ti/Equations!E914)</f>
        <v>241.45372623591766</v>
      </c>
      <c r="T914" s="1">
        <v>22775</v>
      </c>
      <c r="U914">
        <f t="shared" si="145"/>
        <v>815.61863057894027</v>
      </c>
      <c r="AB914">
        <f t="shared" si="146"/>
        <v>3.2089602415197342</v>
      </c>
      <c r="AC914" s="1">
        <f t="shared" si="148"/>
        <v>2815.9091913886314</v>
      </c>
    </row>
    <row r="915" spans="1:29">
      <c r="A915">
        <f t="shared" si="141"/>
        <v>3.2154909258860989</v>
      </c>
      <c r="B915" s="1">
        <f>(6.67384*10^(-11)*5.97219*10^24)/((6371*10^3+Equations!C915)^2)</f>
        <v>9.7497013333812959</v>
      </c>
      <c r="C915" s="1">
        <v>22800</v>
      </c>
      <c r="D915" s="1">
        <f t="shared" si="142"/>
        <v>2276.3124463644372</v>
      </c>
      <c r="E915" s="1">
        <f>IF(C915&lt;11165,'Initial Conditions (LLDS)'!$E$1-0.0065*C915,IF(C915&gt;25336.9,139.789+0.00296*C915,216.483))</f>
        <v>216.483</v>
      </c>
      <c r="F915">
        <f>(D915*0.028964)/(8.3145*Equations!E915)</f>
        <v>3.6629456646104293E-2</v>
      </c>
      <c r="G915" s="14">
        <f t="shared" si="140"/>
        <v>139.25720223759717</v>
      </c>
      <c r="H915">
        <f t="shared" si="143"/>
        <v>32.481168221433023</v>
      </c>
      <c r="I915">
        <f t="shared" si="144"/>
        <v>11.529564341049058</v>
      </c>
      <c r="J915">
        <f>F915*G915*B915-m*B915-0.5*Equations!F915*0.3*I915</f>
        <v>23.660174066071271</v>
      </c>
      <c r="K915" s="14">
        <f t="shared" si="147"/>
        <v>2.1683386518770482</v>
      </c>
      <c r="L915" s="1">
        <f t="shared" si="149"/>
        <v>2818.0775300405085</v>
      </c>
      <c r="O915">
        <f>(2*Mp*Equations!B915/(Equations!F915*1.026*0.75))^(1/2)</f>
        <v>28.008766184434567</v>
      </c>
      <c r="Q915">
        <f>$G$3*('Initial Conditions (LLDS)'!$I$3/Equations!D915)*(Ti/Equations!E915)</f>
        <v>242.93090506705883</v>
      </c>
      <c r="T915" s="1">
        <v>22800</v>
      </c>
      <c r="U915">
        <f t="shared" si="145"/>
        <v>814.03085911976882</v>
      </c>
      <c r="AB915">
        <f t="shared" si="146"/>
        <v>3.2154909258860989</v>
      </c>
      <c r="AC915" s="1">
        <f t="shared" si="148"/>
        <v>2818.0775300405085</v>
      </c>
    </row>
    <row r="916" spans="1:29">
      <c r="A916">
        <f t="shared" si="141"/>
        <v>3.2220425116695712</v>
      </c>
      <c r="B916" s="1">
        <f>(6.67384*10^(-11)*5.97219*10^24)/((6371*10^3+Equations!C916)^2)</f>
        <v>9.7496250904260027</v>
      </c>
      <c r="C916" s="1">
        <v>22825</v>
      </c>
      <c r="D916" s="1">
        <f t="shared" si="142"/>
        <v>2262.4549454707076</v>
      </c>
      <c r="E916" s="1">
        <f>IF(C916&lt;11165,'Initial Conditions (LLDS)'!$E$1-0.0065*C916,IF(C916&gt;25336.9,139.789+0.00296*C916,216.483))</f>
        <v>216.483</v>
      </c>
      <c r="F916">
        <f>(D916*0.028964)/(8.3145*Equations!E916)</f>
        <v>3.6406467605640661E-2</v>
      </c>
      <c r="G916" s="14">
        <f t="shared" si="140"/>
        <v>140.11015040716362</v>
      </c>
      <c r="H916">
        <f t="shared" si="143"/>
        <v>32.613664290519225</v>
      </c>
      <c r="I916">
        <f t="shared" si="144"/>
        <v>11.541259022293307</v>
      </c>
      <c r="J916">
        <f>F916*G916*B916-m*B916-0.5*Equations!F916*0.3*I916</f>
        <v>23.66031032808732</v>
      </c>
      <c r="K916" s="14">
        <f t="shared" si="147"/>
        <v>2.1661414886980306</v>
      </c>
      <c r="L916" s="1">
        <f t="shared" si="149"/>
        <v>2820.2436715292065</v>
      </c>
      <c r="O916">
        <f>(2*Mp*Equations!B916/(Equations!F916*1.026*0.75))^(1/2)</f>
        <v>28.094302016026646</v>
      </c>
      <c r="Q916">
        <f>$G$3*('Initial Conditions (LLDS)'!$I$3/Equations!D916)*(Ti/Equations!E916)</f>
        <v>244.41885303297107</v>
      </c>
      <c r="T916" s="1">
        <v>22825</v>
      </c>
      <c r="U916">
        <f t="shared" si="145"/>
        <v>812.44232325043254</v>
      </c>
      <c r="AB916">
        <f t="shared" si="146"/>
        <v>3.2220425116695712</v>
      </c>
      <c r="AC916" s="1">
        <f t="shared" si="148"/>
        <v>2820.2436715292065</v>
      </c>
    </row>
    <row r="917" spans="1:29">
      <c r="A917">
        <f t="shared" si="141"/>
        <v>3.2286150901792721</v>
      </c>
      <c r="B917" s="1">
        <f>(6.67384*10^(-11)*5.97219*10^24)/((6371*10^3+Equations!C917)^2)</f>
        <v>9.7495488483650377</v>
      </c>
      <c r="C917" s="1">
        <v>22850</v>
      </c>
      <c r="D917" s="1">
        <f t="shared" si="142"/>
        <v>2248.6658334605672</v>
      </c>
      <c r="E917" s="1">
        <f>IF(C917&lt;11165,'Initial Conditions (LLDS)'!$E$1-0.0065*C917,IF(C917&gt;25336.9,139.789+0.00296*C917,216.483))</f>
        <v>216.483</v>
      </c>
      <c r="F917">
        <f>(D917*0.028964)/(8.3145*Equations!E917)</f>
        <v>3.6184579050152418E-2</v>
      </c>
      <c r="G917" s="14">
        <f t="shared" si="140"/>
        <v>140.96932411317789</v>
      </c>
      <c r="H917">
        <f t="shared" si="143"/>
        <v>32.746855890775393</v>
      </c>
      <c r="I917">
        <f t="shared" si="144"/>
        <v>11.552979241862149</v>
      </c>
      <c r="J917">
        <f>F917*G917*B917-m*B917-0.5*Equations!F917*0.3*I917</f>
        <v>23.660445328923402</v>
      </c>
      <c r="K917" s="14">
        <f t="shared" si="147"/>
        <v>2.1639439902577386</v>
      </c>
      <c r="L917" s="1">
        <f t="shared" si="149"/>
        <v>2822.4076155194643</v>
      </c>
      <c r="O917">
        <f>(2*Mp*Equations!B917/(Equations!F917*1.026*0.75))^(1/2)</f>
        <v>28.18019914138166</v>
      </c>
      <c r="Q917">
        <f>$G$3*('Initial Conditions (LLDS)'!$I$3/Equations!D917)*(Ti/Equations!E917)</f>
        <v>245.91766130039377</v>
      </c>
      <c r="T917" s="1">
        <v>22850</v>
      </c>
      <c r="U917">
        <f t="shared" si="145"/>
        <v>810.85303497538291</v>
      </c>
      <c r="AB917">
        <f t="shared" si="146"/>
        <v>3.2286150901792721</v>
      </c>
      <c r="AC917" s="1">
        <f t="shared" si="148"/>
        <v>2822.4076155194643</v>
      </c>
    </row>
    <row r="918" spans="1:29">
      <c r="A918">
        <f t="shared" si="141"/>
        <v>3.2352087532301246</v>
      </c>
      <c r="B918" s="1">
        <f>(6.67384*10^(-11)*5.97219*10^24)/((6371*10^3+Equations!C918)^2)</f>
        <v>9.7494726071983902</v>
      </c>
      <c r="C918" s="1">
        <v>22875</v>
      </c>
      <c r="D918" s="1">
        <f t="shared" si="142"/>
        <v>2234.9448518287804</v>
      </c>
      <c r="E918" s="1">
        <f>IF(C918&lt;11165,'Initial Conditions (LLDS)'!$E$1-0.0065*C918,IF(C918&gt;25336.9,139.789+0.00296*C918,216.483))</f>
        <v>216.483</v>
      </c>
      <c r="F918">
        <f>(D918*0.028964)/(8.3145*Equations!E918)</f>
        <v>3.5963786819882694E-2</v>
      </c>
      <c r="G918" s="14">
        <f t="shared" si="140"/>
        <v>141.83477611984355</v>
      </c>
      <c r="H918">
        <f t="shared" si="143"/>
        <v>32.880747489222671</v>
      </c>
      <c r="I918">
        <f t="shared" si="144"/>
        <v>11.564725085336356</v>
      </c>
      <c r="J918">
        <f>F918*G918*B918-m*B918-0.5*Equations!F918*0.3*I918</f>
        <v>23.660579072079702</v>
      </c>
      <c r="K918" s="14">
        <f t="shared" si="147"/>
        <v>2.161746156136394</v>
      </c>
      <c r="L918" s="1">
        <f t="shared" si="149"/>
        <v>2824.5693616756007</v>
      </c>
      <c r="O918">
        <f>(2*Mp*Equations!B918/(Equations!F918*1.026*0.75))^(1/2)</f>
        <v>28.266459509960068</v>
      </c>
      <c r="Q918">
        <f>$G$3*('Initial Conditions (LLDS)'!$I$3/Equations!D918)*(Ti/Equations!E918)</f>
        <v>247.42742191523567</v>
      </c>
      <c r="T918" s="1">
        <v>22875</v>
      </c>
      <c r="U918">
        <f t="shared" si="145"/>
        <v>809.26300628275305</v>
      </c>
      <c r="AB918">
        <f t="shared" si="146"/>
        <v>3.2352087532301246</v>
      </c>
      <c r="AC918" s="1">
        <f t="shared" si="148"/>
        <v>2824.5693616756007</v>
      </c>
    </row>
    <row r="919" spans="1:29">
      <c r="A919">
        <f t="shared" si="141"/>
        <v>3.2418235931462358</v>
      </c>
      <c r="B919" s="1">
        <f>(6.67384*10^(-11)*5.97219*10^24)/((6371*10^3+Equations!C919)^2)</f>
        <v>9.7493963669260442</v>
      </c>
      <c r="C919" s="1">
        <v>22900</v>
      </c>
      <c r="D919" s="1">
        <f t="shared" si="142"/>
        <v>2221.2917427479247</v>
      </c>
      <c r="E919" s="1">
        <f>IF(C919&lt;11165,'Initial Conditions (LLDS)'!$E$1-0.0065*C919,IF(C919&gt;25336.9,139.789+0.00296*C919,216.483))</f>
        <v>216.483</v>
      </c>
      <c r="F919">
        <f>(D919*0.028964)/(8.3145*Equations!E919)</f>
        <v>3.5744086765981717E-2</v>
      </c>
      <c r="G919" s="14">
        <f t="shared" si="140"/>
        <v>142.70655970079153</v>
      </c>
      <c r="H919">
        <f t="shared" si="143"/>
        <v>33.015343586823477</v>
      </c>
      <c r="I919">
        <f t="shared" si="144"/>
        <v>11.576496638683635</v>
      </c>
      <c r="J919">
        <f>F919*G919*B919-m*B919-0.5*Equations!F919*0.3*I919</f>
        <v>23.660711561050778</v>
      </c>
      <c r="K919" s="14">
        <f t="shared" si="147"/>
        <v>2.1595479859131852</v>
      </c>
      <c r="L919" s="1">
        <f t="shared" si="149"/>
        <v>2826.7289096615141</v>
      </c>
      <c r="O919">
        <f>(2*Mp*Equations!B919/(Equations!F919*1.026*0.75))^(1/2)</f>
        <v>28.353085084030457</v>
      </c>
      <c r="Q919">
        <f>$G$3*('Initial Conditions (LLDS)'!$I$3/Equations!D919)*(Ti/Equations!E919)</f>
        <v>248.94822781208941</v>
      </c>
      <c r="T919" s="1">
        <v>22900</v>
      </c>
      <c r="U919">
        <f t="shared" si="145"/>
        <v>807.67224914434996</v>
      </c>
      <c r="AB919">
        <f t="shared" si="146"/>
        <v>3.2418235931462358</v>
      </c>
      <c r="AC919" s="1">
        <f t="shared" si="148"/>
        <v>2826.7289096615141</v>
      </c>
    </row>
    <row r="920" spans="1:29">
      <c r="A920">
        <f t="shared" si="141"/>
        <v>3.2484597027643258</v>
      </c>
      <c r="B920" s="1">
        <f>(6.67384*10^(-11)*5.97219*10^24)/((6371*10^3+Equations!C920)^2)</f>
        <v>9.7493201275479855</v>
      </c>
      <c r="C920" s="1">
        <v>22925</v>
      </c>
      <c r="D920" s="1">
        <f t="shared" si="142"/>
        <v>2207.7062490673884</v>
      </c>
      <c r="E920" s="1">
        <f>IF(C920&lt;11165,'Initial Conditions (LLDS)'!$E$1-0.0065*C920,IF(C920&gt;25336.9,139.789+0.00296*C920,216.483))</f>
        <v>216.483</v>
      </c>
      <c r="F920">
        <f>(D920*0.028964)/(8.3145*Equations!E920)</f>
        <v>3.552547475049065E-2</v>
      </c>
      <c r="G920" s="14">
        <f t="shared" si="140"/>
        <v>143.58472864460151</v>
      </c>
      <c r="H920">
        <f t="shared" si="143"/>
        <v>33.150648718779522</v>
      </c>
      <c r="I920">
        <f t="shared" si="144"/>
        <v>11.588293988260846</v>
      </c>
      <c r="J920">
        <f>F920*G920*B920-m*B920-0.5*Equations!F920*0.3*I920</f>
        <v>23.660842799325525</v>
      </c>
      <c r="K920" s="14">
        <f t="shared" si="147"/>
        <v>2.1573494791662569</v>
      </c>
      <c r="L920" s="1">
        <f t="shared" si="149"/>
        <v>2828.8862591406805</v>
      </c>
      <c r="O920">
        <f>(2*Mp*Equations!B920/(Equations!F920*1.026*0.75))^(1/2)</f>
        <v>28.440077838768833</v>
      </c>
      <c r="Q920">
        <f>$G$3*('Initial Conditions (LLDS)'!$I$3/Equations!D920)*(Ti/Equations!E920)</f>
        <v>250.48017282386374</v>
      </c>
      <c r="T920" s="1">
        <v>22925</v>
      </c>
      <c r="U920">
        <f t="shared" si="145"/>
        <v>806.0807755156419</v>
      </c>
      <c r="AB920">
        <f t="shared" si="146"/>
        <v>3.2484597027643258</v>
      </c>
      <c r="AC920" s="1">
        <f t="shared" si="148"/>
        <v>2828.8862591406805</v>
      </c>
    </row>
    <row r="921" spans="1:29">
      <c r="A921">
        <f t="shared" si="141"/>
        <v>3.2551171754371757</v>
      </c>
      <c r="B921" s="1">
        <f>(6.67384*10^(-11)*5.97219*10^24)/((6371*10^3+Equations!C921)^2)</f>
        <v>9.7492438890642017</v>
      </c>
      <c r="C921" s="1">
        <v>22950</v>
      </c>
      <c r="D921" s="1">
        <f t="shared" si="142"/>
        <v>2194.1881143123837</v>
      </c>
      <c r="E921" s="1">
        <f>IF(C921&lt;11165,'Initial Conditions (LLDS)'!$E$1-0.0065*C921,IF(C921&gt;25336.9,139.789+0.00296*C921,216.483))</f>
        <v>216.483</v>
      </c>
      <c r="F921">
        <f>(D921*0.028964)/(8.3145*Equations!E921)</f>
        <v>3.5307946646325743E-2</v>
      </c>
      <c r="G921" s="14">
        <f t="shared" si="140"/>
        <v>144.46933726038867</v>
      </c>
      <c r="H921">
        <f t="shared" si="143"/>
        <v>33.286667454832688</v>
      </c>
      <c r="I921">
        <f t="shared" si="144"/>
        <v>11.600117220816211</v>
      </c>
      <c r="J921">
        <f>F921*G921*B921-m*B921-0.5*Equations!F921*0.3*I921</f>
        <v>23.66097279038722</v>
      </c>
      <c r="K921" s="14">
        <f t="shared" si="147"/>
        <v>2.1551506354727117</v>
      </c>
      <c r="L921" s="1">
        <f t="shared" si="149"/>
        <v>2831.0414097761532</v>
      </c>
      <c r="O921">
        <f>(2*Mp*Equations!B921/(Equations!F921*1.026*0.75))^(1/2)</f>
        <v>28.527439762358735</v>
      </c>
      <c r="Q921">
        <f>$G$3*('Initial Conditions (LLDS)'!$I$3/Equations!D921)*(Ti/Equations!E921)</f>
        <v>252.02335169152931</v>
      </c>
      <c r="T921" s="1">
        <v>22950</v>
      </c>
      <c r="U921">
        <f t="shared" si="145"/>
        <v>804.48859733574716</v>
      </c>
      <c r="AB921">
        <f t="shared" si="146"/>
        <v>3.2551171754371757</v>
      </c>
      <c r="AC921" s="1">
        <f t="shared" si="148"/>
        <v>2831.0414097761532</v>
      </c>
    </row>
    <row r="922" spans="1:29">
      <c r="A922">
        <f t="shared" si="141"/>
        <v>3.2617961050370976</v>
      </c>
      <c r="B922" s="1">
        <f>(6.67384*10^(-11)*5.97219*10^24)/((6371*10^3+Equations!C922)^2)</f>
        <v>9.7491676514746768</v>
      </c>
      <c r="C922" s="1">
        <v>22975</v>
      </c>
      <c r="D922" s="1">
        <f t="shared" si="142"/>
        <v>2180.7370826829651</v>
      </c>
      <c r="E922" s="1">
        <f>IF(C922&lt;11165,'Initial Conditions (LLDS)'!$E$1-0.0065*C922,IF(C922&gt;25336.9,139.789+0.00296*C922,216.483))</f>
        <v>216.483</v>
      </c>
      <c r="F922">
        <f>(D922*0.028964)/(8.3145*Equations!E922)</f>
        <v>3.5091498337262515E-2</v>
      </c>
      <c r="G922" s="14">
        <f t="shared" si="140"/>
        <v>145.36044038345742</v>
      </c>
      <c r="H922">
        <f t="shared" si="143"/>
        <v>33.423404399568717</v>
      </c>
      <c r="I922">
        <f t="shared" si="144"/>
        <v>11.611966423491548</v>
      </c>
      <c r="J922">
        <f>F922*G922*B922-m*B922-0.5*Equations!F922*0.3*I922</f>
        <v>23.661101537713442</v>
      </c>
      <c r="K922" s="14">
        <f t="shared" si="147"/>
        <v>2.1529514544086035</v>
      </c>
      <c r="L922" s="1">
        <f t="shared" si="149"/>
        <v>2833.1943612305618</v>
      </c>
      <c r="O922">
        <f>(2*Mp*Equations!B922/(Equations!F922*1.026*0.75))^(1/2)</f>
        <v>28.615172856092162</v>
      </c>
      <c r="Q922">
        <f>$G$3*('Initial Conditions (LLDS)'!$I$3/Equations!D922)*(Ti/Equations!E922)</f>
        <v>253.57786007398144</v>
      </c>
      <c r="T922" s="1">
        <v>22975</v>
      </c>
      <c r="U922">
        <f t="shared" si="145"/>
        <v>802.89572652742618</v>
      </c>
      <c r="AB922">
        <f t="shared" si="146"/>
        <v>3.2617961050370976</v>
      </c>
      <c r="AC922" s="1">
        <f t="shared" si="148"/>
        <v>2833.1943612305618</v>
      </c>
    </row>
    <row r="923" spans="1:29">
      <c r="A923">
        <f t="shared" si="141"/>
        <v>3.268496585959451</v>
      </c>
      <c r="B923" s="1">
        <f>(6.67384*10^(-11)*5.97219*10^24)/((6371*10^3+Equations!C923)^2)</f>
        <v>9.7490914147793983</v>
      </c>
      <c r="C923" s="1">
        <v>23000</v>
      </c>
      <c r="D923" s="1">
        <f t="shared" si="142"/>
        <v>2167.3528990530253</v>
      </c>
      <c r="E923" s="1">
        <f>IF(C923&lt;11165,'Initial Conditions (LLDS)'!$E$1-0.0065*C923,IF(C923&gt;25336.9,139.789+0.00296*C923,216.483))</f>
        <v>216.483</v>
      </c>
      <c r="F923">
        <f>(D923*0.028964)/(8.3145*Equations!E923)</f>
        <v>3.4876125717919607E-2</v>
      </c>
      <c r="G923" s="14">
        <f t="shared" si="140"/>
        <v>146.25809338102471</v>
      </c>
      <c r="H923">
        <f t="shared" si="143"/>
        <v>33.560864192724409</v>
      </c>
      <c r="I923">
        <f t="shared" si="144"/>
        <v>11.623841683824516</v>
      </c>
      <c r="J923">
        <f>F923*G923*B923-m*B923-0.5*Equations!F923*0.3*I923</f>
        <v>23.661229044776189</v>
      </c>
      <c r="K923" s="14">
        <f t="shared" si="147"/>
        <v>2.1507519355489375</v>
      </c>
      <c r="L923" s="1">
        <f t="shared" si="149"/>
        <v>2835.3451131661109</v>
      </c>
      <c r="O923">
        <f>(2*Mp*Equations!B923/(Equations!F923*1.026*0.75))^(1/2)</f>
        <v>28.703279134471597</v>
      </c>
      <c r="Q923">
        <f>$G$3*('Initial Conditions (LLDS)'!$I$3/Equations!D923)*(Ti/Equations!E923)</f>
        <v>255.14379455802433</v>
      </c>
      <c r="T923" s="1">
        <v>23000</v>
      </c>
      <c r="U923">
        <f t="shared" si="145"/>
        <v>801.30217499706623</v>
      </c>
      <c r="AB923">
        <f t="shared" si="146"/>
        <v>3.268496585959451</v>
      </c>
      <c r="AC923" s="1">
        <f t="shared" si="148"/>
        <v>2835.3451131661109</v>
      </c>
    </row>
    <row r="924" spans="1:29">
      <c r="A924">
        <f t="shared" si="141"/>
        <v>3.2752187131261605</v>
      </c>
      <c r="B924" s="1">
        <f>(6.67384*10^(-11)*5.97219*10^24)/((6371*10^3+Equations!C924)^2)</f>
        <v>9.7490151789783503</v>
      </c>
      <c r="C924" s="1">
        <v>23025</v>
      </c>
      <c r="D924" s="1">
        <f t="shared" si="142"/>
        <v>2154.0353089693226</v>
      </c>
      <c r="E924" s="1">
        <f>IF(C924&lt;11165,'Initial Conditions (LLDS)'!$E$1-0.0065*C924,IF(C924&gt;25336.9,139.789+0.00296*C924,216.483))</f>
        <v>216.483</v>
      </c>
      <c r="F924">
        <f>(D924*0.028964)/(8.3145*Equations!E924)</f>
        <v>3.4661824693743119E-2</v>
      </c>
      <c r="G924" s="14">
        <f t="shared" si="140"/>
        <v>147.16235215801029</v>
      </c>
      <c r="H924">
        <f t="shared" si="143"/>
        <v>33.699051509497217</v>
      </c>
      <c r="I924">
        <f t="shared" si="144"/>
        <v>11.635743089750887</v>
      </c>
      <c r="J924">
        <f>F924*G924*B924-m*B924-0.5*Equations!F924*0.3*I924</f>
        <v>23.661355315041803</v>
      </c>
      <c r="K924" s="14">
        <f t="shared" si="147"/>
        <v>2.1485520784676617</v>
      </c>
      <c r="L924" s="1">
        <f t="shared" si="149"/>
        <v>2837.4936652445786</v>
      </c>
      <c r="O924">
        <f>(2*Mp*Equations!B924/(Equations!F924*1.026*0.75))^(1/2)</f>
        <v>28.791760625312705</v>
      </c>
      <c r="Q924">
        <f>$G$3*('Initial Conditions (LLDS)'!$I$3/Equations!D924)*(Ti/Equations!E924)</f>
        <v>256.72125266847195</v>
      </c>
      <c r="T924" s="1">
        <v>23025</v>
      </c>
      <c r="U924">
        <f t="shared" si="145"/>
        <v>799.70795463467516</v>
      </c>
      <c r="AB924">
        <f t="shared" si="146"/>
        <v>3.2752187131261605</v>
      </c>
      <c r="AC924" s="1">
        <f t="shared" si="148"/>
        <v>2837.4936652445786</v>
      </c>
    </row>
    <row r="925" spans="1:29">
      <c r="A925">
        <f t="shared" si="141"/>
        <v>3.2819625819892897</v>
      </c>
      <c r="B925" s="1">
        <f>(6.67384*10^(-11)*5.97219*10^24)/((6371*10^3+Equations!C925)^2)</f>
        <v>9.7489389440715222</v>
      </c>
      <c r="C925" s="1">
        <v>23050</v>
      </c>
      <c r="D925" s="1">
        <f t="shared" si="142"/>
        <v>2140.7840586504713</v>
      </c>
      <c r="E925" s="1">
        <f>IF(C925&lt;11165,'Initial Conditions (LLDS)'!$E$1-0.0065*C925,IF(C925&gt;25336.9,139.789+0.00296*C925,216.483))</f>
        <v>216.483</v>
      </c>
      <c r="F925">
        <f>(D925*0.028964)/(8.3145*Equations!E925)</f>
        <v>3.444859118099039E-2</v>
      </c>
      <c r="G925" s="14">
        <f t="shared" si="140"/>
        <v>148.07327316289954</v>
      </c>
      <c r="H925">
        <f t="shared" si="143"/>
        <v>33.837971060858678</v>
      </c>
      <c r="I925">
        <f t="shared" si="144"/>
        <v>11.647670729606835</v>
      </c>
      <c r="J925">
        <f>F925*G925*B925-m*B925-0.5*Equations!F925*0.3*I925</f>
        <v>23.661480351971012</v>
      </c>
      <c r="K925" s="14">
        <f t="shared" si="147"/>
        <v>2.1463518827376631</v>
      </c>
      <c r="L925" s="1">
        <f t="shared" si="149"/>
        <v>2839.6400171273162</v>
      </c>
      <c r="O925">
        <f>(2*Mp*Equations!B925/(Equations!F925*1.026*0.75))^(1/2)</f>
        <v>28.880619369848226</v>
      </c>
      <c r="Q925">
        <f>$G$3*('Initial Conditions (LLDS)'!$I$3/Equations!D925)*(Ti/Equations!E925)</f>
        <v>258.31033287837573</v>
      </c>
      <c r="T925" s="1">
        <v>23050</v>
      </c>
      <c r="U925">
        <f t="shared" si="145"/>
        <v>798.11307731386557</v>
      </c>
      <c r="AB925">
        <f t="shared" si="146"/>
        <v>3.2819625819892897</v>
      </c>
      <c r="AC925" s="1">
        <f t="shared" si="148"/>
        <v>2839.6400171273162</v>
      </c>
    </row>
    <row r="926" spans="1:29">
      <c r="A926">
        <f t="shared" si="141"/>
        <v>3.2887282885346178</v>
      </c>
      <c r="B926" s="1">
        <f>(6.67384*10^(-11)*5.97219*10^24)/((6371*10^3+Equations!C926)^2)</f>
        <v>9.748862710058896</v>
      </c>
      <c r="C926" s="1">
        <v>23075</v>
      </c>
      <c r="D926" s="1">
        <f t="shared" si="142"/>
        <v>2127.5988949859707</v>
      </c>
      <c r="E926" s="1">
        <f>IF(C926&lt;11165,'Initial Conditions (LLDS)'!$E$1-0.0065*C926,IF(C926&gt;25336.9,139.789+0.00296*C926,216.483))</f>
        <v>216.483</v>
      </c>
      <c r="F926">
        <f>(D926*0.028964)/(8.3145*Equations!E926)</f>
        <v>3.4236421106714356E-2</v>
      </c>
      <c r="G926" s="14">
        <f t="shared" si="140"/>
        <v>148.99091339367433</v>
      </c>
      <c r="H926">
        <f t="shared" si="143"/>
        <v>33.977627593870324</v>
      </c>
      <c r="I926">
        <f t="shared" si="144"/>
        <v>11.659624692131205</v>
      </c>
      <c r="J926">
        <f>F926*G926*B926-m*B926-0.5*Equations!F926*0.3*I926</f>
        <v>23.661604159018882</v>
      </c>
      <c r="K926" s="14">
        <f t="shared" si="147"/>
        <v>2.144151347930769</v>
      </c>
      <c r="L926" s="1">
        <f t="shared" si="149"/>
        <v>2841.784168475247</v>
      </c>
      <c r="O926">
        <f>(2*Mp*Equations!B926/(Equations!F926*1.026*0.75))^(1/2)</f>
        <v>28.969857422832497</v>
      </c>
      <c r="Q926">
        <f>$G$3*('Initial Conditions (LLDS)'!$I$3/Equations!D926)*(Ti/Equations!E926)</f>
        <v>259.9111346193709</v>
      </c>
      <c r="T926" s="1">
        <v>23075</v>
      </c>
      <c r="U926">
        <f t="shared" si="145"/>
        <v>796.51755489184825</v>
      </c>
      <c r="AB926">
        <f t="shared" si="146"/>
        <v>3.2887282885346178</v>
      </c>
      <c r="AC926" s="1">
        <f t="shared" si="148"/>
        <v>2841.784168475247</v>
      </c>
    </row>
    <row r="927" spans="1:29">
      <c r="A927">
        <f t="shared" si="141"/>
        <v>3.2955159292852598</v>
      </c>
      <c r="B927" s="1">
        <f>(6.67384*10^(-11)*5.97219*10^24)/((6371*10^3+Equations!C927)^2)</f>
        <v>9.7487864769404613</v>
      </c>
      <c r="C927" s="1">
        <v>23100</v>
      </c>
      <c r="D927" s="1">
        <f t="shared" si="142"/>
        <v>2114.4795655352113</v>
      </c>
      <c r="E927" s="1">
        <f>IF(C927&lt;11165,'Initial Conditions (LLDS)'!$E$1-0.0065*C927,IF(C927&gt;25336.9,139.789+0.00296*C927,216.483))</f>
        <v>216.483</v>
      </c>
      <c r="F927">
        <f>(D927*0.028964)/(8.3145*Equations!E927)</f>
        <v>3.4025310408747532E-2</v>
      </c>
      <c r="G927" s="14">
        <f t="shared" si="140"/>
        <v>149.91533040381765</v>
      </c>
      <c r="H927">
        <f t="shared" si="143"/>
        <v>34.118025892003132</v>
      </c>
      <c r="I927">
        <f t="shared" si="144"/>
        <v>11.671605066467853</v>
      </c>
      <c r="J927">
        <f>F927*G927*B927-m*B927-0.5*Equations!F927*0.3*I927</f>
        <v>23.661726739634879</v>
      </c>
      <c r="K927" s="14">
        <f t="shared" si="147"/>
        <v>2.1419504736177375</v>
      </c>
      <c r="L927" s="1">
        <f t="shared" si="149"/>
        <v>2843.9261189488648</v>
      </c>
      <c r="O927">
        <f>(2*Mp*Equations!B927/(Equations!F927*1.026*0.75))^(1/2)</f>
        <v>29.05947685264718</v>
      </c>
      <c r="Q927">
        <f>$G$3*('Initial Conditions (LLDS)'!$I$3/Equations!D927)*(Ti/Equations!E927)</f>
        <v>261.52375829215117</v>
      </c>
      <c r="T927" s="1">
        <v>23100</v>
      </c>
      <c r="U927">
        <f t="shared" si="145"/>
        <v>794.92139920941838</v>
      </c>
      <c r="AB927">
        <f t="shared" si="146"/>
        <v>3.2955159292852598</v>
      </c>
      <c r="AC927" s="1">
        <f t="shared" si="148"/>
        <v>2843.9261189488648</v>
      </c>
    </row>
    <row r="928" spans="1:29">
      <c r="A928">
        <f t="shared" si="141"/>
        <v>3.3023256013053115</v>
      </c>
      <c r="B928" s="1">
        <f>(6.67384*10^(-11)*5.97219*10^24)/((6371*10^3+Equations!C928)^2)</f>
        <v>9.748710244716202</v>
      </c>
      <c r="C928" s="1">
        <v>23125</v>
      </c>
      <c r="D928" s="1">
        <f t="shared" si="142"/>
        <v>2101.4258185264853</v>
      </c>
      <c r="E928" s="1">
        <f>IF(C928&lt;11165,'Initial Conditions (LLDS)'!$E$1-0.0065*C928,IF(C928&gt;25336.9,139.789+0.00296*C928,216.483))</f>
        <v>216.483</v>
      </c>
      <c r="F928">
        <f>(D928*0.028964)/(8.3145*Equations!E928)</f>
        <v>3.3815255035686158E-2</v>
      </c>
      <c r="G928" s="14">
        <f t="shared" si="140"/>
        <v>150.84658230839034</v>
      </c>
      <c r="H928">
        <f t="shared" si="143"/>
        <v>34.259170775460127</v>
      </c>
      <c r="I928">
        <f t="shared" si="144"/>
        <v>11.683611942167957</v>
      </c>
      <c r="J928">
        <f>F928*G928*B928-m*B928-0.5*Equations!F928*0.3*I928</f>
        <v>23.66184809726284</v>
      </c>
      <c r="K928" s="14">
        <f t="shared" si="147"/>
        <v>2.1397492593682563</v>
      </c>
      <c r="L928" s="1">
        <f t="shared" si="149"/>
        <v>2846.065868208233</v>
      </c>
      <c r="O928">
        <f>(2*Mp*Equations!B928/(Equations!F928*1.026*0.75))^(1/2)</f>
        <v>29.149479741407752</v>
      </c>
      <c r="Q928">
        <f>$G$3*('Initial Conditions (LLDS)'!$I$3/Equations!D928)*(Ti/Equations!E928)</f>
        <v>263.14830527706965</v>
      </c>
      <c r="T928" s="1">
        <v>23125</v>
      </c>
      <c r="U928">
        <f t="shared" si="145"/>
        <v>793.32462209094626</v>
      </c>
      <c r="AB928">
        <f t="shared" si="146"/>
        <v>3.3023256013053115</v>
      </c>
      <c r="AC928" s="1">
        <f t="shared" si="148"/>
        <v>2846.065868208233</v>
      </c>
    </row>
    <row r="929" spans="1:29">
      <c r="A929">
        <f t="shared" si="141"/>
        <v>3.3091574022035291</v>
      </c>
      <c r="B929" s="1">
        <f>(6.67384*10^(-11)*5.97219*10^24)/((6371*10^3+Equations!C929)^2)</f>
        <v>9.7486340133861038</v>
      </c>
      <c r="C929" s="1">
        <v>23150</v>
      </c>
      <c r="D929" s="1">
        <f t="shared" si="142"/>
        <v>2088.4374028559955</v>
      </c>
      <c r="E929" s="1">
        <f>IF(C929&lt;11165,'Initial Conditions (LLDS)'!$E$1-0.0065*C929,IF(C929&gt;25336.9,139.789+0.00296*C929,216.483))</f>
        <v>216.483</v>
      </c>
      <c r="F929">
        <f>(D929*0.028964)/(8.3145*Equations!E929)</f>
        <v>3.3606250946874167E-2</v>
      </c>
      <c r="G929" s="14">
        <f t="shared" si="140"/>
        <v>151.78472779018202</v>
      </c>
      <c r="H929">
        <f t="shared" si="143"/>
        <v>34.401067101502242</v>
      </c>
      <c r="I929">
        <f t="shared" si="144"/>
        <v>11.695645409192359</v>
      </c>
      <c r="J929">
        <f>F929*G929*B929-m*B929-0.5*Equations!F929*0.3*I929</f>
        <v>23.66196823534095</v>
      </c>
      <c r="K929" s="14">
        <f t="shared" si="147"/>
        <v>2.1375477047509404</v>
      </c>
      <c r="L929" s="1">
        <f t="shared" si="149"/>
        <v>2848.2034159129839</v>
      </c>
      <c r="O929">
        <f>(2*Mp*Equations!B929/(Equations!F929*1.026*0.75))^(1/2)</f>
        <v>29.239868185071131</v>
      </c>
      <c r="Q929">
        <f>$G$3*('Initial Conditions (LLDS)'!$I$3/Equations!D929)*(Ti/Equations!E929)</f>
        <v>264.7848779448687</v>
      </c>
      <c r="T929" s="1">
        <v>23150</v>
      </c>
      <c r="U929">
        <f t="shared" si="145"/>
        <v>791.7272353443642</v>
      </c>
      <c r="AB929">
        <f t="shared" si="146"/>
        <v>3.3091574022035291</v>
      </c>
      <c r="AC929" s="1">
        <f t="shared" si="148"/>
        <v>2848.2034159129839</v>
      </c>
    </row>
    <row r="930" spans="1:29">
      <c r="A930">
        <f t="shared" si="141"/>
        <v>3.3160114301370265</v>
      </c>
      <c r="B930" s="1">
        <f>(6.67384*10^(-11)*5.97219*10^24)/((6371*10^3+Equations!C930)^2)</f>
        <v>9.7485577829501544</v>
      </c>
      <c r="C930" s="1">
        <v>23175</v>
      </c>
      <c r="D930" s="1">
        <f t="shared" si="142"/>
        <v>2075.5140680868722</v>
      </c>
      <c r="E930" s="1">
        <f>IF(C930&lt;11165,'Initial Conditions (LLDS)'!$E$1-0.0065*C930,IF(C930&gt;25336.9,139.789+0.00296*C930,216.483))</f>
        <v>216.483</v>
      </c>
      <c r="F930">
        <f>(D930*0.028964)/(8.3145*Equations!E930)</f>
        <v>3.3398294112387435E-2</v>
      </c>
      <c r="G930" s="14">
        <f t="shared" si="140"/>
        <v>152.7298261059361</v>
      </c>
      <c r="H930">
        <f t="shared" si="143"/>
        <v>34.543719764777343</v>
      </c>
      <c r="I930">
        <f t="shared" si="144"/>
        <v>11.70770555791395</v>
      </c>
      <c r="J930">
        <f>F930*G930*B930-m*B930-0.5*Equations!F930*0.3*I930</f>
        <v>23.662087157301819</v>
      </c>
      <c r="K930" s="14">
        <f t="shared" si="147"/>
        <v>2.1353458093333222</v>
      </c>
      <c r="L930" s="1">
        <f t="shared" si="149"/>
        <v>2850.338761722317</v>
      </c>
      <c r="O930">
        <f>(2*Mp*Equations!B930/(Equations!F930*1.026*0.75))^(1/2)</f>
        <v>29.330644293544083</v>
      </c>
      <c r="Q930">
        <f>$G$3*('Initial Conditions (LLDS)'!$I$3/Equations!D930)*(Ti/Equations!E930)</f>
        <v>266.4335796675399</v>
      </c>
      <c r="T930" s="1">
        <v>23175</v>
      </c>
      <c r="U930">
        <f t="shared" si="145"/>
        <v>790.12925076115732</v>
      </c>
      <c r="AB930">
        <f t="shared" si="146"/>
        <v>3.3160114301370265</v>
      </c>
      <c r="AC930" s="1">
        <f t="shared" si="148"/>
        <v>2850.338761722317</v>
      </c>
    </row>
    <row r="931" spans="1:29">
      <c r="A931">
        <f t="shared" si="141"/>
        <v>3.3228877838150126</v>
      </c>
      <c r="B931" s="1">
        <f>(6.67384*10^(-11)*5.97219*10^24)/((6371*10^3+Equations!C931)^2)</f>
        <v>9.7484815534083396</v>
      </c>
      <c r="C931" s="1">
        <v>23200</v>
      </c>
      <c r="D931" s="1">
        <f t="shared" si="142"/>
        <v>2062.6555644481841</v>
      </c>
      <c r="E931" s="1">
        <f>IF(C931&lt;11165,'Initial Conditions (LLDS)'!$E$1-0.0065*C931,IF(C931&gt;25336.9,139.789+0.00296*C931,216.483))</f>
        <v>216.483</v>
      </c>
      <c r="F931">
        <f>(D931*0.028964)/(8.3145*Equations!E931)</f>
        <v>3.3191380513017829E-2</v>
      </c>
      <c r="G931" s="14">
        <f t="shared" si="140"/>
        <v>153.6819370926508</v>
      </c>
      <c r="H931">
        <f t="shared" si="143"/>
        <v>34.687133697652662</v>
      </c>
      <c r="I931">
        <f t="shared" si="144"/>
        <v>11.719792479120017</v>
      </c>
      <c r="J931">
        <f>F931*G931*B931-m*B931-0.5*Equations!F931*0.3*I931</f>
        <v>23.662204866572424</v>
      </c>
      <c r="K931" s="14">
        <f t="shared" si="147"/>
        <v>2.1331435726818544</v>
      </c>
      <c r="L931" s="1">
        <f t="shared" si="149"/>
        <v>2852.471905294999</v>
      </c>
      <c r="O931">
        <f>(2*Mp*Equations!B931/(Equations!F931*1.026*0.75))^(1/2)</f>
        <v>29.421810190792744</v>
      </c>
      <c r="Q931">
        <f>$G$3*('Initial Conditions (LLDS)'!$I$3/Equations!D931)*(Ti/Equations!E931)</f>
        <v>268.0945148293153</v>
      </c>
      <c r="T931" s="1">
        <v>23200</v>
      </c>
      <c r="U931">
        <f t="shared" si="145"/>
        <v>788.53068011635139</v>
      </c>
      <c r="AB931">
        <f t="shared" si="146"/>
        <v>3.3228877838150126</v>
      </c>
      <c r="AC931" s="1">
        <f t="shared" si="148"/>
        <v>2852.471905294999</v>
      </c>
    </row>
    <row r="932" spans="1:29">
      <c r="A932">
        <f t="shared" si="141"/>
        <v>3.3297865625025471</v>
      </c>
      <c r="B932" s="1">
        <f>(6.67384*10^(-11)*5.97219*10^24)/((6371*10^3+Equations!C932)^2)</f>
        <v>9.7484053247606433</v>
      </c>
      <c r="C932" s="1">
        <v>23225</v>
      </c>
      <c r="D932" s="1">
        <f t="shared" si="142"/>
        <v>2049.8616428339565</v>
      </c>
      <c r="E932" s="1">
        <f>IF(C932&lt;11165,'Initial Conditions (LLDS)'!$E$1-0.0065*C932,IF(C932&gt;25336.9,139.789+0.00296*C932,216.483))</f>
        <v>216.483</v>
      </c>
      <c r="F932">
        <f>(D932*0.028964)/(8.3145*Equations!E932)</f>
        <v>3.2985506140257415E-2</v>
      </c>
      <c r="G932" s="14">
        <f t="shared" si="140"/>
        <v>154.64112117395678</v>
      </c>
      <c r="H932">
        <f t="shared" si="143"/>
        <v>34.831313870550481</v>
      </c>
      <c r="I932">
        <f t="shared" si="144"/>
        <v>11.731906264014651</v>
      </c>
      <c r="J932">
        <f>F932*G932*B932-m*B932-0.5*Equations!F932*0.3*I932</f>
        <v>23.662321366574133</v>
      </c>
      <c r="K932" s="14">
        <f t="shared" si="147"/>
        <v>2.1309409943619015</v>
      </c>
      <c r="L932" s="1">
        <f t="shared" si="149"/>
        <v>2854.602846289361</v>
      </c>
      <c r="O932">
        <f>(2*Mp*Equations!B932/(Equations!F932*1.026*0.75))^(1/2)</f>
        <v>29.513368014953063</v>
      </c>
      <c r="Q932">
        <f>$G$3*('Initial Conditions (LLDS)'!$I$3/Equations!D932)*(Ti/Equations!E932)</f>
        <v>269.7677888377936</v>
      </c>
      <c r="T932" s="1">
        <v>23225</v>
      </c>
      <c r="U932">
        <f t="shared" si="145"/>
        <v>786.93153516850271</v>
      </c>
      <c r="AB932">
        <f t="shared" si="146"/>
        <v>3.3297865625025471</v>
      </c>
      <c r="AC932" s="1">
        <f t="shared" si="148"/>
        <v>2854.602846289361</v>
      </c>
    </row>
    <row r="933" spans="1:29">
      <c r="A933">
        <f t="shared" si="141"/>
        <v>3.3367078660243443</v>
      </c>
      <c r="B933" s="1">
        <f>(6.67384*10^(-11)*5.97219*10^24)/((6371*10^3+Equations!C933)^2)</f>
        <v>9.7483290970070549</v>
      </c>
      <c r="C933" s="1">
        <v>23250</v>
      </c>
      <c r="D933" s="1">
        <f t="shared" si="142"/>
        <v>2037.132054802177</v>
      </c>
      <c r="E933" s="1">
        <f>IF(C933&lt;11165,'Initial Conditions (LLDS)'!$E$1-0.0065*C933,IF(C933&gt;25336.9,139.789+0.00296*C933,216.483))</f>
        <v>216.483</v>
      </c>
      <c r="F933">
        <f>(D933*0.028964)/(8.3145*Equations!E933)</f>
        <v>3.2780666996282452E-2</v>
      </c>
      <c r="G933" s="14">
        <f t="shared" si="140"/>
        <v>155.60743936657298</v>
      </c>
      <c r="H933">
        <f t="shared" si="143"/>
        <v>34.976265292287408</v>
      </c>
      <c r="I933">
        <f t="shared" si="144"/>
        <v>11.744047004221155</v>
      </c>
      <c r="J933">
        <f>F933*G933*B933-m*B933-0.5*Equations!F933*0.3*I933</f>
        <v>23.662436660722673</v>
      </c>
      <c r="K933" s="14">
        <f t="shared" si="147"/>
        <v>2.1287380739377375</v>
      </c>
      <c r="L933" s="1">
        <f t="shared" si="149"/>
        <v>2856.7315843632987</v>
      </c>
      <c r="O933">
        <f>(2*Mp*Equations!B933/(Equations!F933*1.026*0.75))^(1/2)</f>
        <v>29.605319918442298</v>
      </c>
      <c r="Q933">
        <f>$G$3*('Initial Conditions (LLDS)'!$I$3/Equations!D933)*(Ti/Equations!E933)</f>
        <v>271.45350813520196</v>
      </c>
      <c r="T933" s="1">
        <v>23250</v>
      </c>
      <c r="U933">
        <f t="shared" si="145"/>
        <v>785.33182765968616</v>
      </c>
      <c r="AB933">
        <f t="shared" si="146"/>
        <v>3.3367078660243443</v>
      </c>
      <c r="AC933" s="1">
        <f t="shared" si="148"/>
        <v>2856.7315843632987</v>
      </c>
    </row>
    <row r="934" spans="1:29">
      <c r="A934">
        <f t="shared" si="141"/>
        <v>3.3436517947685944</v>
      </c>
      <c r="B934" s="1">
        <f>(6.67384*10^(-11)*5.97219*10^24)/((6371*10^3+Equations!C934)^2)</f>
        <v>9.7482528701475566</v>
      </c>
      <c r="C934" s="1">
        <v>23275</v>
      </c>
      <c r="D934" s="1">
        <f t="shared" si="142"/>
        <v>2024.4665525738085</v>
      </c>
      <c r="E934" s="1">
        <f>IF(C934&lt;11165,'Initial Conditions (LLDS)'!$E$1-0.0065*C934,IF(C934&gt;25336.9,139.789+0.00296*C934,216.483))</f>
        <v>216.483</v>
      </c>
      <c r="F934">
        <f>(D934*0.028964)/(8.3145*Equations!E934)</f>
        <v>3.2576859093937538E-2</v>
      </c>
      <c r="G934" s="14">
        <f t="shared" si="140"/>
        <v>156.58095328684121</v>
      </c>
      <c r="H934">
        <f t="shared" si="143"/>
        <v>35.121993010417015</v>
      </c>
      <c r="I934">
        <f t="shared" si="144"/>
        <v>11.756214791784474</v>
      </c>
      <c r="J934">
        <f>F934*G934*B934-m*B934-0.5*Equations!F934*0.3*I934</f>
        <v>23.662550752428203</v>
      </c>
      <c r="K934" s="14">
        <f t="shared" si="147"/>
        <v>2.1265348109725419</v>
      </c>
      <c r="L934" s="1">
        <f t="shared" si="149"/>
        <v>2858.858119174271</v>
      </c>
      <c r="O934">
        <f>(2*Mp*Equations!B934/(Equations!F934*1.026*0.75))^(1/2)</f>
        <v>29.697668068071501</v>
      </c>
      <c r="Q934">
        <f>$G$3*('Initial Conditions (LLDS)'!$I$3/Equations!D934)*(Ti/Equations!E934)</f>
        <v>273.15178020979556</v>
      </c>
      <c r="T934" s="1">
        <v>23275</v>
      </c>
      <c r="U934">
        <f t="shared" si="145"/>
        <v>783.73156931548351</v>
      </c>
      <c r="AB934">
        <f t="shared" si="146"/>
        <v>3.3436517947685944</v>
      </c>
      <c r="AC934" s="1">
        <f t="shared" si="148"/>
        <v>2858.858119174271</v>
      </c>
    </row>
    <row r="935" spans="1:29">
      <c r="A935">
        <f t="shared" si="141"/>
        <v>3.3506184496908102</v>
      </c>
      <c r="B935" s="1">
        <f>(6.67384*10^(-11)*5.97219*10^24)/((6371*10^3+Equations!C935)^2)</f>
        <v>9.7481766441821378</v>
      </c>
      <c r="C935" s="1">
        <v>23300</v>
      </c>
      <c r="D935" s="1">
        <f t="shared" si="142"/>
        <v>2011.8648890318125</v>
      </c>
      <c r="E935" s="1">
        <f>IF(C935&lt;11165,'Initial Conditions (LLDS)'!$E$1-0.0065*C935,IF(C935&gt;25336.9,139.789+0.00296*C935,216.483))</f>
        <v>216.483</v>
      </c>
      <c r="F935">
        <f>(D935*0.028964)/(8.3145*Equations!E935)</f>
        <v>3.237407845671985E-2</v>
      </c>
      <c r="G935" s="14">
        <f t="shared" si="140"/>
        <v>157.56172515733959</v>
      </c>
      <c r="H935">
        <f t="shared" si="143"/>
        <v>35.268502111575643</v>
      </c>
      <c r="I935">
        <f t="shared" si="144"/>
        <v>11.768409719173635</v>
      </c>
      <c r="J935">
        <f>F935*G935*B935-m*B935-0.5*Equations!F935*0.3*I935</f>
        <v>23.662663645095247</v>
      </c>
      <c r="K935" s="14">
        <f t="shared" si="147"/>
        <v>2.1243312050283949</v>
      </c>
      <c r="L935" s="1">
        <f t="shared" si="149"/>
        <v>2860.9824503792993</v>
      </c>
      <c r="O935">
        <f>(2*Mp*Equations!B935/(Equations!F935*1.026*0.75))^(1/2)</f>
        <v>29.790414645158972</v>
      </c>
      <c r="Q935">
        <f>$G$3*('Initial Conditions (LLDS)'!$I$3/Equations!D935)*(Ti/Equations!E935)</f>
        <v>274.86271360739443</v>
      </c>
      <c r="T935" s="1">
        <v>23300</v>
      </c>
      <c r="U935">
        <f t="shared" si="145"/>
        <v>782.13077184497388</v>
      </c>
      <c r="AB935">
        <f t="shared" si="146"/>
        <v>3.3506184496908102</v>
      </c>
      <c r="AC935" s="1">
        <f t="shared" si="148"/>
        <v>2860.9824503792993</v>
      </c>
    </row>
    <row r="936" spans="1:29">
      <c r="A936">
        <f t="shared" si="141"/>
        <v>3.357607932317721</v>
      </c>
      <c r="B936" s="1">
        <f>(6.67384*10^(-11)*5.97219*10^24)/((6371*10^3+Equations!C936)^2)</f>
        <v>9.7481004191107825</v>
      </c>
      <c r="C936" s="1">
        <v>23325</v>
      </c>
      <c r="D936" s="1">
        <f t="shared" si="142"/>
        <v>1999.3268177201564</v>
      </c>
      <c r="E936" s="1">
        <f>IF(C936&lt;11165,'Initial Conditions (LLDS)'!$E$1-0.0065*C936,IF(C936&gt;25336.9,139.789+0.00296*C936,216.483))</f>
        <v>216.483</v>
      </c>
      <c r="F936">
        <f>(D936*0.028964)/(8.3145*Equations!E936)</f>
        <v>3.2172321118763204E-2</v>
      </c>
      <c r="G936" s="14">
        <f t="shared" si="140"/>
        <v>158.54981781357824</v>
      </c>
      <c r="H936">
        <f t="shared" si="143"/>
        <v>35.415797721832199</v>
      </c>
      <c r="I936">
        <f t="shared" si="144"/>
        <v>11.780631879284195</v>
      </c>
      <c r="J936">
        <f>F936*G936*B936-m*B936-0.5*Equations!F936*0.3*I936</f>
        <v>23.662775342122739</v>
      </c>
      <c r="K936" s="14">
        <f t="shared" si="147"/>
        <v>2.1221272556662747</v>
      </c>
      <c r="L936" s="1">
        <f t="shared" si="149"/>
        <v>2863.1045776349656</v>
      </c>
      <c r="O936">
        <f>(2*Mp*Equations!B936/(Equations!F936*1.026*0.75))^(1/2)</f>
        <v>29.883561845644827</v>
      </c>
      <c r="Q936">
        <f>$G$3*('Initial Conditions (LLDS)'!$I$3/Equations!D936)*(Ti/Equations!E936)</f>
        <v>276.58641794306408</v>
      </c>
      <c r="T936" s="1">
        <v>23325</v>
      </c>
      <c r="U936">
        <f t="shared" si="145"/>
        <v>780.52944694072141</v>
      </c>
      <c r="AB936">
        <f t="shared" si="146"/>
        <v>3.357607932317721</v>
      </c>
      <c r="AC936" s="1">
        <f t="shared" si="148"/>
        <v>2863.1045776349656</v>
      </c>
    </row>
    <row r="937" spans="1:29">
      <c r="A937">
        <f t="shared" si="141"/>
        <v>3.3646203447511858</v>
      </c>
      <c r="B937" s="1">
        <f>(6.67384*10^(-11)*5.97219*10^24)/((6371*10^3+Equations!C937)^2)</f>
        <v>9.7480241949334765</v>
      </c>
      <c r="C937" s="1">
        <v>23350</v>
      </c>
      <c r="D937" s="1">
        <f t="shared" si="142"/>
        <v>1986.8520928428288</v>
      </c>
      <c r="E937" s="1">
        <f>IF(C937&lt;11165,'Initial Conditions (LLDS)'!$E$1-0.0065*C937,IF(C937&gt;25336.9,139.789+0.00296*C937,216.483))</f>
        <v>216.483</v>
      </c>
      <c r="F937">
        <f>(D937*0.028964)/(8.3145*Equations!E937)</f>
        <v>3.1971583124822199E-2</v>
      </c>
      <c r="G937" s="14">
        <f t="shared" si="140"/>
        <v>159.5452947107764</v>
      </c>
      <c r="H937">
        <f t="shared" si="143"/>
        <v>35.563885007041144</v>
      </c>
      <c r="I937">
        <f t="shared" si="144"/>
        <v>11.792881365440754</v>
      </c>
      <c r="J937">
        <f>F937*G937*B937-m*B937-0.5*Equations!F937*0.3*I937</f>
        <v>23.662885846904011</v>
      </c>
      <c r="K937" s="14">
        <f t="shared" si="147"/>
        <v>2.1199229624460516</v>
      </c>
      <c r="L937" s="1">
        <f t="shared" si="149"/>
        <v>2865.2245005974119</v>
      </c>
      <c r="O937">
        <f>(2*Mp*Equations!B937/(Equations!F937*1.026*0.75))^(1/2)</f>
        <v>29.977111880206564</v>
      </c>
      <c r="Q937">
        <f>$G$3*('Initial Conditions (LLDS)'!$I$3/Equations!D937)*(Ti/Equations!E937)</f>
        <v>278.32300391293791</v>
      </c>
      <c r="T937" s="1">
        <v>23350</v>
      </c>
      <c r="U937">
        <f t="shared" si="145"/>
        <v>778.92760627876407</v>
      </c>
      <c r="AB937">
        <f t="shared" si="146"/>
        <v>3.3646203447511858</v>
      </c>
      <c r="AC937" s="1">
        <f t="shared" si="148"/>
        <v>2865.2245005974119</v>
      </c>
    </row>
    <row r="938" spans="1:29">
      <c r="A938">
        <f t="shared" si="141"/>
        <v>3.3716557896721437</v>
      </c>
      <c r="B938" s="1">
        <f>(6.67384*10^(-11)*5.97219*10^24)/((6371*10^3+Equations!C938)^2)</f>
        <v>9.7479479716502073</v>
      </c>
      <c r="C938" s="1">
        <v>23375</v>
      </c>
      <c r="D938" s="1">
        <f t="shared" si="142"/>
        <v>1974.4404692628514</v>
      </c>
      <c r="E938" s="1">
        <f>IF(C938&lt;11165,'Initial Conditions (LLDS)'!$E$1-0.0065*C938,IF(C938&gt;25336.9,139.789+0.00296*C938,216.483))</f>
        <v>216.483</v>
      </c>
      <c r="F938">
        <f>(D938*0.028964)/(8.3145*Equations!E938)</f>
        <v>3.1771860530256296E-2</v>
      </c>
      <c r="G938" s="14">
        <f t="shared" si="140"/>
        <v>160.54821993072289</v>
      </c>
      <c r="H938">
        <f t="shared" si="143"/>
        <v>35.712769173199263</v>
      </c>
      <c r="I938">
        <f t="shared" si="144"/>
        <v>11.805158271399419</v>
      </c>
      <c r="J938">
        <f>F938*G938*B938-m*B938-0.5*Equations!F938*0.3*I938</f>
        <v>23.662995162826785</v>
      </c>
      <c r="K938" s="14">
        <f t="shared" si="147"/>
        <v>2.1177183249264835</v>
      </c>
      <c r="L938" s="1">
        <f t="shared" si="149"/>
        <v>2867.3422189223384</v>
      </c>
      <c r="O938">
        <f>(2*Mp*Equations!B938/(Equations!F938*1.026*0.75))^(1/2)</f>
        <v>30.071066974375714</v>
      </c>
      <c r="Q938">
        <f>$G$3*('Initial Conditions (LLDS)'!$I$3/Equations!D938)*(Ti/Equations!E938)</f>
        <v>280.07258330618521</v>
      </c>
      <c r="T938" s="1">
        <v>23375</v>
      </c>
      <c r="U938">
        <f t="shared" si="145"/>
        <v>777.32526151860202</v>
      </c>
      <c r="AB938">
        <f t="shared" si="146"/>
        <v>3.3716557896721437</v>
      </c>
      <c r="AC938" s="1">
        <f t="shared" si="148"/>
        <v>2867.3422189223384</v>
      </c>
    </row>
    <row r="939" spans="1:29">
      <c r="A939">
        <f t="shared" si="141"/>
        <v>3.3787143703445901</v>
      </c>
      <c r="B939" s="1">
        <f>(6.67384*10^(-11)*5.97219*10^24)/((6371*10^3+Equations!C939)^2)</f>
        <v>9.7478717492609608</v>
      </c>
      <c r="C939" s="1">
        <v>23400</v>
      </c>
      <c r="D939" s="1">
        <f t="shared" si="142"/>
        <v>1962.0917025013032</v>
      </c>
      <c r="E939" s="1">
        <f>IF(C939&lt;11165,'Initial Conditions (LLDS)'!$E$1-0.0065*C939,IF(C939&gt;25336.9,139.789+0.00296*C939,216.483))</f>
        <v>216.483</v>
      </c>
      <c r="F939">
        <f>(D939*0.028964)/(8.3145*Equations!E939)</f>
        <v>3.1573149401014175E-2</v>
      </c>
      <c r="G939" s="14">
        <f t="shared" si="140"/>
        <v>161.55865818872013</v>
      </c>
      <c r="H939">
        <f t="shared" si="143"/>
        <v>35.862455466805905</v>
      </c>
      <c r="I939">
        <f t="shared" si="144"/>
        <v>11.817462691350325</v>
      </c>
      <c r="J939">
        <f>F939*G939*B939-m*B939-0.5*Equations!F939*0.3*I939</f>
        <v>23.66310329327322</v>
      </c>
      <c r="K939" s="14">
        <f t="shared" si="147"/>
        <v>2.1155133426652153</v>
      </c>
      <c r="L939" s="1">
        <f t="shared" si="149"/>
        <v>2869.4577322650034</v>
      </c>
      <c r="O939">
        <f>(2*Mp*Equations!B939/(Equations!F939*1.026*0.75))^(1/2)</f>
        <v>30.165429368655452</v>
      </c>
      <c r="Q939">
        <f>$G$3*('Initial Conditions (LLDS)'!$I$3/Equations!D939)*(Ti/Equations!E939)</f>
        <v>281.83526901712497</v>
      </c>
      <c r="T939" s="1">
        <v>23400</v>
      </c>
      <c r="U939">
        <f t="shared" si="145"/>
        <v>775.72242430318818</v>
      </c>
      <c r="AB939">
        <f t="shared" si="146"/>
        <v>3.3787143703445901</v>
      </c>
      <c r="AC939" s="1">
        <f t="shared" si="148"/>
        <v>2869.4577322650034</v>
      </c>
    </row>
    <row r="940" spans="1:29">
      <c r="A940">
        <f t="shared" si="141"/>
        <v>3.3857961906195957</v>
      </c>
      <c r="B940" s="1">
        <f>(6.67384*10^(-11)*5.97219*10^24)/((6371*10^3+Equations!C940)^2)</f>
        <v>9.7477955277657227</v>
      </c>
      <c r="C940" s="1">
        <v>23425</v>
      </c>
      <c r="D940" s="1">
        <f t="shared" si="142"/>
        <v>1949.8055487363258</v>
      </c>
      <c r="E940" s="1">
        <f>IF(C940&lt;11165,'Initial Conditions (LLDS)'!$E$1-0.0065*C940,IF(C940&gt;25336.9,139.789+0.00296*C940,216.483))</f>
        <v>216.483</v>
      </c>
      <c r="F940">
        <f>(D940*0.028964)/(8.3145*Equations!E940)</f>
        <v>3.1375445813617647E-2</v>
      </c>
      <c r="G940" s="14">
        <f t="shared" si="140"/>
        <v>162.57667484061471</v>
      </c>
      <c r="H940">
        <f t="shared" si="143"/>
        <v>36.012949175227106</v>
      </c>
      <c r="I940">
        <f t="shared" si="144"/>
        <v>11.829794719920162</v>
      </c>
      <c r="J940">
        <f>F940*G940*B940-m*B940-0.5*Equations!F940*0.3*I940</f>
        <v>23.663210241619826</v>
      </c>
      <c r="K940" s="14">
        <f t="shared" si="147"/>
        <v>2.1133080152187733</v>
      </c>
      <c r="L940" s="1">
        <f t="shared" si="149"/>
        <v>2871.5710402802224</v>
      </c>
      <c r="O940">
        <f>(2*Mp*Equations!B940/(Equations!F940*1.026*0.75))^(1/2)</f>
        <v>30.260201318639464</v>
      </c>
      <c r="Q940">
        <f>$G$3*('Initial Conditions (LLDS)'!$I$3/Equations!D940)*(Ti/Equations!E940)</f>
        <v>283.61117505749002</v>
      </c>
      <c r="T940" s="1">
        <v>23425</v>
      </c>
      <c r="U940">
        <f t="shared" si="145"/>
        <v>774.11910625891426</v>
      </c>
      <c r="AB940">
        <f t="shared" si="146"/>
        <v>3.3857961906195957</v>
      </c>
      <c r="AC940" s="1">
        <f t="shared" si="148"/>
        <v>2871.5710402802224</v>
      </c>
    </row>
    <row r="941" spans="1:29">
      <c r="A941">
        <f t="shared" si="141"/>
        <v>3.392901354939343</v>
      </c>
      <c r="B941" s="1">
        <f>(6.67384*10^(-11)*5.97219*10^24)/((6371*10^3+Equations!C941)^2)</f>
        <v>9.747719307164477</v>
      </c>
      <c r="C941" s="1">
        <v>23450</v>
      </c>
      <c r="D941" s="1">
        <f t="shared" si="142"/>
        <v>1937.5817648021446</v>
      </c>
      <c r="E941" s="1">
        <f>IF(C941&lt;11165,'Initial Conditions (LLDS)'!$E$1-0.0065*C941,IF(C941&gt;25336.9,139.789+0.00296*C941,216.483))</f>
        <v>216.483</v>
      </c>
      <c r="F941">
        <f>(D941*0.028964)/(8.3145*Equations!E941)</f>
        <v>3.1178745855145972E-2</v>
      </c>
      <c r="G941" s="14">
        <f t="shared" si="140"/>
        <v>163.60233588991358</v>
      </c>
      <c r="H941">
        <f t="shared" si="143"/>
        <v>36.164255627063106</v>
      </c>
      <c r="I941">
        <f t="shared" si="144"/>
        <v>11.842154452174748</v>
      </c>
      <c r="J941">
        <f>F941*G941*B941-m*B941-0.5*Equations!F941*0.3*I941</f>
        <v>23.663316011237573</v>
      </c>
      <c r="K941" s="14">
        <f t="shared" si="147"/>
        <v>2.1111023421425554</v>
      </c>
      <c r="L941" s="1">
        <f t="shared" si="149"/>
        <v>2873.6821426223651</v>
      </c>
      <c r="O941">
        <f>(2*Mp*Equations!B941/(Equations!F941*1.026*0.75))^(1/2)</f>
        <v>30.355385095131709</v>
      </c>
      <c r="Q941">
        <f>$G$3*('Initial Conditions (LLDS)'!$I$3/Equations!D941)*(Ti/Equations!E941)</f>
        <v>285.40041656884165</v>
      </c>
      <c r="T941" s="1">
        <v>23450</v>
      </c>
      <c r="U941">
        <f t="shared" si="145"/>
        <v>772.51531899560155</v>
      </c>
      <c r="AB941">
        <f t="shared" si="146"/>
        <v>3.392901354939343</v>
      </c>
      <c r="AC941" s="1">
        <f t="shared" si="148"/>
        <v>2873.6821426223651</v>
      </c>
    </row>
    <row r="942" spans="1:29">
      <c r="A942">
        <f t="shared" si="141"/>
        <v>3.400029968341209</v>
      </c>
      <c r="B942" s="1">
        <f>(6.67384*10^(-11)*5.97219*10^24)/((6371*10^3+Equations!C942)^2)</f>
        <v>9.7476430874572131</v>
      </c>
      <c r="C942" s="1">
        <v>23475</v>
      </c>
      <c r="D942" s="1">
        <f t="shared" si="142"/>
        <v>1925.4201081880867</v>
      </c>
      <c r="E942" s="1">
        <f>IF(C942&lt;11165,'Initial Conditions (LLDS)'!$E$1-0.0065*C942,IF(C942&gt;25336.9,139.789+0.00296*C942,216.483))</f>
        <v>216.483</v>
      </c>
      <c r="F942">
        <f>(D942*0.028964)/(8.3145*Equations!E942)</f>
        <v>3.0983045623220025E-2</v>
      </c>
      <c r="G942" s="14">
        <f t="shared" si="140"/>
        <v>164.63570799498797</v>
      </c>
      <c r="H942">
        <f t="shared" si="143"/>
        <v>36.316380192519958</v>
      </c>
      <c r="I942">
        <f t="shared" si="144"/>
        <v>11.854541983621559</v>
      </c>
      <c r="J942">
        <f>F942*G942*B942-m*B942-0.5*Equations!F942*0.3*I942</f>
        <v>23.66342060549184</v>
      </c>
      <c r="K942" s="14">
        <f t="shared" si="147"/>
        <v>2.1088963229908364</v>
      </c>
      <c r="L942" s="1">
        <f t="shared" si="149"/>
        <v>2875.7910389453559</v>
      </c>
      <c r="O942">
        <f>(2*Mp*Equations!B942/(Equations!F942*1.026*0.75))^(1/2)</f>
        <v>30.450982984267398</v>
      </c>
      <c r="Q942">
        <f>$G$3*('Initial Conditions (LLDS)'!$I$3/Equations!D942)*(Ti/Equations!E942)</f>
        <v>287.2031098351365</v>
      </c>
      <c r="T942" s="1">
        <v>23475</v>
      </c>
      <c r="U942">
        <f t="shared" si="145"/>
        <v>770.91107410648897</v>
      </c>
      <c r="AB942">
        <f t="shared" si="146"/>
        <v>3.400029968341209</v>
      </c>
      <c r="AC942" s="1">
        <f t="shared" si="148"/>
        <v>2875.7910389453559</v>
      </c>
    </row>
    <row r="943" spans="1:29">
      <c r="A943">
        <f t="shared" si="141"/>
        <v>3.4071821364618788</v>
      </c>
      <c r="B943" s="1">
        <f>(6.67384*10^(-11)*5.97219*10^24)/((6371*10^3+Equations!C943)^2)</f>
        <v>9.747566868643915</v>
      </c>
      <c r="C943" s="1">
        <v>23500</v>
      </c>
      <c r="D943" s="1">
        <f t="shared" si="142"/>
        <v>1913.3203370375861</v>
      </c>
      <c r="E943" s="1">
        <f>IF(C943&lt;11165,'Initial Conditions (LLDS)'!$E$1-0.0065*C943,IF(C943&gt;25336.9,139.789+0.00296*C943,216.483))</f>
        <v>216.483</v>
      </c>
      <c r="F943">
        <f>(D943*0.028964)/(8.3145*Equations!E943)</f>
        <v>3.0788341225986289E-2</v>
      </c>
      <c r="G943" s="14">
        <f t="shared" si="140"/>
        <v>165.67685847636753</v>
      </c>
      <c r="H943">
        <f t="shared" si="143"/>
        <v>36.469328283784833</v>
      </c>
      <c r="I943">
        <f t="shared" si="144"/>
        <v>11.866957410212336</v>
      </c>
      <c r="J943">
        <f>F943*G943*B943-m*B943-0.5*Equations!F943*0.3*I943</f>
        <v>23.66352402774238</v>
      </c>
      <c r="K943" s="14">
        <f t="shared" si="147"/>
        <v>2.1066899573167568</v>
      </c>
      <c r="L943" s="1">
        <f t="shared" si="149"/>
        <v>2877.8977289026725</v>
      </c>
      <c r="O943">
        <f>(2*Mp*Equations!B943/(Equations!F943*1.026*0.75))^(1/2)</f>
        <v>30.546997287635108</v>
      </c>
      <c r="Q943">
        <f>$G$3*('Initial Conditions (LLDS)'!$I$3/Equations!D943)*(Ti/Equations!E943)</f>
        <v>289.01937229545081</v>
      </c>
      <c r="T943" s="1">
        <v>23500</v>
      </c>
      <c r="U943">
        <f t="shared" si="145"/>
        <v>769.30638316822024</v>
      </c>
      <c r="AB943">
        <f t="shared" si="146"/>
        <v>3.4071821364618788</v>
      </c>
      <c r="AC943" s="1">
        <f t="shared" si="148"/>
        <v>2877.8977289026725</v>
      </c>
    </row>
    <row r="944" spans="1:29">
      <c r="A944">
        <f t="shared" si="141"/>
        <v>3.4143579655414804</v>
      </c>
      <c r="B944" s="1">
        <f>(6.67384*10^(-11)*5.97219*10^24)/((6371*10^3+Equations!C944)^2)</f>
        <v>9.7474906507245684</v>
      </c>
      <c r="C944" s="1">
        <v>23525</v>
      </c>
      <c r="D944" s="1">
        <f t="shared" si="142"/>
        <v>1901.282210147217</v>
      </c>
      <c r="E944" s="1">
        <f>IF(C944&lt;11165,'Initial Conditions (LLDS)'!$E$1-0.0065*C944,IF(C944&gt;25336.9,139.789+0.00296*C944,216.483))</f>
        <v>216.483</v>
      </c>
      <c r="F944">
        <f>(D944*0.028964)/(8.3145*Equations!E944)</f>
        <v>3.0594628782101299E-2</v>
      </c>
      <c r="G944" s="14">
        <f t="shared" si="140"/>
        <v>166.72585532412208</v>
      </c>
      <c r="H944">
        <f t="shared" si="143"/>
        <v>36.623105355404874</v>
      </c>
      <c r="I944">
        <f t="shared" si="144"/>
        <v>11.879400828345689</v>
      </c>
      <c r="J944">
        <f>F944*G944*B944-m*B944-0.5*Equations!F944*0.3*I944</f>
        <v>23.663626281343404</v>
      </c>
      <c r="K944" s="14">
        <f t="shared" si="147"/>
        <v>2.1044832446723216</v>
      </c>
      <c r="L944" s="1">
        <f t="shared" si="149"/>
        <v>2880.0022121473448</v>
      </c>
      <c r="O944">
        <f>(2*Mp*Equations!B944/(Equations!F944*1.026*0.75))^(1/2)</f>
        <v>30.643430322399833</v>
      </c>
      <c r="Q944">
        <f>$G$3*('Initial Conditions (LLDS)'!$I$3/Equations!D944)*(Ti/Equations!E944)</f>
        <v>290.84932255685783</v>
      </c>
      <c r="T944" s="1">
        <v>23525</v>
      </c>
      <c r="U944">
        <f t="shared" si="145"/>
        <v>767.70125774083522</v>
      </c>
      <c r="AB944">
        <f t="shared" si="146"/>
        <v>3.4143579655414804</v>
      </c>
      <c r="AC944" s="1">
        <f t="shared" si="148"/>
        <v>2880.0022121473448</v>
      </c>
    </row>
    <row r="945" spans="1:29">
      <c r="A945">
        <f t="shared" si="141"/>
        <v>3.421557562427771</v>
      </c>
      <c r="B945" s="1">
        <f>(6.67384*10^(-11)*5.97219*10^24)/((6371*10^3+Equations!C945)^2)</f>
        <v>9.7474144336991611</v>
      </c>
      <c r="C945" s="1">
        <v>23550</v>
      </c>
      <c r="D945" s="1">
        <f t="shared" si="142"/>
        <v>1889.3054869656976</v>
      </c>
      <c r="E945" s="1">
        <f>IF(C945&lt;11165,'Initial Conditions (LLDS)'!$E$1-0.0065*C945,IF(C945&gt;25336.9,139.789+0.00296*C945,216.483))</f>
        <v>216.483</v>
      </c>
      <c r="F945">
        <f>(D945*0.028964)/(8.3145*Equations!E945)</f>
        <v>3.0401904420715619E-2</v>
      </c>
      <c r="G945" s="14">
        <f t="shared" si="140"/>
        <v>167.78276720533725</v>
      </c>
      <c r="H945">
        <f t="shared" si="143"/>
        <v>36.777716904670456</v>
      </c>
      <c r="I945">
        <f t="shared" si="144"/>
        <v>11.891872334869701</v>
      </c>
      <c r="J945">
        <f>F945*G945*B945-m*B945-0.5*Equations!F945*0.3*I945</f>
        <v>23.663727369643535</v>
      </c>
      <c r="K945" s="14">
        <f t="shared" si="147"/>
        <v>2.102276184608395</v>
      </c>
      <c r="L945" s="1">
        <f t="shared" si="149"/>
        <v>2882.1044883319532</v>
      </c>
      <c r="O945">
        <f>(2*Mp*Equations!B945/(Equations!F945*1.026*0.75))^(1/2)</f>
        <v>30.740284421427386</v>
      </c>
      <c r="Q945">
        <f>$G$3*('Initial Conditions (LLDS)'!$I$3/Equations!D945)*(Ti/Equations!E945)</f>
        <v>292.6930804074691</v>
      </c>
      <c r="T945" s="1">
        <v>23550</v>
      </c>
      <c r="U945">
        <f t="shared" si="145"/>
        <v>766.09570936775629</v>
      </c>
      <c r="AB945">
        <f t="shared" si="146"/>
        <v>3.421557562427771</v>
      </c>
      <c r="AC945" s="1">
        <f t="shared" si="148"/>
        <v>2882.1044883319532</v>
      </c>
    </row>
    <row r="946" spans="1:29">
      <c r="A946">
        <f t="shared" si="141"/>
        <v>3.4287810345803424</v>
      </c>
      <c r="B946" s="1">
        <f>(6.67384*10^(-11)*5.97219*10^24)/((6371*10^3+Equations!C946)^2)</f>
        <v>9.7473382175676768</v>
      </c>
      <c r="C946" s="1">
        <v>23575</v>
      </c>
      <c r="D946" s="1">
        <f t="shared" si="142"/>
        <v>1877.3899275929148</v>
      </c>
      <c r="E946" s="1">
        <f>IF(C946&lt;11165,'Initial Conditions (LLDS)'!$E$1-0.0065*C946,IF(C946&gt;25336.9,139.789+0.00296*C946,216.483))</f>
        <v>216.483</v>
      </c>
      <c r="F946">
        <f>(D946*0.028964)/(8.3145*Equations!E946)</f>
        <v>3.021016428145815E-2</v>
      </c>
      <c r="G946" s="14">
        <f t="shared" si="140"/>
        <v>168.84766347168099</v>
      </c>
      <c r="H946">
        <f t="shared" si="143"/>
        <v>36.933168472001874</v>
      </c>
      <c r="I946">
        <f t="shared" si="144"/>
        <v>11.904372027084587</v>
      </c>
      <c r="J946">
        <f>F946*G946*B946-m*B946-0.5*Equations!F946*0.3*I946</f>
        <v>23.663827295985808</v>
      </c>
      <c r="K946" s="14">
        <f t="shared" si="147"/>
        <v>2.1000687766746959</v>
      </c>
      <c r="L946" s="1">
        <f t="shared" si="149"/>
        <v>2884.2045571086278</v>
      </c>
      <c r="O946">
        <f>(2*Mp*Equations!B946/(Equations!F946*1.026*0.75))^(1/2)</f>
        <v>30.837561933409795</v>
      </c>
      <c r="Q946">
        <f>$G$3*('Initial Conditions (LLDS)'!$I$3/Equations!D946)*(Ti/Equations!E946)</f>
        <v>294.55076682963363</v>
      </c>
      <c r="T946" s="1">
        <v>23575</v>
      </c>
      <c r="U946">
        <f t="shared" si="145"/>
        <v>764.48974957577809</v>
      </c>
      <c r="AB946">
        <f t="shared" si="146"/>
        <v>3.4287810345803424</v>
      </c>
      <c r="AC946" s="1">
        <f t="shared" si="148"/>
        <v>2884.2045571086278</v>
      </c>
    </row>
    <row r="947" spans="1:29">
      <c r="A947">
        <f t="shared" si="141"/>
        <v>3.4360284900748743</v>
      </c>
      <c r="B947" s="1">
        <f>(6.67384*10^(-11)*5.97219*10^24)/((6371*10^3+Equations!C947)^2)</f>
        <v>9.7472620023301051</v>
      </c>
      <c r="C947" s="1">
        <v>23600</v>
      </c>
      <c r="D947" s="1">
        <f t="shared" si="142"/>
        <v>1865.5352927789313</v>
      </c>
      <c r="E947" s="1">
        <f>IF(C947&lt;11165,'Initial Conditions (LLDS)'!$E$1-0.0065*C947,IF(C947&gt;25336.9,139.789+0.00296*C947,216.483))</f>
        <v>216.483</v>
      </c>
      <c r="F947">
        <f>(D947*0.028964)/(8.3145*Equations!E947)</f>
        <v>3.0019404514420138E-2</v>
      </c>
      <c r="G947" s="14">
        <f t="shared" si="140"/>
        <v>169.92061416706531</v>
      </c>
      <c r="H947">
        <f t="shared" si="143"/>
        <v>37.089465641340439</v>
      </c>
      <c r="I947">
        <f t="shared" si="144"/>
        <v>11.916900002745342</v>
      </c>
      <c r="J947">
        <f>F947*G947*B947-m*B947-0.5*Equations!F947*0.3*I947</f>
        <v>23.663926063707677</v>
      </c>
      <c r="K947" s="14">
        <f t="shared" si="147"/>
        <v>2.0978610204197952</v>
      </c>
      <c r="L947" s="1">
        <f t="shared" si="149"/>
        <v>2886.3024181290475</v>
      </c>
      <c r="O947">
        <f>(2*Mp*Equations!B947/(Equations!F947*1.026*0.75))^(1/2)</f>
        <v>30.93526522299199</v>
      </c>
      <c r="Q947">
        <f>$G$3*('Initial Conditions (LLDS)'!$I$3/Equations!D947)*(Ti/Equations!E947)</f>
        <v>296.42250401330426</v>
      </c>
      <c r="T947" s="1">
        <v>23600</v>
      </c>
      <c r="U947">
        <f t="shared" si="145"/>
        <v>762.88338987505404</v>
      </c>
      <c r="AB947">
        <f t="shared" si="146"/>
        <v>3.4360284900748743</v>
      </c>
      <c r="AC947" s="1">
        <f t="shared" si="148"/>
        <v>2886.3024181290475</v>
      </c>
    </row>
    <row r="948" spans="1:29">
      <c r="A948">
        <f t="shared" si="141"/>
        <v>3.4433000376074059</v>
      </c>
      <c r="B948" s="1">
        <f>(6.67384*10^(-11)*5.97219*10^24)/((6371*10^3+Equations!C948)^2)</f>
        <v>9.7471857879864281</v>
      </c>
      <c r="C948" s="1">
        <v>23625</v>
      </c>
      <c r="D948" s="1">
        <f t="shared" si="142"/>
        <v>1853.7413439230179</v>
      </c>
      <c r="E948" s="1">
        <f>IF(C948&lt;11165,'Initial Conditions (LLDS)'!$E$1-0.0065*C948,IF(C948&gt;25336.9,139.789+0.00296*C948,216.483))</f>
        <v>216.483</v>
      </c>
      <c r="F948">
        <f>(D948*0.028964)/(8.3145*Equations!E948)</f>
        <v>2.9829621280139614E-2</v>
      </c>
      <c r="G948" s="14">
        <f t="shared" si="140"/>
        <v>171.00169003540123</v>
      </c>
      <c r="H948">
        <f t="shared" si="143"/>
        <v>37.246614040543172</v>
      </c>
      <c r="I948">
        <f t="shared" si="144"/>
        <v>11.929456360064417</v>
      </c>
      <c r="J948">
        <f>F948*G948*B948-m*B948-0.5*Equations!F948*0.3*I948</f>
        <v>23.664023676141028</v>
      </c>
      <c r="K948" s="14">
        <f t="shared" si="147"/>
        <v>2.0956529153911085</v>
      </c>
      <c r="L948" s="1">
        <f t="shared" si="149"/>
        <v>2888.3980710444384</v>
      </c>
      <c r="O948">
        <f>(2*Mp*Equations!B948/(Equations!F948*1.026*0.75))^(1/2)</f>
        <v>31.033396670899439</v>
      </c>
      <c r="Q948">
        <f>$G$3*('Initial Conditions (LLDS)'!$I$3/Equations!D948)*(Ti/Equations!E948)</f>
        <v>298.30841536956513</v>
      </c>
      <c r="T948" s="1">
        <v>23625</v>
      </c>
      <c r="U948">
        <f t="shared" si="145"/>
        <v>761.27664175908842</v>
      </c>
      <c r="AB948">
        <f t="shared" si="146"/>
        <v>3.4433000376074059</v>
      </c>
      <c r="AC948" s="1">
        <f t="shared" si="148"/>
        <v>2888.3980710444384</v>
      </c>
    </row>
    <row r="949" spans="1:29">
      <c r="A949">
        <f t="shared" si="141"/>
        <v>3.4505957864986572</v>
      </c>
      <c r="B949" s="1">
        <f>(6.67384*10^(-11)*5.97219*10^24)/((6371*10^3+Equations!C949)^2)</f>
        <v>9.7471095745366334</v>
      </c>
      <c r="C949" s="1">
        <v>23650</v>
      </c>
      <c r="D949" s="1">
        <f t="shared" si="142"/>
        <v>1842.0078430726642</v>
      </c>
      <c r="E949" s="1">
        <f>IF(C949&lt;11165,'Initial Conditions (LLDS)'!$E$1-0.0065*C949,IF(C949&gt;25336.9,139.789+0.00296*C949,216.483))</f>
        <v>216.483</v>
      </c>
      <c r="F949">
        <f>(D949*0.028964)/(8.3145*Equations!E949)</f>
        <v>2.9640810749585477E-2</v>
      </c>
      <c r="G949" s="14">
        <f t="shared" si="140"/>
        <v>172.09096252845171</v>
      </c>
      <c r="H949">
        <f t="shared" si="143"/>
        <v>37.404619341781881</v>
      </c>
      <c r="I949">
        <f t="shared" si="144"/>
        <v>11.942041197714422</v>
      </c>
      <c r="J949">
        <f>F949*G949*B949-m*B949-0.5*Equations!F949*0.3*I949</f>
        <v>23.664120136612226</v>
      </c>
      <c r="K949" s="14">
        <f t="shared" si="147"/>
        <v>2.0934444611348964</v>
      </c>
      <c r="L949" s="1">
        <f t="shared" si="149"/>
        <v>2890.4915155055733</v>
      </c>
      <c r="O949">
        <f>(2*Mp*Equations!B949/(Equations!F949*1.026*0.75))^(1/2)</f>
        <v>31.131958674067192</v>
      </c>
      <c r="Q949">
        <f>$G$3*('Initial Conditions (LLDS)'!$I$3/Equations!D949)*(Ti/Equations!E949)</f>
        <v>300.20862554433165</v>
      </c>
      <c r="T949" s="1">
        <v>23650</v>
      </c>
      <c r="U949">
        <f t="shared" si="145"/>
        <v>759.6695167047219</v>
      </c>
      <c r="AB949">
        <f t="shared" si="146"/>
        <v>3.4505957864986572</v>
      </c>
      <c r="AC949" s="1">
        <f t="shared" si="148"/>
        <v>2890.4915155055733</v>
      </c>
    </row>
    <row r="950" spans="1:29">
      <c r="A950">
        <f t="shared" si="141"/>
        <v>3.4579158466983779</v>
      </c>
      <c r="B950" s="1">
        <f>(6.67384*10^(-11)*5.97219*10^24)/((6371*10^3+Equations!C950)^2)</f>
        <v>9.7470333619807068</v>
      </c>
      <c r="C950" s="1">
        <v>23675</v>
      </c>
      <c r="D950" s="1">
        <f t="shared" si="142"/>
        <v>1830.3345529225937</v>
      </c>
      <c r="E950" s="1">
        <f>IF(C950&lt;11165,'Initial Conditions (LLDS)'!$E$1-0.0065*C950,IF(C950&gt;25336.9,139.789+0.00296*C950,216.483))</f>
        <v>216.483</v>
      </c>
      <c r="F950">
        <f>(D950*0.028964)/(8.3145*Equations!E950)</f>
        <v>2.9452969104141632E-2</v>
      </c>
      <c r="G950" s="14">
        <f t="shared" si="140"/>
        <v>173.18850381378221</v>
      </c>
      <c r="H950">
        <f t="shared" si="143"/>
        <v>37.563487261946243</v>
      </c>
      <c r="I950">
        <f t="shared" si="144"/>
        <v>11.954654614830837</v>
      </c>
      <c r="J950">
        <f>F950*G950*B950-m*B950-0.5*Equations!F950*0.3*I950</f>
        <v>23.664215448441983</v>
      </c>
      <c r="K950" s="14">
        <f t="shared" si="147"/>
        <v>2.0912356571962545</v>
      </c>
      <c r="L950" s="1">
        <f t="shared" si="149"/>
        <v>2892.5827511627695</v>
      </c>
      <c r="O950">
        <f>(2*Mp*Equations!B950/(Equations!F950*1.026*0.75))^(1/2)</f>
        <v>31.230953645770018</v>
      </c>
      <c r="Q950">
        <f>$G$3*('Initial Conditions (LLDS)'!$I$3/Equations!D950)*(Ti/Equations!E950)</f>
        <v>302.12326043221987</v>
      </c>
      <c r="T950" s="1">
        <v>23675</v>
      </c>
      <c r="U950">
        <f t="shared" si="145"/>
        <v>758.06202617212068</v>
      </c>
      <c r="AB950">
        <f t="shared" si="146"/>
        <v>3.4579158466983779</v>
      </c>
      <c r="AC950" s="1">
        <f t="shared" si="148"/>
        <v>2892.5827511627695</v>
      </c>
    </row>
    <row r="951" spans="1:29">
      <c r="A951">
        <f t="shared" si="141"/>
        <v>3.4652603287897361</v>
      </c>
      <c r="B951" s="1">
        <f>(6.67384*10^(-11)*5.97219*10^24)/((6371*10^3+Equations!C951)^2)</f>
        <v>9.7469571503186341</v>
      </c>
      <c r="C951" s="1">
        <v>23700</v>
      </c>
      <c r="D951" s="1">
        <f t="shared" si="142"/>
        <v>1818.7212368137909</v>
      </c>
      <c r="E951" s="1">
        <f>IF(C951&lt;11165,'Initial Conditions (LLDS)'!$E$1-0.0065*C951,IF(C951&gt;25336.9,139.789+0.00296*C951,216.483))</f>
        <v>216.483</v>
      </c>
      <c r="F951">
        <f>(D951*0.028964)/(8.3145*Equations!E951)</f>
        <v>2.9266092535591346E-2</v>
      </c>
      <c r="G951" s="14">
        <f t="shared" si="140"/>
        <v>174.2943867828092</v>
      </c>
      <c r="H951">
        <f t="shared" si="143"/>
        <v>37.723223563051036</v>
      </c>
      <c r="I951">
        <f t="shared" si="144"/>
        <v>11.967296711014743</v>
      </c>
      <c r="J951">
        <f>F951*G951*B951-m*B951-0.5*Equations!F951*0.3*I951</f>
        <v>23.664309614945516</v>
      </c>
      <c r="K951" s="14">
        <f t="shared" si="147"/>
        <v>2.0890265031191135</v>
      </c>
      <c r="L951" s="1">
        <f t="shared" si="149"/>
        <v>2894.6717776658884</v>
      </c>
      <c r="O951">
        <f>(2*Mp*Equations!B951/(Equations!F951*1.026*0.75))^(1/2)</f>
        <v>31.330384015753697</v>
      </c>
      <c r="Q951">
        <f>$G$3*('Initial Conditions (LLDS)'!$I$3/Equations!D951)*(Ti/Equations!E951)</f>
        <v>304.05244719058658</v>
      </c>
      <c r="T951" s="1">
        <v>23700</v>
      </c>
      <c r="U951">
        <f t="shared" si="145"/>
        <v>756.45418160476584</v>
      </c>
      <c r="AB951">
        <f t="shared" si="146"/>
        <v>3.4652603287897361</v>
      </c>
      <c r="AC951" s="1">
        <f t="shared" si="148"/>
        <v>2894.6717776658884</v>
      </c>
    </row>
    <row r="952" spans="1:29">
      <c r="A952">
        <f t="shared" si="141"/>
        <v>3.4726293439937375</v>
      </c>
      <c r="B952" s="1">
        <f>(6.67384*10^(-11)*5.97219*10^24)/((6371*10^3+Equations!C952)^2)</f>
        <v>9.7468809395504028</v>
      </c>
      <c r="C952" s="1">
        <v>23725</v>
      </c>
      <c r="D952" s="1">
        <f t="shared" si="142"/>
        <v>1807.1676587325069</v>
      </c>
      <c r="E952" s="1">
        <f>IF(C952&lt;11165,'Initial Conditions (LLDS)'!$E$1-0.0065*C952,IF(C952&gt;25336.9,139.789+0.00296*C952,216.483))</f>
        <v>216.483</v>
      </c>
      <c r="F952">
        <f>(D952*0.028964)/(8.3145*Equations!E952)</f>
        <v>2.9080177246101235E-2</v>
      </c>
      <c r="G952" s="14">
        <f t="shared" si="140"/>
        <v>175.40868505895091</v>
      </c>
      <c r="H952">
        <f t="shared" si="143"/>
        <v>37.883834052647572</v>
      </c>
      <c r="I952">
        <f t="shared" si="144"/>
        <v>11.979967586335599</v>
      </c>
      <c r="J952">
        <f>F952*G952*B952-m*B952-0.5*Equations!F952*0.3*I952</f>
        <v>23.664402639432442</v>
      </c>
      <c r="K952" s="14">
        <f t="shared" si="147"/>
        <v>2.0868169984462317</v>
      </c>
      <c r="L952" s="1">
        <f t="shared" si="149"/>
        <v>2896.7585946643344</v>
      </c>
      <c r="O952">
        <f>(2*Mp*Equations!B952/(Equations!F952*1.026*0.75))^(1/2)</f>
        <v>31.430252230367692</v>
      </c>
      <c r="Q952">
        <f>$G$3*('Initial Conditions (LLDS)'!$I$3/Equations!D952)*(Ti/Equations!E952)</f>
        <v>305.99631425374872</v>
      </c>
      <c r="T952" s="1">
        <v>23725</v>
      </c>
      <c r="U952">
        <f t="shared" si="145"/>
        <v>754.8459944294392</v>
      </c>
      <c r="AB952">
        <f t="shared" si="146"/>
        <v>3.4726293439937375</v>
      </c>
      <c r="AC952" s="1">
        <f t="shared" si="148"/>
        <v>2896.7585946643344</v>
      </c>
    </row>
    <row r="953" spans="1:29">
      <c r="A953">
        <f t="shared" si="141"/>
        <v>3.4800230041736877</v>
      </c>
      <c r="B953" s="1">
        <f>(6.67384*10^(-11)*5.97219*10^24)/((6371*10^3+Equations!C953)^2)</f>
        <v>9.746804729675997</v>
      </c>
      <c r="C953" s="1">
        <v>23750</v>
      </c>
      <c r="D953" s="1">
        <f t="shared" si="142"/>
        <v>1795.6735833092944</v>
      </c>
      <c r="E953" s="1">
        <f>IF(C953&lt;11165,'Initial Conditions (LLDS)'!$E$1-0.0065*C953,IF(C953&gt;25336.9,139.789+0.00296*C953,216.483))</f>
        <v>216.483</v>
      </c>
      <c r="F953">
        <f>(D953*0.028964)/(8.3145*Equations!E953)</f>
        <v>2.8895219448205767E-2</v>
      </c>
      <c r="G953" s="14">
        <f t="shared" si="140"/>
        <v>176.53147300587747</v>
      </c>
      <c r="H953">
        <f t="shared" si="143"/>
        <v>38.045324584239474</v>
      </c>
      <c r="I953">
        <f t="shared" si="144"/>
        <v>11.992667341333977</v>
      </c>
      <c r="J953">
        <f>F953*G953*B953-m*B953-0.5*Equations!F953*0.3*I953</f>
        <v>23.664494525206845</v>
      </c>
      <c r="K953" s="14">
        <f t="shared" si="147"/>
        <v>2.0846071427191926</v>
      </c>
      <c r="L953" s="1">
        <f t="shared" si="149"/>
        <v>2898.8432018070534</v>
      </c>
      <c r="O953">
        <f>(2*Mp*Equations!B953/(Equations!F953*1.026*0.75))^(1/2)</f>
        <v>31.530560752698797</v>
      </c>
      <c r="Q953">
        <f>$G$3*('Initial Conditions (LLDS)'!$I$3/Equations!D953)*(Ti/Equations!E953)</f>
        <v>307.95499134737486</v>
      </c>
      <c r="T953" s="1">
        <v>23750</v>
      </c>
      <c r="U953">
        <f t="shared" si="145"/>
        <v>753.2374760562152</v>
      </c>
      <c r="AB953">
        <f t="shared" si="146"/>
        <v>3.4800230041736877</v>
      </c>
      <c r="AC953" s="1">
        <f t="shared" si="148"/>
        <v>2898.8432018070534</v>
      </c>
    </row>
    <row r="954" spans="1:29">
      <c r="A954">
        <f t="shared" si="141"/>
        <v>3.4874414218396801</v>
      </c>
      <c r="B954" s="1">
        <f>(6.67384*10^(-11)*5.97219*10^24)/((6371*10^3+Equations!C954)^2)</f>
        <v>9.7467285206954042</v>
      </c>
      <c r="C954" s="1">
        <v>23775</v>
      </c>
      <c r="D954" s="1">
        <f t="shared" si="142"/>
        <v>1784.2387758180209</v>
      </c>
      <c r="E954" s="1">
        <f>IF(C954&lt;11165,'Initial Conditions (LLDS)'!$E$1-0.0065*C954,IF(C954&gt;25336.9,139.789+0.00296*C954,216.483))</f>
        <v>216.483</v>
      </c>
      <c r="F954">
        <f>(D954*0.028964)/(8.3145*Equations!E954)</f>
        <v>2.8711215364791338E-2</v>
      </c>
      <c r="G954" s="14">
        <f t="shared" si="140"/>
        <v>177.66282573586602</v>
      </c>
      <c r="H954">
        <f t="shared" si="143"/>
        <v>38.207701057702501</v>
      </c>
      <c r="I954">
        <f t="shared" si="144"/>
        <v>12.005396077024386</v>
      </c>
      <c r="J954">
        <f>F954*G954*B954-m*B954-0.5*Equations!F954*0.3*I954</f>
        <v>23.664585275567241</v>
      </c>
      <c r="K954" s="14">
        <f t="shared" si="147"/>
        <v>2.0823969354784011</v>
      </c>
      <c r="L954" s="1">
        <f t="shared" si="149"/>
        <v>2900.9255987425317</v>
      </c>
      <c r="O954">
        <f>(2*Mp*Equations!B954/(Equations!F954*1.026*0.75))^(1/2)</f>
        <v>31.631312062706236</v>
      </c>
      <c r="Q954">
        <f>$G$3*('Initial Conditions (LLDS)'!$I$3/Equations!D954)*(Ti/Equations!E954)</f>
        <v>309.92860950306124</v>
      </c>
      <c r="T954" s="1">
        <v>23775</v>
      </c>
      <c r="U954">
        <f t="shared" si="145"/>
        <v>751.62863787844765</v>
      </c>
      <c r="AB954">
        <f t="shared" si="146"/>
        <v>3.4874414218396801</v>
      </c>
      <c r="AC954" s="1">
        <f t="shared" si="148"/>
        <v>2900.9255987425317</v>
      </c>
    </row>
    <row r="955" spans="1:29">
      <c r="A955">
        <f t="shared" si="141"/>
        <v>3.4948847101531375</v>
      </c>
      <c r="B955" s="1">
        <f>(6.67384*10^(-11)*5.97219*10^24)/((6371*10^3+Equations!C955)^2)</f>
        <v>9.7466523126086102</v>
      </c>
      <c r="C955" s="1">
        <v>23800</v>
      </c>
      <c r="D955" s="1">
        <f t="shared" si="142"/>
        <v>1772.863002174887</v>
      </c>
      <c r="E955" s="1">
        <f>IF(C955&lt;11165,'Initial Conditions (LLDS)'!$E$1-0.0065*C955,IF(C955&gt;25336.9,139.789+0.00296*C955,216.483))</f>
        <v>216.483</v>
      </c>
      <c r="F955">
        <f>(D955*0.028964)/(8.3145*Equations!E955)</f>
        <v>2.8528161229080497E-2</v>
      </c>
      <c r="G955" s="14">
        <f t="shared" si="140"/>
        <v>178.80281911826015</v>
      </c>
      <c r="H955">
        <f t="shared" si="143"/>
        <v>38.370969419709141</v>
      </c>
      <c r="I955">
        <f t="shared" si="144"/>
        <v>12.018153894898068</v>
      </c>
      <c r="J955">
        <f>F955*G955*B955-m*B955-0.5*Equations!F955*0.3*I955</f>
        <v>23.664674893806588</v>
      </c>
      <c r="K955" s="14">
        <f t="shared" si="147"/>
        <v>2.080186376263077</v>
      </c>
      <c r="L955" s="1">
        <f t="shared" si="149"/>
        <v>2903.0057851187948</v>
      </c>
      <c r="O955">
        <f>(2*Mp*Equations!B955/(Equations!F955*1.026*0.75))^(1/2)</f>
        <v>31.732508657357965</v>
      </c>
      <c r="Q955">
        <f>$G$3*('Initial Conditions (LLDS)'!$I$3/Equations!D955)*(Ti/Equations!E955)</f>
        <v>311.91730107308831</v>
      </c>
      <c r="T955" s="1">
        <v>23800</v>
      </c>
      <c r="U955">
        <f t="shared" si="145"/>
        <v>750.0194912727577</v>
      </c>
      <c r="AB955">
        <f t="shared" si="146"/>
        <v>3.4948847101531375</v>
      </c>
      <c r="AC955" s="1">
        <f t="shared" si="148"/>
        <v>2903.0057851187948</v>
      </c>
    </row>
    <row r="956" spans="1:29">
      <c r="A956">
        <f t="shared" si="141"/>
        <v>3.5023529829313778</v>
      </c>
      <c r="B956" s="1">
        <f>(6.67384*10^(-11)*5.97219*10^24)/((6371*10^3+Equations!C956)^2)</f>
        <v>9.7465761054156008</v>
      </c>
      <c r="C956" s="1">
        <v>23825</v>
      </c>
      <c r="D956" s="1">
        <f t="shared" si="142"/>
        <v>1761.5460289374425</v>
      </c>
      <c r="E956" s="1">
        <f>IF(C956&lt;11165,'Initial Conditions (LLDS)'!$E$1-0.0065*C956,IF(C956&gt;25336.9,139.789+0.00296*C956,216.483))</f>
        <v>216.483</v>
      </c>
      <c r="F956">
        <f>(D956*0.028964)/(8.3145*Equations!E956)</f>
        <v>2.8346053284616125E-2</v>
      </c>
      <c r="G956" s="14">
        <f t="shared" si="140"/>
        <v>179.95152978803557</v>
      </c>
      <c r="H956">
        <f t="shared" si="143"/>
        <v>38.535135664157302</v>
      </c>
      <c r="I956">
        <f t="shared" si="144"/>
        <v>12.030940896925857</v>
      </c>
      <c r="J956">
        <f>F956*G956*B956-m*B956-0.5*Equations!F956*0.3*I956</f>
        <v>23.664763383212296</v>
      </c>
      <c r="K956" s="14">
        <f t="shared" si="147"/>
        <v>2.0779754646112503</v>
      </c>
      <c r="L956" s="1">
        <f t="shared" si="149"/>
        <v>2905.0837605834063</v>
      </c>
      <c r="O956">
        <f>(2*Mp*Equations!B956/(Equations!F956*1.026*0.75))^(1/2)</f>
        <v>31.834153050768276</v>
      </c>
      <c r="Q956">
        <f>$G$3*('Initial Conditions (LLDS)'!$I$3/Equations!D956)*(Ti/Equations!E956)</f>
        <v>313.92119974536388</v>
      </c>
      <c r="T956" s="1">
        <v>23825</v>
      </c>
      <c r="U956">
        <f t="shared" si="145"/>
        <v>748.4100475990208</v>
      </c>
      <c r="AB956">
        <f t="shared" si="146"/>
        <v>3.5023529829313778</v>
      </c>
      <c r="AC956" s="1">
        <f t="shared" si="148"/>
        <v>2905.0837605834063</v>
      </c>
    </row>
    <row r="957" spans="1:29">
      <c r="A957">
        <f t="shared" si="141"/>
        <v>3.5098463546522209</v>
      </c>
      <c r="B957" s="1">
        <f>(6.67384*10^(-11)*5.97219*10^24)/((6371*10^3+Equations!C957)^2)</f>
        <v>9.7464998991163618</v>
      </c>
      <c r="C957" s="1">
        <v>23850</v>
      </c>
      <c r="D957" s="1">
        <f t="shared" si="142"/>
        <v>1750.2876233036159</v>
      </c>
      <c r="E957" s="1">
        <f>IF(C957&lt;11165,'Initial Conditions (LLDS)'!$E$1-0.0065*C957,IF(C957&gt;25336.9,139.789+0.00296*C957,216.483))</f>
        <v>216.483</v>
      </c>
      <c r="F957">
        <f>(D957*0.028964)/(8.3145*Equations!E957)</f>
        <v>2.8164887785245792E-2</v>
      </c>
      <c r="G957" s="14">
        <f t="shared" si="140"/>
        <v>181.10903515447211</v>
      </c>
      <c r="H957">
        <f t="shared" si="143"/>
        <v>38.700205832603515</v>
      </c>
      <c r="I957">
        <f t="shared" si="144"/>
        <v>12.043757185561006</v>
      </c>
      <c r="J957">
        <f>F957*G957*B957-m*B957-0.5*Equations!F957*0.3*I957</f>
        <v>23.664850747066236</v>
      </c>
      <c r="K957" s="14">
        <f t="shared" si="147"/>
        <v>2.0757642000597576</v>
      </c>
      <c r="L957" s="1">
        <f t="shared" si="149"/>
        <v>2907.1595247834662</v>
      </c>
      <c r="O957">
        <f>(2*Mp*Equations!B957/(Equations!F957*1.026*0.75))^(1/2)</f>
        <v>31.936247774336518</v>
      </c>
      <c r="Q957">
        <f>$G$3*('Initial Conditions (LLDS)'!$I$3/Equations!D957)*(Ti/Equations!E957)</f>
        <v>315.9404405585509</v>
      </c>
      <c r="T957" s="1">
        <v>23850</v>
      </c>
      <c r="U957">
        <f t="shared" si="145"/>
        <v>746.80031820035845</v>
      </c>
      <c r="AB957">
        <f t="shared" si="146"/>
        <v>3.5098463546522209</v>
      </c>
      <c r="AC957" s="1">
        <f t="shared" si="148"/>
        <v>2907.1595247834662</v>
      </c>
    </row>
    <row r="958" spans="1:29">
      <c r="A958">
        <f t="shared" si="141"/>
        <v>3.5173649404586298</v>
      </c>
      <c r="B958" s="1">
        <f>(6.67384*10^(-11)*5.97219*10^24)/((6371*10^3+Equations!C958)^2)</f>
        <v>9.746423693710879</v>
      </c>
      <c r="C958" s="1">
        <v>23875</v>
      </c>
      <c r="D958" s="1">
        <f t="shared" si="142"/>
        <v>1739.0875531107331</v>
      </c>
      <c r="E958" s="1">
        <f>IF(C958&lt;11165,'Initial Conditions (LLDS)'!$E$1-0.0065*C958,IF(C958&gt;25336.9,139.789+0.00296*C958,216.483))</f>
        <v>216.483</v>
      </c>
      <c r="F958">
        <f>(D958*0.028964)/(8.3145*Equations!E958)</f>
        <v>2.7984660995106003E-2</v>
      </c>
      <c r="G958" s="14">
        <f t="shared" si="140"/>
        <v>182.27541340993548</v>
      </c>
      <c r="H958">
        <f t="shared" si="143"/>
        <v>38.866186014700631</v>
      </c>
      <c r="I958">
        <f t="shared" si="144"/>
        <v>12.056602863742073</v>
      </c>
      <c r="J958">
        <f>F958*G958*B958-m*B958-0.5*Equations!F958*0.3*I958</f>
        <v>23.664936988644723</v>
      </c>
      <c r="K958" s="14">
        <f t="shared" si="147"/>
        <v>2.0735525821442389</v>
      </c>
      <c r="L958" s="1">
        <f t="shared" si="149"/>
        <v>2909.2330773656104</v>
      </c>
      <c r="O958">
        <f>(2*Mp*Equations!B958/(Equations!F958*1.026*0.75))^(1/2)</f>
        <v>32.0387953768873</v>
      </c>
      <c r="Q958">
        <f>$G$3*('Initial Conditions (LLDS)'!$I$3/Equations!D958)*(Ti/Equations!E958)</f>
        <v>317.97515991738749</v>
      </c>
      <c r="T958" s="1">
        <v>23875</v>
      </c>
      <c r="U958">
        <f t="shared" si="145"/>
        <v>745.19031440312392</v>
      </c>
      <c r="AB958">
        <f t="shared" si="146"/>
        <v>3.5173649404586298</v>
      </c>
      <c r="AC958" s="1">
        <f t="shared" si="148"/>
        <v>2909.2330773656104</v>
      </c>
    </row>
    <row r="959" spans="1:29">
      <c r="A959">
        <f t="shared" si="141"/>
        <v>3.5249088561634032</v>
      </c>
      <c r="B959" s="1">
        <f>(6.67384*10^(-11)*5.97219*10^24)/((6371*10^3+Equations!C959)^2)</f>
        <v>9.7463474891991382</v>
      </c>
      <c r="C959" s="1">
        <v>23900</v>
      </c>
      <c r="D959" s="1">
        <f t="shared" si="142"/>
        <v>1727.9455868345378</v>
      </c>
      <c r="E959" s="1">
        <f>IF(C959&lt;11165,'Initial Conditions (LLDS)'!$E$1-0.0065*C959,IF(C959&gt;25336.9,139.789+0.00296*C959,216.483))</f>
        <v>216.483</v>
      </c>
      <c r="F959">
        <f>(D959*0.028964)/(8.3145*Equations!E959)</f>
        <v>2.780536918860638E-2</v>
      </c>
      <c r="G959" s="14">
        <f t="shared" si="140"/>
        <v>183.45074353876987</v>
      </c>
      <c r="H959">
        <f t="shared" si="143"/>
        <v>39.033082348640249</v>
      </c>
      <c r="I959">
        <f t="shared" si="144"/>
        <v>12.069478034895806</v>
      </c>
      <c r="J959">
        <f>F959*G959*B959-m*B959-0.5*Equations!F959*0.3*I959</f>
        <v>23.665022111218523</v>
      </c>
      <c r="K959" s="14">
        <f t="shared" si="147"/>
        <v>2.0713406103991323</v>
      </c>
      <c r="L959" s="1">
        <f t="shared" si="149"/>
        <v>2911.3044179760095</v>
      </c>
      <c r="O959">
        <f>(2*Mp*Equations!B959/(Equations!F959*1.026*0.75))^(1/2)</f>
        <v>32.14179842481191</v>
      </c>
      <c r="Q959">
        <f>$G$3*('Initial Conditions (LLDS)'!$I$3/Equations!D959)*(Ti/Equations!E959)</f>
        <v>320.02549560819915</v>
      </c>
      <c r="T959" s="1">
        <v>23900</v>
      </c>
      <c r="U959">
        <f t="shared" si="145"/>
        <v>743.58004751689191</v>
      </c>
      <c r="AB959">
        <f t="shared" si="146"/>
        <v>3.5249088561634032</v>
      </c>
      <c r="AC959" s="1">
        <f t="shared" si="148"/>
        <v>2911.3044179760095</v>
      </c>
    </row>
    <row r="960" spans="1:29">
      <c r="A960">
        <f t="shared" si="141"/>
        <v>3.5324782182538916</v>
      </c>
      <c r="B960" s="1">
        <f>(6.67384*10^(-11)*5.97219*10^24)/((6371*10^3+Equations!C960)^2)</f>
        <v>9.7462712855811269</v>
      </c>
      <c r="C960" s="1">
        <v>23925</v>
      </c>
      <c r="D960" s="1">
        <f t="shared" si="142"/>
        <v>1716.8614935882044</v>
      </c>
      <c r="E960" s="1">
        <f>IF(C960&lt;11165,'Initial Conditions (LLDS)'!$E$1-0.0065*C960,IF(C960&gt;25336.9,139.789+0.00296*C960,216.483))</f>
        <v>216.483</v>
      </c>
      <c r="F960">
        <f>(D960*0.028964)/(8.3145*Equations!E960)</f>
        <v>2.7627008650413835E-2</v>
      </c>
      <c r="G960" s="14">
        <f t="shared" si="140"/>
        <v>184.63510532630298</v>
      </c>
      <c r="H960">
        <f t="shared" si="143"/>
        <v>39.20090102159957</v>
      </c>
      <c r="I960">
        <f t="shared" si="144"/>
        <v>12.082382802940094</v>
      </c>
      <c r="J960">
        <f>F960*G960*B960-m*B960-0.5*Equations!F960*0.3*I960</f>
        <v>23.665106118052872</v>
      </c>
      <c r="K960" s="14">
        <f t="shared" si="147"/>
        <v>2.0691282843576655</v>
      </c>
      <c r="L960" s="1">
        <f t="shared" si="149"/>
        <v>2913.3735462603672</v>
      </c>
      <c r="O960">
        <f>(2*Mp*Equations!B960/(Equations!F960*1.026*0.75))^(1/2)</f>
        <v>32.245259502211177</v>
      </c>
      <c r="Q960">
        <f>$G$3*('Initial Conditions (LLDS)'!$I$3/Equations!D960)*(Ti/Equations!E960)</f>
        <v>322.09158681460843</v>
      </c>
      <c r="T960" s="1">
        <v>23925</v>
      </c>
      <c r="U960">
        <f t="shared" si="145"/>
        <v>741.96952883444385</v>
      </c>
      <c r="AB960">
        <f t="shared" si="146"/>
        <v>3.5324782182538916</v>
      </c>
      <c r="AC960" s="1">
        <f t="shared" si="148"/>
        <v>2913.3735462603672</v>
      </c>
    </row>
    <row r="961" spans="1:29">
      <c r="A961">
        <f t="shared" si="141"/>
        <v>3.5400731438967625</v>
      </c>
      <c r="B961" s="1">
        <f>(6.67384*10^(-11)*5.97219*10^24)/((6371*10^3+Equations!C961)^2)</f>
        <v>9.7461950828568309</v>
      </c>
      <c r="C961" s="1">
        <v>23950</v>
      </c>
      <c r="D961" s="1">
        <f t="shared" si="142"/>
        <v>1705.8350431213737</v>
      </c>
      <c r="E961" s="1">
        <f>IF(C961&lt;11165,'Initial Conditions (LLDS)'!$E$1-0.0065*C961,IF(C961&gt;25336.9,139.789+0.00296*C961,216.483))</f>
        <v>216.483</v>
      </c>
      <c r="F961">
        <f>(D961*0.028964)/(8.3145*Equations!E961)</f>
        <v>2.7449575675437023E-2</v>
      </c>
      <c r="G961" s="14">
        <f t="shared" si="140"/>
        <v>185.82857936796253</v>
      </c>
      <c r="H961">
        <f t="shared" si="143"/>
        <v>39.369648270193011</v>
      </c>
      <c r="I961">
        <f t="shared" si="144"/>
        <v>12.095317272286859</v>
      </c>
      <c r="J961">
        <f>F961*G961*B961-m*B961-0.5*Equations!F961*0.3*I961</f>
        <v>23.665189012407481</v>
      </c>
      <c r="K961" s="14">
        <f t="shared" si="147"/>
        <v>2.0669156035518577</v>
      </c>
      <c r="L961" s="1">
        <f t="shared" si="149"/>
        <v>2915.4404618639192</v>
      </c>
      <c r="O961">
        <f>(2*Mp*Equations!B961/(Equations!F961*1.026*0.75))^(1/2)</f>
        <v>32.349181211039436</v>
      </c>
      <c r="Q961">
        <f>$G$3*('Initial Conditions (LLDS)'!$I$3/Equations!D961)*(Ti/Equations!E961)</f>
        <v>324.17357413343825</v>
      </c>
      <c r="T961" s="1">
        <v>23950</v>
      </c>
      <c r="U961">
        <f t="shared" si="145"/>
        <v>740.35876963175986</v>
      </c>
      <c r="AB961">
        <f t="shared" si="146"/>
        <v>3.5400731438967625</v>
      </c>
      <c r="AC961" s="1">
        <f t="shared" si="148"/>
        <v>2915.4404618639192</v>
      </c>
    </row>
    <row r="962" spans="1:29">
      <c r="A962">
        <f t="shared" si="141"/>
        <v>3.5476937509427944</v>
      </c>
      <c r="B962" s="1">
        <f>(6.67384*10^(-11)*5.97219*10^24)/((6371*10^3+Equations!C962)^2)</f>
        <v>9.7461188810262342</v>
      </c>
      <c r="C962" s="1">
        <v>23975</v>
      </c>
      <c r="D962" s="1">
        <f t="shared" si="142"/>
        <v>1694.8660058191701</v>
      </c>
      <c r="E962" s="1">
        <f>IF(C962&lt;11165,'Initial Conditions (LLDS)'!$E$1-0.0065*C962,IF(C962&gt;25336.9,139.789+0.00296*C962,216.483))</f>
        <v>216.483</v>
      </c>
      <c r="F962">
        <f>(D962*0.028964)/(8.3145*Equations!E962)</f>
        <v>2.7273066568810522E-2</v>
      </c>
      <c r="G962" s="14">
        <f t="shared" si="140"/>
        <v>187.03124707850964</v>
      </c>
      <c r="H962">
        <f t="shared" si="143"/>
        <v>39.539330380928376</v>
      </c>
      <c r="I962">
        <f t="shared" si="144"/>
        <v>12.108281547845042</v>
      </c>
      <c r="J962">
        <f>F962*G962*B962-m*B962-0.5*Equations!F962*0.3*I962</f>
        <v>23.665270797536486</v>
      </c>
      <c r="K962" s="14">
        <f t="shared" si="147"/>
        <v>2.0647025675125095</v>
      </c>
      <c r="L962" s="1">
        <f t="shared" si="149"/>
        <v>2917.5051644314317</v>
      </c>
      <c r="O962">
        <f>(2*Mp*Equations!B962/(Equations!F962*1.026*0.75))^(1/2)</f>
        <v>32.453566171250031</v>
      </c>
      <c r="Q962">
        <f>$G$3*('Initial Conditions (LLDS)'!$I$3/Equations!D962)*(Ti/Equations!E962)</f>
        <v>326.27159959081933</v>
      </c>
      <c r="T962" s="1">
        <v>23975</v>
      </c>
      <c r="U962">
        <f t="shared" si="145"/>
        <v>738.74778116800542</v>
      </c>
      <c r="AB962">
        <f t="shared" si="146"/>
        <v>3.5476937509427944</v>
      </c>
      <c r="AC962" s="1">
        <f t="shared" si="148"/>
        <v>2917.5051644314317</v>
      </c>
    </row>
    <row r="963" spans="1:29">
      <c r="A963">
        <f t="shared" si="141"/>
        <v>3.5553401579317292</v>
      </c>
      <c r="B963" s="1">
        <f>(6.67384*10^(-11)*5.97219*10^24)/((6371*10^3+Equations!C963)^2)</f>
        <v>9.7460426800893245</v>
      </c>
      <c r="C963" s="1">
        <v>24000</v>
      </c>
      <c r="D963" s="1">
        <f t="shared" si="142"/>
        <v>1683.9541527012177</v>
      </c>
      <c r="E963" s="1">
        <f>IF(C963&lt;11165,'Initial Conditions (LLDS)'!$E$1-0.0065*C963,IF(C963&gt;25336.9,139.789+0.00296*C963,216.483))</f>
        <v>216.483</v>
      </c>
      <c r="F963">
        <f>(D963*0.028964)/(8.3145*Equations!E963)</f>
        <v>2.7097477645879026E-2</v>
      </c>
      <c r="G963" s="14">
        <f t="shared" ref="G963:G1026" si="150">(n*8.3145*E963/D963)</f>
        <v>188.24319070138944</v>
      </c>
      <c r="H963">
        <f t="shared" si="143"/>
        <v>39.709953690668229</v>
      </c>
      <c r="I963">
        <f t="shared" si="144"/>
        <v>12.121275735023572</v>
      </c>
      <c r="J963">
        <f>F963*G963*B963-m*B963-0.5*Equations!F963*0.3*I963</f>
        <v>23.665351476688571</v>
      </c>
      <c r="K963" s="14">
        <f t="shared" si="147"/>
        <v>2.0624891757692025</v>
      </c>
      <c r="L963" s="1">
        <f t="shared" si="149"/>
        <v>2919.567653607201</v>
      </c>
      <c r="O963">
        <f>(2*Mp*Equations!B963/(Equations!F963*1.026*0.75))^(1/2)</f>
        <v>32.558417020942201</v>
      </c>
      <c r="Q963">
        <f>$G$3*('Initial Conditions (LLDS)'!$I$3/Equations!D963)*(Ti/Equations!E963)</f>
        <v>328.38580665850191</v>
      </c>
      <c r="T963" s="1">
        <v>24000</v>
      </c>
      <c r="U963">
        <f t="shared" si="145"/>
        <v>737.13657468551799</v>
      </c>
      <c r="AB963">
        <f t="shared" si="146"/>
        <v>3.5553401579317292</v>
      </c>
      <c r="AC963" s="1">
        <f t="shared" si="148"/>
        <v>2919.567653607201</v>
      </c>
    </row>
    <row r="964" spans="1:29">
      <c r="A964">
        <f t="shared" ref="A964:A1027" si="151">((G964*3)/(4*3.1415))^(1/3)</f>
        <v>3.5630124840971416</v>
      </c>
      <c r="B964" s="1">
        <f>(6.67384*10^(-11)*5.97219*10^24)/((6371*10^3+Equations!C964)^2)</f>
        <v>9.7459664800460875</v>
      </c>
      <c r="C964" s="1">
        <v>24025</v>
      </c>
      <c r="D964" s="1">
        <f t="shared" ref="D964:D1027" si="152">101325*(1-2.25577*(10^-5)*C964)^5.25588</f>
        <v>1673.0992554206737</v>
      </c>
      <c r="E964" s="1">
        <f>IF(C964&lt;11165,'Initial Conditions (LLDS)'!$E$1-0.0065*C964,IF(C964&gt;25336.9,139.789+0.00296*C964,216.483))</f>
        <v>216.483</v>
      </c>
      <c r="F964">
        <f>(D964*0.028964)/(8.3145*Equations!E964)</f>
        <v>2.6922805232181761E-2</v>
      </c>
      <c r="G964" s="14">
        <f t="shared" si="150"/>
        <v>189.46449331819784</v>
      </c>
      <c r="H964">
        <f t="shared" ref="H964:H1027" si="153">3.1415*(A964)^2</f>
        <v>39.881524587095491</v>
      </c>
      <c r="I964">
        <f t="shared" ref="I964:I1027" si="154">(2*B964*(F964*G964-m)/(F964*0.3*H964))^(1/2)</f>
        <v>12.134299939734369</v>
      </c>
      <c r="J964">
        <f>F964*G964*B964-m*B964-0.5*Equations!F964*0.3*I964</f>
        <v>23.665431053106772</v>
      </c>
      <c r="K964" s="14">
        <f t="shared" si="147"/>
        <v>2.0602754278502919</v>
      </c>
      <c r="L964" s="1">
        <f t="shared" si="149"/>
        <v>2921.6279290350512</v>
      </c>
      <c r="O964">
        <f>(2*Mp*Equations!B964/(Equations!F964*1.026*0.75))^(1/2)</f>
        <v>32.663736416509167</v>
      </c>
      <c r="Q964">
        <f>$G$3*('Initial Conditions (LLDS)'!$I$3/Equations!D964)*(Ti/Equations!E964)</f>
        <v>330.51634027037085</v>
      </c>
      <c r="T964" s="1">
        <v>24025</v>
      </c>
      <c r="U964">
        <f t="shared" ref="U964:U1027" si="155">T964/O964</f>
        <v>735.52516140979799</v>
      </c>
      <c r="AB964">
        <f t="shared" ref="AB964:AB1027" si="156">((G964*3)/(4*3.1415))^(1/3)</f>
        <v>3.5630124840971416</v>
      </c>
      <c r="AC964" s="1">
        <f t="shared" si="148"/>
        <v>2921.6279290350512</v>
      </c>
    </row>
    <row r="965" spans="1:29">
      <c r="A965">
        <f t="shared" si="151"/>
        <v>3.5707108493713737</v>
      </c>
      <c r="B965" s="1">
        <f>(6.67384*10^(-11)*5.97219*10^24)/((6371*10^3+Equations!C965)^2)</f>
        <v>9.7458902808965089</v>
      </c>
      <c r="C965" s="1">
        <v>24050</v>
      </c>
      <c r="D965" s="1">
        <f t="shared" si="152"/>
        <v>1662.3010862632352</v>
      </c>
      <c r="E965" s="1">
        <f>IF(C965&lt;11165,'Initial Conditions (LLDS)'!$E$1-0.0065*C965,IF(C965&gt;25336.9,139.789+0.00296*C965,216.483))</f>
        <v>216.483</v>
      </c>
      <c r="F965">
        <f>(D965*0.028964)/(8.3145*Equations!E965)</f>
        <v>2.6749045663436527E-2</v>
      </c>
      <c r="G965" s="14">
        <f t="shared" si="150"/>
        <v>190.69523885827161</v>
      </c>
      <c r="H965">
        <f t="shared" si="153"/>
        <v>40.054049509184622</v>
      </c>
      <c r="I965">
        <f t="shared" si="154"/>
        <v>12.147354268395381</v>
      </c>
      <c r="J965">
        <f>F965*G965*B965-m*B965-0.5*Equations!F965*0.3*I965</f>
        <v>23.66550953002869</v>
      </c>
      <c r="K965" s="14">
        <f t="shared" ref="K965:K1028" si="157">25/I965</f>
        <v>2.0580613232829017</v>
      </c>
      <c r="L965" s="1">
        <f t="shared" si="149"/>
        <v>2923.685990358334</v>
      </c>
      <c r="O965">
        <f>(2*Mp*Equations!B965/(Equations!F965*1.026*0.75))^(1/2)</f>
        <v>32.769527032787892</v>
      </c>
      <c r="Q965">
        <f>$G$3*('Initial Conditions (LLDS)'!$I$3/Equations!D965)*(Ti/Equations!E965)</f>
        <v>332.66334683917466</v>
      </c>
      <c r="T965" s="1">
        <v>24050</v>
      </c>
      <c r="U965">
        <f t="shared" si="155"/>
        <v>733.91355254949281</v>
      </c>
      <c r="AB965">
        <f t="shared" si="156"/>
        <v>3.5707108493713737</v>
      </c>
      <c r="AC965" s="1">
        <f t="shared" ref="AC965:AC1028" si="158">L964+K965</f>
        <v>2923.685990358334</v>
      </c>
    </row>
    <row r="966" spans="1:29">
      <c r="A966">
        <f t="shared" si="151"/>
        <v>3.5784353743904838</v>
      </c>
      <c r="B966" s="1">
        <f>(6.67384*10^(-11)*5.97219*10^24)/((6371*10^3+Equations!C966)^2)</f>
        <v>9.7458140826405746</v>
      </c>
      <c r="C966" s="1">
        <v>24075</v>
      </c>
      <c r="D966" s="1">
        <f t="shared" si="152"/>
        <v>1651.559418146184</v>
      </c>
      <c r="E966" s="1">
        <f>IF(C966&lt;11165,'Initial Conditions (LLDS)'!$E$1-0.0065*C966,IF(C966&gt;25336.9,139.789+0.00296*C966,216.483))</f>
        <v>216.483</v>
      </c>
      <c r="F966">
        <f>(D966*0.028964)/(8.3145*Equations!E966)</f>
        <v>2.6576195285524313E-2</v>
      </c>
      <c r="G966" s="14">
        <f t="shared" si="150"/>
        <v>191.93551210839578</v>
      </c>
      <c r="H966">
        <f t="shared" si="153"/>
        <v>40.227534947677007</v>
      </c>
      <c r="I966">
        <f t="shared" si="154"/>
        <v>12.160438827933604</v>
      </c>
      <c r="J966">
        <f>F966*G966*B966-m*B966-0.5*Equations!F966*0.3*I966</f>
        <v>23.665586910686375</v>
      </c>
      <c r="K966" s="14">
        <f t="shared" si="157"/>
        <v>2.0558468615929213</v>
      </c>
      <c r="L966" s="1">
        <f t="shared" ref="L966:L1029" si="159">L965+K966</f>
        <v>2925.7418372199268</v>
      </c>
      <c r="O966">
        <f>(2*Mp*Equations!B966/(Equations!F966*1.026*0.75))^(1/2)</f>
        <v>32.875791563209887</v>
      </c>
      <c r="Q966">
        <f>$G$3*('Initial Conditions (LLDS)'!$I$3/Equations!D966)*(Ti/Equations!E966)</f>
        <v>334.82697427346034</v>
      </c>
      <c r="T966" s="1">
        <v>24075</v>
      </c>
      <c r="U966">
        <f t="shared" si="155"/>
        <v>732.30175929638949</v>
      </c>
      <c r="AB966">
        <f t="shared" si="156"/>
        <v>3.5784353743904838</v>
      </c>
      <c r="AC966" s="1">
        <f t="shared" si="158"/>
        <v>2925.7418372199268</v>
      </c>
    </row>
    <row r="967" spans="1:29">
      <c r="A967">
        <f t="shared" si="151"/>
        <v>3.5861861804992596</v>
      </c>
      <c r="B967" s="1">
        <f>(6.67384*10^(-11)*5.97219*10^24)/((6371*10^3+Equations!C967)^2)</f>
        <v>9.7457378852782721</v>
      </c>
      <c r="C967" s="1">
        <v>24100</v>
      </c>
      <c r="D967" s="1">
        <f t="shared" si="152"/>
        <v>1640.8740246173945</v>
      </c>
      <c r="E967" s="1">
        <f>IF(C967&lt;11165,'Initial Conditions (LLDS)'!$E$1-0.0065*C967,IF(C967&gt;25336.9,139.789+0.00296*C967,216.483))</f>
        <v>216.483</v>
      </c>
      <c r="F967">
        <f>(D967*0.028964)/(8.3145*Equations!E967)</f>
        <v>2.6404250454473338E-2</v>
      </c>
      <c r="G967" s="14">
        <f t="shared" si="150"/>
        <v>193.18539872263855</v>
      </c>
      <c r="H967">
        <f t="shared" si="153"/>
        <v>40.401987445561957</v>
      </c>
      <c r="I967">
        <f t="shared" si="154"/>
        <v>12.173553725788164</v>
      </c>
      <c r="J967">
        <f>F967*G967*B967-m*B967-0.5*Equations!F967*0.3*I967</f>
        <v>23.665663198306348</v>
      </c>
      <c r="K967" s="14">
        <f t="shared" si="157"/>
        <v>2.0536320423050007</v>
      </c>
      <c r="L967" s="1">
        <f t="shared" si="159"/>
        <v>2927.7954692622316</v>
      </c>
      <c r="O967">
        <f>(2*Mp*Equations!B967/(Equations!F967*1.026*0.75))^(1/2)</f>
        <v>32.982532719953767</v>
      </c>
      <c r="Q967">
        <f>$G$3*('Initial Conditions (LLDS)'!$I$3/Equations!D967)*(Ti/Equations!E967)</f>
        <v>337.00737199472968</v>
      </c>
      <c r="T967" s="1">
        <v>24100</v>
      </c>
      <c r="U967">
        <f t="shared" si="155"/>
        <v>730.68979282540022</v>
      </c>
      <c r="AB967">
        <f t="shared" si="156"/>
        <v>3.5861861804992596</v>
      </c>
      <c r="AC967" s="1">
        <f t="shared" si="158"/>
        <v>2927.7954692622316</v>
      </c>
    </row>
    <row r="968" spans="1:29">
      <c r="A968">
        <f t="shared" si="151"/>
        <v>3.5939633897562642</v>
      </c>
      <c r="B968" s="1">
        <f>(6.67384*10^(-11)*5.97219*10^24)/((6371*10^3+Equations!C968)^2)</f>
        <v>9.7456616888095855</v>
      </c>
      <c r="C968" s="1">
        <v>24125</v>
      </c>
      <c r="D968" s="1">
        <f t="shared" si="152"/>
        <v>1630.2446798543629</v>
      </c>
      <c r="E968" s="1">
        <f>IF(C968&lt;11165,'Initial Conditions (LLDS)'!$E$1-0.0065*C968,IF(C968&gt;25336.9,139.789+0.00296*C968,216.483))</f>
        <v>216.483</v>
      </c>
      <c r="F968">
        <f>(D968*0.028964)/(8.3145*Equations!E968)</f>
        <v>2.6233207536443436E-2</v>
      </c>
      <c r="G968" s="14">
        <f t="shared" si="150"/>
        <v>194.44498523230905</v>
      </c>
      <c r="H968">
        <f t="shared" si="153"/>
        <v>40.577413598562543</v>
      </c>
      <c r="I968">
        <f t="shared" si="154"/>
        <v>12.186699069913413</v>
      </c>
      <c r="J968">
        <f>F968*G968*B968-m*B968-0.5*Equations!F968*0.3*I968</f>
        <v>23.665738396109617</v>
      </c>
      <c r="K968" s="14">
        <f t="shared" si="157"/>
        <v>2.0514168649425448</v>
      </c>
      <c r="L968" s="1">
        <f t="shared" si="159"/>
        <v>2929.846886127174</v>
      </c>
      <c r="O968">
        <f>(2*Mp*Equations!B968/(Equations!F968*1.026*0.75))^(1/2)</f>
        <v>33.089753234099092</v>
      </c>
      <c r="Q968">
        <f>$G$3*('Initial Conditions (LLDS)'!$I$3/Equations!D968)*(Ti/Equations!E968)</f>
        <v>339.2046909548107</v>
      </c>
      <c r="T968" s="1">
        <v>24125</v>
      </c>
      <c r="U968">
        <f t="shared" si="155"/>
        <v>729.07766429455</v>
      </c>
      <c r="AB968">
        <f t="shared" si="156"/>
        <v>3.5939633897562642</v>
      </c>
      <c r="AC968" s="1">
        <f t="shared" si="158"/>
        <v>2929.846886127174</v>
      </c>
    </row>
    <row r="969" spans="1:29">
      <c r="A969">
        <f t="shared" si="151"/>
        <v>3.6017671249389247</v>
      </c>
      <c r="B969" s="1">
        <f>(6.67384*10^(-11)*5.97219*10^24)/((6371*10^3+Equations!C969)^2)</f>
        <v>9.7455854932345023</v>
      </c>
      <c r="C969" s="1">
        <v>24150</v>
      </c>
      <c r="D969" s="1">
        <f t="shared" si="152"/>
        <v>1619.6711586632248</v>
      </c>
      <c r="E969" s="1">
        <f>IF(C969&lt;11165,'Initial Conditions (LLDS)'!$E$1-0.0065*C969,IF(C969&gt;25336.9,139.789+0.00296*C969,216.483))</f>
        <v>216.483</v>
      </c>
      <c r="F969">
        <f>(D969*0.028964)/(8.3145*Equations!E969)</f>
        <v>2.6063062907710228E-2</v>
      </c>
      <c r="G969" s="14">
        <f t="shared" si="150"/>
        <v>195.71435905604326</v>
      </c>
      <c r="H969">
        <f t="shared" si="153"/>
        <v>40.753820055626576</v>
      </c>
      <c r="I969">
        <f t="shared" si="154"/>
        <v>12.19987496878203</v>
      </c>
      <c r="J969">
        <f>F969*G969*B969-m*B969-0.5*Equations!F969*0.3*I969</f>
        <v>23.665812507311689</v>
      </c>
      <c r="K969" s="14">
        <f t="shared" si="157"/>
        <v>2.0492013290277078</v>
      </c>
      <c r="L969" s="1">
        <f t="shared" si="159"/>
        <v>2931.8960874562017</v>
      </c>
      <c r="O969">
        <f>(2*Mp*Equations!B969/(Equations!F969*1.026*0.75))^(1/2)</f>
        <v>33.197455855781769</v>
      </c>
      <c r="Q969">
        <f>$G$3*('Initial Conditions (LLDS)'!$I$3/Equations!D969)*(Ti/Equations!E969)</f>
        <v>341.41908365345228</v>
      </c>
      <c r="T969" s="1">
        <v>24150</v>
      </c>
      <c r="U969">
        <f t="shared" si="155"/>
        <v>727.46538484496432</v>
      </c>
      <c r="AB969">
        <f t="shared" si="156"/>
        <v>3.6017671249389247</v>
      </c>
      <c r="AC969" s="1">
        <f t="shared" si="158"/>
        <v>2931.8960874562017</v>
      </c>
    </row>
    <row r="970" spans="1:29">
      <c r="A970">
        <f t="shared" si="151"/>
        <v>3.6095975095486548</v>
      </c>
      <c r="B970" s="1">
        <f>(6.67384*10^(-11)*5.97219*10^24)/((6371*10^3+Equations!C970)^2)</f>
        <v>9.7455092985530083</v>
      </c>
      <c r="C970" s="1">
        <v>24175</v>
      </c>
      <c r="D970" s="1">
        <f t="shared" si="152"/>
        <v>1609.1532364777966</v>
      </c>
      <c r="E970" s="1">
        <f>IF(C970&lt;11165,'Initial Conditions (LLDS)'!$E$1-0.0065*C970,IF(C970&gt;25336.9,139.789+0.00296*C970,216.483))</f>
        <v>216.483</v>
      </c>
      <c r="F970">
        <f>(D970*0.028964)/(8.3145*Equations!E970)</f>
        <v>2.5893812954649716E-2</v>
      </c>
      <c r="G970" s="14">
        <f t="shared" si="150"/>
        <v>196.99360851001583</v>
      </c>
      <c r="H970">
        <f t="shared" si="153"/>
        <v>40.931213519422542</v>
      </c>
      <c r="I970">
        <f t="shared" si="154"/>
        <v>12.21308153138815</v>
      </c>
      <c r="J970">
        <f>F970*G970*B970-m*B970-0.5*Equations!F970*0.3*I970</f>
        <v>23.665885535122527</v>
      </c>
      <c r="K970" s="14">
        <f t="shared" si="157"/>
        <v>2.0469854340813916</v>
      </c>
      <c r="L970" s="1">
        <f t="shared" si="159"/>
        <v>2933.943072890283</v>
      </c>
      <c r="O970">
        <f>(2*Mp*Equations!B970/(Equations!F970*1.026*0.75))^(1/2)</f>
        <v>33.305643354350629</v>
      </c>
      <c r="Q970">
        <f>$G$3*('Initial Conditions (LLDS)'!$I$3/Equations!D970)*(Ti/Equations!E970)</f>
        <v>343.65070415613815</v>
      </c>
      <c r="T970" s="1">
        <v>24175</v>
      </c>
      <c r="U970">
        <f t="shared" si="155"/>
        <v>725.85296560086067</v>
      </c>
      <c r="AB970">
        <f t="shared" si="156"/>
        <v>3.6095975095486548</v>
      </c>
      <c r="AC970" s="1">
        <f t="shared" si="158"/>
        <v>2933.943072890283</v>
      </c>
    </row>
    <row r="971" spans="1:29">
      <c r="A971">
        <f t="shared" si="151"/>
        <v>3.6174546678160406</v>
      </c>
      <c r="B971" s="1">
        <f>(6.67384*10^(-11)*5.97219*10^24)/((6371*10^3+Equations!C971)^2)</f>
        <v>9.7454331047650893</v>
      </c>
      <c r="C971" s="1">
        <v>24200</v>
      </c>
      <c r="D971" s="1">
        <f t="shared" si="152"/>
        <v>1598.6906893585815</v>
      </c>
      <c r="E971" s="1">
        <f>IF(C971&lt;11165,'Initial Conditions (LLDS)'!$E$1-0.0065*C971,IF(C971&gt;25336.9,139.789+0.00296*C971,216.483))</f>
        <v>216.483</v>
      </c>
      <c r="F971">
        <f>(D971*0.028964)/(8.3145*Equations!E971)</f>
        <v>2.572545407372228E-2</v>
      </c>
      <c r="G971" s="14">
        <f t="shared" si="150"/>
        <v>198.28282281828655</v>
      </c>
      <c r="H971">
        <f t="shared" si="153"/>
        <v>41.109600746841309</v>
      </c>
      <c r="I971">
        <f t="shared" si="154"/>
        <v>12.226318867250541</v>
      </c>
      <c r="J971">
        <f>F971*G971*B971-m*B971-0.5*Equations!F971*0.3*I971</f>
        <v>23.665957482746606</v>
      </c>
      <c r="K971" s="14">
        <f t="shared" si="157"/>
        <v>2.0447691796232377</v>
      </c>
      <c r="L971" s="1">
        <f t="shared" si="159"/>
        <v>2935.987842069906</v>
      </c>
      <c r="O971">
        <f>(2*Mp*Equations!B971/(Equations!F971*1.026*0.75))^(1/2)</f>
        <v>33.41431851852596</v>
      </c>
      <c r="Q971">
        <f>$G$3*('Initial Conditions (LLDS)'!$I$3/Equations!D971)*(Ti/Equations!E971)</f>
        <v>345.89970811213641</v>
      </c>
      <c r="T971" s="1">
        <v>24200</v>
      </c>
      <c r="U971">
        <f t="shared" si="155"/>
        <v>724.24041766953144</v>
      </c>
      <c r="AB971">
        <f t="shared" si="156"/>
        <v>3.6174546678160406</v>
      </c>
      <c r="AC971" s="1">
        <f t="shared" si="158"/>
        <v>2935.987842069906</v>
      </c>
    </row>
    <row r="972" spans="1:29">
      <c r="A972">
        <f t="shared" si="151"/>
        <v>3.6253387247060518</v>
      </c>
      <c r="B972" s="1">
        <f>(6.67384*10^(-11)*5.97219*10^24)/((6371*10^3+Equations!C972)^2)</f>
        <v>9.7453569118707293</v>
      </c>
      <c r="C972" s="1">
        <v>24225</v>
      </c>
      <c r="D972" s="1">
        <f t="shared" si="152"/>
        <v>1588.2832939918042</v>
      </c>
      <c r="E972" s="1">
        <f>IF(C972&lt;11165,'Initial Conditions (LLDS)'!$E$1-0.0065*C972,IF(C972&gt;25336.9,139.789+0.00296*C972,216.483))</f>
        <v>216.483</v>
      </c>
      <c r="F972">
        <f>(D972*0.028964)/(8.3145*Equations!E972)</f>
        <v>2.5557982671457143E-2</v>
      </c>
      <c r="G972" s="14">
        <f t="shared" si="150"/>
        <v>199.58209212327566</v>
      </c>
      <c r="H972">
        <f t="shared" si="153"/>
        <v>41.288988549502648</v>
      </c>
      <c r="I972">
        <f t="shared" si="154"/>
        <v>12.23958708641576</v>
      </c>
      <c r="J972">
        <f>F972*G972*B972-m*B972-0.5*Equations!F972*0.3*I972</f>
        <v>23.66602835338286</v>
      </c>
      <c r="K972" s="14">
        <f t="shared" si="157"/>
        <v>2.0425525651716243</v>
      </c>
      <c r="L972" s="1">
        <f t="shared" si="159"/>
        <v>2938.0303946350778</v>
      </c>
      <c r="O972">
        <f>(2*Mp*Equations!B972/(Equations!F972*1.026*0.75))^(1/2)</f>
        <v>33.523484156559157</v>
      </c>
      <c r="Q972">
        <f>$G$3*('Initial Conditions (LLDS)'!$I$3/Equations!D972)*(Ti/Equations!E972)</f>
        <v>348.1662527727733</v>
      </c>
      <c r="T972" s="1">
        <v>24225</v>
      </c>
      <c r="U972">
        <f t="shared" si="155"/>
        <v>722.62775214133501</v>
      </c>
      <c r="AB972">
        <f t="shared" si="156"/>
        <v>3.6253387247060518</v>
      </c>
      <c r="AC972" s="1">
        <f t="shared" si="158"/>
        <v>2938.0303946350778</v>
      </c>
    </row>
    <row r="973" spans="1:29">
      <c r="A973">
        <f t="shared" si="151"/>
        <v>3.6332498059233016</v>
      </c>
      <c r="B973" s="1">
        <f>(6.67384*10^(-11)*5.97219*10^24)/((6371*10^3+Equations!C973)^2)</f>
        <v>9.7452807198699176</v>
      </c>
      <c r="C973" s="1">
        <v>24250</v>
      </c>
      <c r="D973" s="1">
        <f t="shared" si="152"/>
        <v>1577.9308276884376</v>
      </c>
      <c r="E973" s="1">
        <f>IF(C973&lt;11165,'Initial Conditions (LLDS)'!$E$1-0.0065*C973,IF(C973&gt;25336.9,139.789+0.00296*C973,216.483))</f>
        <v>216.483</v>
      </c>
      <c r="F973">
        <f>(D973*0.028964)/(8.3145*Equations!E973)</f>
        <v>2.5391395164436715E-2</v>
      </c>
      <c r="G973" s="14">
        <f t="shared" si="150"/>
        <v>200.89150749637437</v>
      </c>
      <c r="H973">
        <f t="shared" si="153"/>
        <v>41.46938379426733</v>
      </c>
      <c r="I973">
        <f t="shared" si="154"/>
        <v>12.252886299461382</v>
      </c>
      <c r="J973">
        <f>F973*G973*B973-m*B973-0.5*Equations!F973*0.3*I973</f>
        <v>23.66609815022478</v>
      </c>
      <c r="K973" s="14">
        <f t="shared" si="157"/>
        <v>2.0403355902436604</v>
      </c>
      <c r="L973" s="1">
        <f t="shared" si="159"/>
        <v>2940.0707302253213</v>
      </c>
      <c r="O973">
        <f>(2*Mp*Equations!B973/(Equations!F973*1.026*0.75))^(1/2)</f>
        <v>33.633143096394022</v>
      </c>
      <c r="Q973">
        <f>$G$3*('Initial Conditions (LLDS)'!$I$3/Equations!D973)*(Ti/Equations!E973)</f>
        <v>350.45049700994281</v>
      </c>
      <c r="T973" s="1">
        <v>24250</v>
      </c>
      <c r="U973">
        <f t="shared" si="155"/>
        <v>721.01498008968315</v>
      </c>
      <c r="AB973">
        <f t="shared" si="156"/>
        <v>3.6332498059233016</v>
      </c>
      <c r="AC973" s="1">
        <f t="shared" si="158"/>
        <v>2940.0707302253213</v>
      </c>
    </row>
    <row r="974" spans="1:29">
      <c r="A974">
        <f t="shared" si="151"/>
        <v>3.6411880379173627</v>
      </c>
      <c r="B974" s="1">
        <f>(6.67384*10^(-11)*5.97219*10^24)/((6371*10^3+Equations!C974)^2)</f>
        <v>9.7452045287626401</v>
      </c>
      <c r="C974" s="1">
        <v>24275</v>
      </c>
      <c r="D974" s="1">
        <f t="shared" si="152"/>
        <v>1567.6330683832184</v>
      </c>
      <c r="E974" s="1">
        <f>IF(C974&lt;11165,'Initial Conditions (LLDS)'!$E$1-0.0065*C974,IF(C974&gt;25336.9,139.789+0.00296*C974,216.483))</f>
        <v>216.483</v>
      </c>
      <c r="F974">
        <f>(D974*0.028964)/(8.3145*Equations!E974)</f>
        <v>2.5225687979280747E-2</v>
      </c>
      <c r="G974" s="14">
        <f t="shared" si="150"/>
        <v>202.21116094869271</v>
      </c>
      <c r="H974">
        <f t="shared" si="153"/>
        <v>41.65079340375484</v>
      </c>
      <c r="I974">
        <f t="shared" si="154"/>
        <v>12.266216617499213</v>
      </c>
      <c r="J974">
        <f>F974*G974*B974-m*B974-0.5*Equations!F974*0.3*I974</f>
        <v>23.666166876460302</v>
      </c>
      <c r="K974" s="14">
        <f t="shared" si="157"/>
        <v>2.0381182543551803</v>
      </c>
      <c r="L974" s="1">
        <f t="shared" si="159"/>
        <v>2942.1088484796765</v>
      </c>
      <c r="O974">
        <f>(2*Mp*Equations!B974/(Equations!F974*1.026*0.75))^(1/2)</f>
        <v>33.74329818582973</v>
      </c>
      <c r="Q974">
        <f>$G$3*('Initial Conditions (LLDS)'!$I$3/Equations!D974)*(Ti/Equations!E974)</f>
        <v>352.75260133485665</v>
      </c>
      <c r="T974" s="1">
        <v>24275</v>
      </c>
      <c r="U974">
        <f t="shared" si="155"/>
        <v>719.40211257102669</v>
      </c>
      <c r="AB974">
        <f t="shared" si="156"/>
        <v>3.6411880379173627</v>
      </c>
      <c r="AC974" s="1">
        <f t="shared" si="158"/>
        <v>2942.1088484796765</v>
      </c>
    </row>
    <row r="975" spans="1:29">
      <c r="A975">
        <f t="shared" si="151"/>
        <v>3.6491535478881008</v>
      </c>
      <c r="B975" s="1">
        <f>(6.67384*10^(-11)*5.97219*10^24)/((6371*10^3+Equations!C975)^2)</f>
        <v>9.7451283385488789</v>
      </c>
      <c r="C975" s="1">
        <v>24300</v>
      </c>
      <c r="D975" s="1">
        <f t="shared" si="152"/>
        <v>1557.3897946336874</v>
      </c>
      <c r="E975" s="1">
        <f>IF(C975&lt;11165,'Initial Conditions (LLDS)'!$E$1-0.0065*C975,IF(C975&gt;25336.9,139.789+0.00296*C975,216.483))</f>
        <v>216.483</v>
      </c>
      <c r="F975">
        <f>(D975*0.028964)/(8.3145*Equations!E975)</f>
        <v>2.5060857552630891E-2</v>
      </c>
      <c r="G975" s="14">
        <f t="shared" si="150"/>
        <v>203.54114544194229</v>
      </c>
      <c r="H975">
        <f t="shared" si="153"/>
        <v>41.83322435686604</v>
      </c>
      <c r="I975">
        <f t="shared" si="154"/>
        <v>12.279578152178543</v>
      </c>
      <c r="J975">
        <f>F975*G975*B975-m*B975-0.5*Equations!F975*0.3*I975</f>
        <v>23.666234535271865</v>
      </c>
      <c r="K975" s="14">
        <f t="shared" si="157"/>
        <v>2.0359005570207396</v>
      </c>
      <c r="L975" s="1">
        <f t="shared" si="159"/>
        <v>2944.1447490366972</v>
      </c>
      <c r="O975">
        <f>(2*Mp*Equations!B975/(Equations!F975*1.026*0.75))^(1/2)</f>
        <v>33.853952292685022</v>
      </c>
      <c r="Q975">
        <f>$G$3*('Initial Conditions (LLDS)'!$I$3/Equations!D975)*(Ti/Equations!E975)</f>
        <v>355.07272791702809</v>
      </c>
      <c r="T975" s="1">
        <v>24300</v>
      </c>
      <c r="U975">
        <f t="shared" si="155"/>
        <v>717.78916062484711</v>
      </c>
      <c r="AB975">
        <f t="shared" si="156"/>
        <v>3.6491535478881008</v>
      </c>
      <c r="AC975" s="1">
        <f t="shared" si="158"/>
        <v>2944.1447490366972</v>
      </c>
    </row>
    <row r="976" spans="1:29">
      <c r="A976">
        <f t="shared" si="151"/>
        <v>3.6571464637910869</v>
      </c>
      <c r="B976" s="1">
        <f>(6.67384*10^(-11)*5.97219*10^24)/((6371*10^3+Equations!C976)^2)</f>
        <v>9.7450521492286253</v>
      </c>
      <c r="C976" s="1">
        <v>24325</v>
      </c>
      <c r="D976" s="1">
        <f t="shared" si="152"/>
        <v>1547.2007856192054</v>
      </c>
      <c r="E976" s="1">
        <f>IF(C976&lt;11165,'Initial Conditions (LLDS)'!$E$1-0.0065*C976,IF(C976&gt;25336.9,139.789+0.00296*C976,216.483))</f>
        <v>216.483</v>
      </c>
      <c r="F976">
        <f>(D976*0.028964)/(8.3145*Equations!E976)</f>
        <v>2.4896900331134866E-2</v>
      </c>
      <c r="G976" s="14">
        <f t="shared" si="150"/>
        <v>204.881554899462</v>
      </c>
      <c r="H976">
        <f t="shared" si="153"/>
        <v>42.016683689312138</v>
      </c>
      <c r="I976">
        <f t="shared" si="154"/>
        <v>12.29297101568941</v>
      </c>
      <c r="J976">
        <f>F976*G976*B976-m*B976-0.5*Equations!F976*0.3*I976</f>
        <v>23.666301129836434</v>
      </c>
      <c r="K976" s="14">
        <f t="shared" si="157"/>
        <v>2.0336824977536123</v>
      </c>
      <c r="L976" s="1">
        <f t="shared" si="159"/>
        <v>2946.1784315344507</v>
      </c>
      <c r="O976">
        <f>(2*Mp*Equations!B976/(Equations!F976*1.026*0.75))^(1/2)</f>
        <v>33.965108304964332</v>
      </c>
      <c r="Q976">
        <f>$G$3*('Initial Conditions (LLDS)'!$I$3/Equations!D976)*(Ti/Equations!E976)</f>
        <v>357.41104060350682</v>
      </c>
      <c r="T976" s="1">
        <v>24325</v>
      </c>
      <c r="U976">
        <f t="shared" si="155"/>
        <v>716.17613527364097</v>
      </c>
      <c r="AB976">
        <f t="shared" si="156"/>
        <v>3.6571464637910869</v>
      </c>
      <c r="AC976" s="1">
        <f t="shared" si="158"/>
        <v>2946.1784315344507</v>
      </c>
    </row>
    <row r="977" spans="1:29">
      <c r="A977">
        <f t="shared" si="151"/>
        <v>3.6651669143430219</v>
      </c>
      <c r="B977" s="1">
        <f>(6.67384*10^(-11)*5.97219*10^24)/((6371*10^3+Equations!C977)^2)</f>
        <v>9.7449759608018613</v>
      </c>
      <c r="C977" s="1">
        <v>24350</v>
      </c>
      <c r="D977" s="1">
        <f t="shared" si="152"/>
        <v>1537.06582113999</v>
      </c>
      <c r="E977" s="1">
        <f>IF(C977&lt;11165,'Initial Conditions (LLDS)'!$E$1-0.0065*C977,IF(C977&gt;25336.9,139.789+0.00296*C977,216.483))</f>
        <v>216.483</v>
      </c>
      <c r="F977">
        <f>(D977*0.028964)/(8.3145*Equations!E977)</f>
        <v>2.4733812771430951E-2</v>
      </c>
      <c r="G977" s="14">
        <f t="shared" si="150"/>
        <v>206.2324842173831</v>
      </c>
      <c r="H977">
        <f t="shared" si="153"/>
        <v>42.201178494148508</v>
      </c>
      <c r="I977">
        <f t="shared" si="154"/>
        <v>12.306395320765928</v>
      </c>
      <c r="J977">
        <f>F977*G977*B977-m*B977-0.5*Equations!F977*0.3*I977</f>
        <v>23.666366663325469</v>
      </c>
      <c r="K977" s="14">
        <f t="shared" si="157"/>
        <v>2.0314640760657805</v>
      </c>
      <c r="L977" s="1">
        <f t="shared" si="159"/>
        <v>2948.2098956105165</v>
      </c>
      <c r="O977">
        <f>(2*Mp*Equations!B977/(Equations!F977*1.026*0.75))^(1/2)</f>
        <v>34.076769131025181</v>
      </c>
      <c r="Q977">
        <f>$G$3*('Initial Conditions (LLDS)'!$I$3/Equations!D977)*(Ti/Equations!E977)</f>
        <v>359.76770493835573</v>
      </c>
      <c r="T977" s="1">
        <v>24350</v>
      </c>
      <c r="U977">
        <f t="shared" si="155"/>
        <v>714.56304752291067</v>
      </c>
      <c r="AB977">
        <f t="shared" si="156"/>
        <v>3.6651669143430219</v>
      </c>
      <c r="AC977" s="1">
        <f t="shared" si="158"/>
        <v>2948.2098956105165</v>
      </c>
    </row>
    <row r="978" spans="1:29">
      <c r="A978">
        <f t="shared" si="151"/>
        <v>3.6732150290272436</v>
      </c>
      <c r="B978" s="1">
        <f>(6.67384*10^(-11)*5.97219*10^24)/((6371*10^3+Equations!C978)^2)</f>
        <v>9.7448997732685747</v>
      </c>
      <c r="C978" s="1">
        <v>24375</v>
      </c>
      <c r="D978" s="1">
        <f t="shared" si="152"/>
        <v>1526.9846816161246</v>
      </c>
      <c r="E978" s="1">
        <f>IF(C978&lt;11165,'Initial Conditions (LLDS)'!$E$1-0.0065*C978,IF(C978&gt;25336.9,139.789+0.00296*C978,216.483))</f>
        <v>216.483</v>
      </c>
      <c r="F978">
        <f>(D978*0.028964)/(8.3145*Equations!E978)</f>
        <v>2.4571591340132044E-2</v>
      </c>
      <c r="G978" s="14">
        <f t="shared" si="150"/>
        <v>207.59402927594149</v>
      </c>
      <c r="H978">
        <f t="shared" si="153"/>
        <v>42.386715922315076</v>
      </c>
      <c r="I978">
        <f t="shared" si="154"/>
        <v>12.319851180689586</v>
      </c>
      <c r="J978">
        <f>F978*G978*B978-m*B978-0.5*Equations!F978*0.3*I978</f>
        <v>23.66643113890493</v>
      </c>
      <c r="K978" s="14">
        <f t="shared" si="157"/>
        <v>2.0292452914679333</v>
      </c>
      <c r="L978" s="1">
        <f t="shared" si="159"/>
        <v>2950.2391409019842</v>
      </c>
      <c r="O978">
        <f>(2*Mp*Equations!B978/(Equations!F978*1.026*0.75))^(1/2)</f>
        <v>34.188937699747555</v>
      </c>
      <c r="Q978">
        <f>$G$3*('Initial Conditions (LLDS)'!$I$3/Equations!D978)*(Ti/Equations!E978)</f>
        <v>362.14288818238532</v>
      </c>
      <c r="T978" s="1">
        <v>24375</v>
      </c>
      <c r="U978">
        <f t="shared" si="155"/>
        <v>712.94990836114744</v>
      </c>
      <c r="AB978">
        <f t="shared" si="156"/>
        <v>3.6732150290272436</v>
      </c>
      <c r="AC978" s="1">
        <f t="shared" si="158"/>
        <v>2950.2391409019842</v>
      </c>
    </row>
    <row r="979" spans="1:29">
      <c r="A979">
        <f t="shared" si="151"/>
        <v>3.6812909380992465</v>
      </c>
      <c r="B979" s="1">
        <f>(6.67384*10^(-11)*5.97219*10^24)/((6371*10^3+Equations!C979)^2)</f>
        <v>9.7448235866287494</v>
      </c>
      <c r="C979" s="1">
        <v>24400</v>
      </c>
      <c r="D979" s="1">
        <f t="shared" si="152"/>
        <v>1516.9571480866036</v>
      </c>
      <c r="E979" s="1">
        <f>IF(C979&lt;11165,'Initial Conditions (LLDS)'!$E$1-0.0065*C979,IF(C979&gt;25336.9,139.789+0.00296*C979,216.483))</f>
        <v>216.483</v>
      </c>
      <c r="F979">
        <f>(D979*0.028964)/(8.3145*Equations!E979)</f>
        <v>2.4410232513810297E-2</v>
      </c>
      <c r="G979" s="14">
        <f t="shared" si="150"/>
        <v>208.96628695093156</v>
      </c>
      <c r="H979">
        <f t="shared" si="153"/>
        <v>42.573303183181721</v>
      </c>
      <c r="I979">
        <f t="shared" si="154"/>
        <v>12.333338709292596</v>
      </c>
      <c r="J979">
        <f>F979*G979*B979-m*B979-0.5*Equations!F979*0.3*I979</f>
        <v>23.666494559735273</v>
      </c>
      <c r="K979" s="14">
        <f t="shared" si="157"/>
        <v>2.0270261434694619</v>
      </c>
      <c r="L979" s="1">
        <f t="shared" si="159"/>
        <v>2952.2661670454536</v>
      </c>
      <c r="O979">
        <f>(2*Mp*Equations!B979/(Equations!F979*1.026*0.75))^(1/2)</f>
        <v>34.301616960704436</v>
      </c>
      <c r="Q979">
        <f>$G$3*('Initial Conditions (LLDS)'!$I$3/Equations!D979)*(Ti/Equations!E979)</f>
        <v>364.536759333134</v>
      </c>
      <c r="T979" s="1">
        <v>24400</v>
      </c>
      <c r="U979">
        <f t="shared" si="155"/>
        <v>711.33672875982427</v>
      </c>
      <c r="AB979">
        <f t="shared" si="156"/>
        <v>3.6812909380992465</v>
      </c>
      <c r="AC979" s="1">
        <f t="shared" si="158"/>
        <v>2952.2661670454536</v>
      </c>
    </row>
    <row r="980" spans="1:29">
      <c r="A980">
        <f t="shared" si="151"/>
        <v>3.6893947725922631</v>
      </c>
      <c r="B980" s="1">
        <f>(6.67384*10^(-11)*5.97219*10^24)/((6371*10^3+Equations!C980)^2)</f>
        <v>9.7447474008823765</v>
      </c>
      <c r="C980" s="1">
        <v>24425</v>
      </c>
      <c r="D980" s="1">
        <f t="shared" si="152"/>
        <v>1506.9830022083543</v>
      </c>
      <c r="E980" s="1">
        <f>IF(C980&lt;11165,'Initial Conditions (LLDS)'!$E$1-0.0065*C980,IF(C980&gt;25336.9,139.789+0.00296*C980,216.483))</f>
        <v>216.483</v>
      </c>
      <c r="F980">
        <f>(D980*0.028964)/(8.3145*Equations!E980)</f>
        <v>2.4249732778981382E-2</v>
      </c>
      <c r="G980" s="14">
        <f t="shared" si="150"/>
        <v>210.34935512531069</v>
      </c>
      <c r="H980">
        <f t="shared" si="153"/>
        <v>42.760947545099754</v>
      </c>
      <c r="I980">
        <f t="shared" si="154"/>
        <v>12.346858020961278</v>
      </c>
      <c r="J980">
        <f>F980*G980*B980-m*B980-0.5*Equations!F980*0.3*I980</f>
        <v>23.666556928971524</v>
      </c>
      <c r="K980" s="14">
        <f t="shared" si="157"/>
        <v>2.0248066315784521</v>
      </c>
      <c r="L980" s="1">
        <f t="shared" si="159"/>
        <v>2954.2909736770321</v>
      </c>
      <c r="O980">
        <f>(2*Mp*Equations!B980/(Equations!F980*1.026*0.75))^(1/2)</f>
        <v>34.414809884334311</v>
      </c>
      <c r="Q980">
        <f>$G$3*('Initial Conditions (LLDS)'!$I$3/Equations!D980)*(Ti/Equations!E980)</f>
        <v>366.94948914511247</v>
      </c>
      <c r="T980" s="1">
        <v>24425</v>
      </c>
      <c r="U980">
        <f t="shared" si="155"/>
        <v>709.72351967338079</v>
      </c>
      <c r="AB980">
        <f t="shared" si="156"/>
        <v>3.6893947725922631</v>
      </c>
      <c r="AC980" s="1">
        <f t="shared" si="158"/>
        <v>2954.2909736770321</v>
      </c>
    </row>
    <row r="981" spans="1:29">
      <c r="A981">
        <f t="shared" si="151"/>
        <v>3.6975266643228939</v>
      </c>
      <c r="B981" s="1">
        <f>(6.67384*10^(-11)*5.97219*10^24)/((6371*10^3+Equations!C981)^2)</f>
        <v>9.7446712160294364</v>
      </c>
      <c r="C981" s="1">
        <v>24450</v>
      </c>
      <c r="D981" s="1">
        <f t="shared" si="152"/>
        <v>1497.0620262552663</v>
      </c>
      <c r="E981" s="1">
        <f>IF(C981&lt;11165,'Initial Conditions (LLDS)'!$E$1-0.0065*C981,IF(C981&gt;25336.9,139.789+0.00296*C981,216.483))</f>
        <v>216.483</v>
      </c>
      <c r="F981">
        <f>(D981*0.028964)/(8.3145*Equations!E981)</f>
        <v>2.409008863208886E-2</v>
      </c>
      <c r="G981" s="14">
        <f t="shared" si="150"/>
        <v>211.7433327009532</v>
      </c>
      <c r="H981">
        <f t="shared" si="153"/>
        <v>42.94965633595946</v>
      </c>
      <c r="I981">
        <f t="shared" si="154"/>
        <v>12.360409230639442</v>
      </c>
      <c r="J981">
        <f>F981*G981*B981-m*B981-0.5*Equations!F981*0.3*I981</f>
        <v>23.666618249763168</v>
      </c>
      <c r="K981" s="14">
        <f t="shared" si="157"/>
        <v>2.022586755301683</v>
      </c>
      <c r="L981" s="1">
        <f t="shared" si="159"/>
        <v>2956.3135604323338</v>
      </c>
      <c r="O981">
        <f>(2*Mp*Equations!B981/(Equations!F981*1.026*0.75))^(1/2)</f>
        <v>34.528519462115192</v>
      </c>
      <c r="Q981">
        <f>$G$3*('Initial Conditions (LLDS)'!$I$3/Equations!D981)*(Ti/Equations!E981)</f>
        <v>369.38125015030801</v>
      </c>
      <c r="T981" s="1">
        <v>24450</v>
      </c>
      <c r="U981">
        <f t="shared" si="155"/>
        <v>708.11029203921191</v>
      </c>
      <c r="AB981">
        <f t="shared" si="156"/>
        <v>3.6975266643228939</v>
      </c>
      <c r="AC981" s="1">
        <f t="shared" si="158"/>
        <v>2956.3135604323338</v>
      </c>
    </row>
    <row r="982" spans="1:29">
      <c r="A982">
        <f t="shared" si="151"/>
        <v>3.7056867458967933</v>
      </c>
      <c r="B982" s="1">
        <f>(6.67384*10^(-11)*5.97219*10^24)/((6371*10^3+Equations!C982)^2)</f>
        <v>9.7445950320699186</v>
      </c>
      <c r="C982" s="1">
        <v>24475</v>
      </c>
      <c r="D982" s="1">
        <f t="shared" si="152"/>
        <v>1487.1940031172073</v>
      </c>
      <c r="E982" s="1">
        <f>IF(C982&lt;11165,'Initial Conditions (LLDS)'!$E$1-0.0065*C982,IF(C982&gt;25336.9,139.789+0.00296*C982,216.483))</f>
        <v>216.483</v>
      </c>
      <c r="F982">
        <f>(D982*0.028964)/(8.3145*Equations!E982)</f>
        <v>2.3931296579488358E-2</v>
      </c>
      <c r="G982" s="14">
        <f t="shared" si="150"/>
        <v>213.14831961055819</v>
      </c>
      <c r="H982">
        <f t="shared" si="153"/>
        <v>43.139436943753694</v>
      </c>
      <c r="I982">
        <f t="shared" si="154"/>
        <v>12.373992453831834</v>
      </c>
      <c r="J982">
        <f>F982*G982*B982-m*B982-0.5*Equations!F982*0.3*I982</f>
        <v>23.666678525254238</v>
      </c>
      <c r="K982" s="14">
        <f t="shared" si="157"/>
        <v>2.0203665141446154</v>
      </c>
      <c r="L982" s="1">
        <f t="shared" si="159"/>
        <v>2958.3339269464786</v>
      </c>
      <c r="O982">
        <f>(2*Mp*Equations!B982/(Equations!F982*1.026*0.75))^(1/2)</f>
        <v>34.642748706740477</v>
      </c>
      <c r="Q982">
        <f>$G$3*('Initial Conditions (LLDS)'!$I$3/Equations!D982)*(Ti/Equations!E982)</f>
        <v>371.83221667895737</v>
      </c>
      <c r="T982" s="1">
        <v>24475</v>
      </c>
      <c r="U982">
        <f t="shared" si="155"/>
        <v>706.49705677765326</v>
      </c>
      <c r="AB982">
        <f t="shared" si="156"/>
        <v>3.7056867458967933</v>
      </c>
      <c r="AC982" s="1">
        <f t="shared" si="158"/>
        <v>2958.3339269464786</v>
      </c>
    </row>
    <row r="983" spans="1:29">
      <c r="A983">
        <f t="shared" si="151"/>
        <v>3.7138751507143746</v>
      </c>
      <c r="B983" s="1">
        <f>(6.67384*10^(-11)*5.97219*10^24)/((6371*10^3+Equations!C983)^2)</f>
        <v>9.744518849003807</v>
      </c>
      <c r="C983" s="1">
        <v>24500</v>
      </c>
      <c r="D983" s="1">
        <f t="shared" si="152"/>
        <v>1477.3787162990745</v>
      </c>
      <c r="E983" s="1">
        <f>IF(C983&lt;11165,'Initial Conditions (LLDS)'!$E$1-0.0065*C983,IF(C983&gt;25336.9,139.789+0.00296*C983,216.483))</f>
        <v>216.483</v>
      </c>
      <c r="F983">
        <f>(D983*0.028964)/(8.3145*Equations!E983)</f>
        <v>2.3773353137432288E-2</v>
      </c>
      <c r="G983" s="14">
        <f t="shared" si="150"/>
        <v>214.56441682970694</v>
      </c>
      <c r="H983">
        <f t="shared" si="153"/>
        <v>43.330296817146916</v>
      </c>
      <c r="I983">
        <f t="shared" si="154"/>
        <v>12.387607806607553</v>
      </c>
      <c r="J983">
        <f>F983*G983*B983-m*B983-0.5*Equations!F983*0.3*I983</f>
        <v>23.666737758583274</v>
      </c>
      <c r="K983" s="14">
        <f t="shared" si="157"/>
        <v>2.018145907611395</v>
      </c>
      <c r="L983" s="1">
        <f t="shared" si="159"/>
        <v>2960.3520728540902</v>
      </c>
      <c r="O983">
        <f>(2*Mp*Equations!B983/(Equations!F983*1.026*0.75))^(1/2)</f>
        <v>34.757500652296159</v>
      </c>
      <c r="Q983">
        <f>$G$3*('Initial Conditions (LLDS)'!$I$3/Equations!D983)*(Ti/Equations!E983)</f>
        <v>374.3025648805808</v>
      </c>
      <c r="T983" s="1">
        <v>24500</v>
      </c>
      <c r="U983">
        <f t="shared" si="155"/>
        <v>704.88382479197264</v>
      </c>
      <c r="AB983">
        <f t="shared" si="156"/>
        <v>3.7138751507143746</v>
      </c>
      <c r="AC983" s="1">
        <f t="shared" si="158"/>
        <v>2960.3520728540902</v>
      </c>
    </row>
    <row r="984" spans="1:29">
      <c r="A984">
        <f t="shared" si="151"/>
        <v>3.7220920129766002</v>
      </c>
      <c r="B984" s="1">
        <f>(6.67384*10^(-11)*5.97219*10^24)/((6371*10^3+Equations!C984)^2)</f>
        <v>9.7444426668310893</v>
      </c>
      <c r="C984" s="1">
        <v>24525</v>
      </c>
      <c r="D984" s="1">
        <f t="shared" si="152"/>
        <v>1467.6159499198018</v>
      </c>
      <c r="E984" s="1">
        <f>IF(C984&lt;11165,'Initial Conditions (LLDS)'!$E$1-0.0065*C984,IF(C984&gt;25336.9,139.789+0.00296*C984,216.483))</f>
        <v>216.483</v>
      </c>
      <c r="F984">
        <f>(D984*0.028964)/(8.3145*Equations!E984)</f>
        <v>2.3616254832053884E-2</v>
      </c>
      <c r="G984" s="14">
        <f t="shared" si="150"/>
        <v>215.99172638908303</v>
      </c>
      <c r="H984">
        <f t="shared" si="153"/>
        <v>43.522243466051187</v>
      </c>
      <c r="I984">
        <f t="shared" si="154"/>
        <v>12.401255405603546</v>
      </c>
      <c r="J984">
        <f>F984*G984*B984-m*B984-0.5*Equations!F984*0.3*I984</f>
        <v>23.666795952883334</v>
      </c>
      <c r="K984" s="14">
        <f t="shared" si="157"/>
        <v>2.0159249352048398</v>
      </c>
      <c r="L984" s="1">
        <f t="shared" si="159"/>
        <v>2962.3679977892953</v>
      </c>
      <c r="O984">
        <f>(2*Mp*Equations!B984/(Equations!F984*1.026*0.75))^(1/2)</f>
        <v>34.872778354440186</v>
      </c>
      <c r="Q984">
        <f>$G$3*('Initial Conditions (LLDS)'!$I$3/Equations!D984)*(Ti/Equations!E984)</f>
        <v>376.79247274529928</v>
      </c>
      <c r="T984" s="1">
        <v>24525</v>
      </c>
      <c r="U984">
        <f t="shared" si="155"/>
        <v>703.27060696835326</v>
      </c>
      <c r="AB984">
        <f t="shared" si="156"/>
        <v>3.7220920129766002</v>
      </c>
      <c r="AC984" s="1">
        <f t="shared" si="158"/>
        <v>2962.3679977892953</v>
      </c>
    </row>
    <row r="985" spans="1:29">
      <c r="A985">
        <f t="shared" si="151"/>
        <v>3.7303374676907946</v>
      </c>
      <c r="B985" s="1">
        <f>(6.67384*10^(-11)*5.97219*10^24)/((6371*10^3+Equations!C985)^2)</f>
        <v>9.7443664855517511</v>
      </c>
      <c r="C985" s="1">
        <v>24550</v>
      </c>
      <c r="D985" s="1">
        <f t="shared" si="152"/>
        <v>1457.9054887114028</v>
      </c>
      <c r="E985" s="1">
        <f>IF(C985&lt;11165,'Initial Conditions (LLDS)'!$E$1-0.0065*C985,IF(C985&gt;25336.9,139.789+0.00296*C985,216.483))</f>
        <v>216.483</v>
      </c>
      <c r="F985">
        <f>(D985*0.028964)/(8.3145*Equations!E985)</f>
        <v>2.3459998199351809E-2</v>
      </c>
      <c r="G985" s="14">
        <f t="shared" si="150"/>
        <v>217.43035138684616</v>
      </c>
      <c r="H985">
        <f t="shared" si="153"/>
        <v>43.715284462207691</v>
      </c>
      <c r="I985">
        <f t="shared" si="154"/>
        <v>12.414935368028106</v>
      </c>
      <c r="J985">
        <f>F985*G985*B985-m*B985-0.5*Equations!F985*0.3*I985</f>
        <v>23.66685311128203</v>
      </c>
      <c r="K985" s="14">
        <f t="shared" si="157"/>
        <v>2.0137035964264398</v>
      </c>
      <c r="L985" s="1">
        <f t="shared" si="159"/>
        <v>2964.3817013857215</v>
      </c>
      <c r="O985">
        <f>(2*Mp*Equations!B985/(Equations!F985*1.026*0.75))^(1/2)</f>
        <v>34.988584890583127</v>
      </c>
      <c r="Q985">
        <f>$G$3*('Initial Conditions (LLDS)'!$I$3/Equations!D985)*(Ti/Equations!E985)</f>
        <v>379.3021201254212</v>
      </c>
      <c r="T985" s="1">
        <v>24550</v>
      </c>
      <c r="U985">
        <f t="shared" si="155"/>
        <v>701.65741417588504</v>
      </c>
      <c r="AB985">
        <f t="shared" si="156"/>
        <v>3.7303374676907946</v>
      </c>
      <c r="AC985" s="1">
        <f t="shared" si="158"/>
        <v>2964.3817013857215</v>
      </c>
    </row>
    <row r="986" spans="1:29">
      <c r="A986">
        <f t="shared" si="151"/>
        <v>3.7386116506765172</v>
      </c>
      <c r="B986" s="1">
        <f>(6.67384*10^(-11)*5.97219*10^24)/((6371*10^3+Equations!C986)^2)</f>
        <v>9.7442903051657765</v>
      </c>
      <c r="C986" s="1">
        <v>24575</v>
      </c>
      <c r="D986" s="1">
        <f t="shared" si="152"/>
        <v>1448.2471180179959</v>
      </c>
      <c r="E986" s="1">
        <f>IF(C986&lt;11165,'Initial Conditions (LLDS)'!$E$1-0.0065*C986,IF(C986&gt;25336.9,139.789+0.00296*C986,216.483))</f>
        <v>216.483</v>
      </c>
      <c r="F986">
        <f>(D986*0.028964)/(8.3145*Equations!E986)</f>
        <v>2.3304579785174449E-2</v>
      </c>
      <c r="G986" s="14">
        <f t="shared" si="150"/>
        <v>218.88039600116988</v>
      </c>
      <c r="H986">
        <f t="shared" si="153"/>
        <v>43.909427439774831</v>
      </c>
      <c r="I986">
        <f t="shared" si="154"/>
        <v>12.428647811664385</v>
      </c>
      <c r="J986">
        <f>F986*G986*B986-m*B986-0.5*Equations!F986*0.3*I986</f>
        <v>23.666909236901478</v>
      </c>
      <c r="K986" s="14">
        <f t="shared" si="157"/>
        <v>2.0114818907763481</v>
      </c>
      <c r="L986" s="1">
        <f t="shared" si="159"/>
        <v>2966.3931832764979</v>
      </c>
      <c r="O986">
        <f>(2*Mp*Equations!B986/(Equations!F986*1.026*0.75))^(1/2)</f>
        <v>35.104923360070899</v>
      </c>
      <c r="Q986">
        <f>$G$3*('Initial Conditions (LLDS)'!$I$3/Equations!D986)*(Ti/Equations!E986)</f>
        <v>381.83168875731337</v>
      </c>
      <c r="T986" s="1">
        <v>24575</v>
      </c>
      <c r="U986">
        <f t="shared" si="155"/>
        <v>700.04425726655018</v>
      </c>
      <c r="AB986">
        <f t="shared" si="156"/>
        <v>3.7386116506765172</v>
      </c>
      <c r="AC986" s="1">
        <f t="shared" si="158"/>
        <v>2966.3931832764979</v>
      </c>
    </row>
    <row r="987" spans="1:29">
      <c r="A987">
        <f t="shared" si="151"/>
        <v>3.7469146985714938</v>
      </c>
      <c r="B987" s="1">
        <f>(6.67384*10^(-11)*5.97219*10^24)/((6371*10^3+Equations!C987)^2)</f>
        <v>9.7442141256731549</v>
      </c>
      <c r="C987" s="1">
        <v>24600</v>
      </c>
      <c r="D987" s="1">
        <f t="shared" si="152"/>
        <v>1438.640623794829</v>
      </c>
      <c r="E987" s="1">
        <f>IF(C987&lt;11165,'Initial Conditions (LLDS)'!$E$1-0.0065*C987,IF(C987&gt;25336.9,139.789+0.00296*C987,216.483))</f>
        <v>216.483</v>
      </c>
      <c r="F987">
        <f>(D987*0.028964)/(8.3145*Equations!E987)</f>
        <v>2.3149996145204226E-2</v>
      </c>
      <c r="G987" s="14">
        <f t="shared" si="150"/>
        <v>220.34196550294257</v>
      </c>
      <c r="H987">
        <f t="shared" si="153"/>
        <v>44.104680095922838</v>
      </c>
      <c r="I987">
        <f t="shared" si="154"/>
        <v>12.442392854873964</v>
      </c>
      <c r="J987">
        <f>F987*G987*B987-m*B987-0.5*Equations!F987*0.3*I987</f>
        <v>23.666964332858356</v>
      </c>
      <c r="K987" s="14">
        <f t="shared" si="157"/>
        <v>2.0092598177533785</v>
      </c>
      <c r="L987" s="1">
        <f t="shared" si="159"/>
        <v>2968.4024430942513</v>
      </c>
      <c r="O987">
        <f>(2*Mp*Equations!B987/(Equations!F987*1.026*0.75))^(1/2)</f>
        <v>35.221796884369162</v>
      </c>
      <c r="Q987">
        <f>$G$3*('Initial Conditions (LLDS)'!$I$3/Equations!D987)*(Ti/Equations!E987)</f>
        <v>384.38136228355768</v>
      </c>
      <c r="T987" s="1">
        <v>24600</v>
      </c>
      <c r="U987">
        <f t="shared" si="155"/>
        <v>698.43114707520965</v>
      </c>
      <c r="AB987">
        <f t="shared" si="156"/>
        <v>3.7469146985714938</v>
      </c>
      <c r="AC987" s="1">
        <f t="shared" si="158"/>
        <v>2968.4024430942513</v>
      </c>
    </row>
    <row r="988" spans="1:29">
      <c r="A988">
        <f t="shared" si="151"/>
        <v>3.7552467488375751</v>
      </c>
      <c r="B988" s="1">
        <f>(6.67384*10^(-11)*5.97219*10^24)/((6371*10^3+Equations!C988)^2)</f>
        <v>9.7441379470738703</v>
      </c>
      <c r="C988" s="1">
        <v>24625</v>
      </c>
      <c r="D988" s="1">
        <f t="shared" si="152"/>
        <v>1429.0857926073199</v>
      </c>
      <c r="E988" s="1">
        <f>IF(C988&lt;11165,'Initial Conditions (LLDS)'!$E$1-0.0065*C988,IF(C988&gt;25336.9,139.789+0.00296*C988,216.483))</f>
        <v>216.483</v>
      </c>
      <c r="F988">
        <f>(D988*0.028964)/(8.3145*Equations!E988)</f>
        <v>2.2996243844942157E-2</v>
      </c>
      <c r="G988" s="14">
        <f t="shared" si="150"/>
        <v>221.81516626863169</v>
      </c>
      <c r="H988">
        <f t="shared" si="153"/>
        <v>44.301050191434243</v>
      </c>
      <c r="I988">
        <f t="shared" si="154"/>
        <v>12.456170616600406</v>
      </c>
      <c r="J988">
        <f>F988*G988*B988-m*B988-0.5*Equations!F988*0.3*I988</f>
        <v>23.667018402263832</v>
      </c>
      <c r="K988" s="14">
        <f t="shared" si="157"/>
        <v>2.0070373768549992</v>
      </c>
      <c r="L988" s="1">
        <f t="shared" si="159"/>
        <v>2970.4094804711062</v>
      </c>
      <c r="O988">
        <f>(2*Mp*Equations!B988/(Equations!F988*1.026*0.75))^(1/2)</f>
        <v>35.339208607249383</v>
      </c>
      <c r="Q988">
        <f>$G$3*('Initial Conditions (LLDS)'!$I$3/Equations!D988)*(Ti/Equations!E988)</f>
        <v>386.95132627539283</v>
      </c>
      <c r="T988" s="1">
        <v>24625</v>
      </c>
      <c r="U988">
        <f t="shared" si="155"/>
        <v>696.81809441959319</v>
      </c>
      <c r="AB988">
        <f t="shared" si="156"/>
        <v>3.7552467488375751</v>
      </c>
      <c r="AC988" s="1">
        <f t="shared" si="158"/>
        <v>2970.4094804711062</v>
      </c>
    </row>
    <row r="989" spans="1:29">
      <c r="A989">
        <f t="shared" si="151"/>
        <v>3.763607939766775</v>
      </c>
      <c r="B989" s="1">
        <f>(6.67384*10^(-11)*5.97219*10^24)/((6371*10^3+Equations!C989)^2)</f>
        <v>9.7440617693679101</v>
      </c>
      <c r="C989" s="1">
        <v>24650</v>
      </c>
      <c r="D989" s="1">
        <f t="shared" si="152"/>
        <v>1419.5824116300789</v>
      </c>
      <c r="E989" s="1">
        <f>IF(C989&lt;11165,'Initial Conditions (LLDS)'!$E$1-0.0065*C989,IF(C989&gt;25336.9,139.789+0.00296*C989,216.483))</f>
        <v>216.483</v>
      </c>
      <c r="F989">
        <f>(D989*0.028964)/(8.3145*Equations!E989)</f>
        <v>2.2843319459692132E-2</v>
      </c>
      <c r="G989" s="14">
        <f t="shared" si="150"/>
        <v>223.30010579331932</v>
      </c>
      <c r="H989">
        <f t="shared" si="153"/>
        <v>44.498545551311508</v>
      </c>
      <c r="I989">
        <f t="shared" si="154"/>
        <v>12.469981216372881</v>
      </c>
      <c r="J989">
        <f>F989*G989*B989-m*B989-0.5*Equations!F989*0.3*I989</f>
        <v>23.667071448223645</v>
      </c>
      <c r="K989" s="14">
        <f t="shared" si="157"/>
        <v>2.0048145675773279</v>
      </c>
      <c r="L989" s="1">
        <f t="shared" si="159"/>
        <v>2972.4142950386836</v>
      </c>
      <c r="O989">
        <f>(2*Mp*Equations!B989/(Equations!F989*1.026*0.75))^(1/2)</f>
        <v>35.457161694976882</v>
      </c>
      <c r="Q989">
        <f>$G$3*('Initial Conditions (LLDS)'!$I$3/Equations!D989)*(Ti/Equations!E989)</f>
        <v>389.54176825545449</v>
      </c>
      <c r="T989" s="1">
        <v>24650</v>
      </c>
      <c r="U989">
        <f t="shared" si="155"/>
        <v>695.20511010028463</v>
      </c>
      <c r="AB989">
        <f t="shared" si="156"/>
        <v>3.763607939766775</v>
      </c>
      <c r="AC989" s="1">
        <f t="shared" si="158"/>
        <v>2972.4142950386836</v>
      </c>
    </row>
    <row r="990" spans="1:29">
      <c r="A990">
        <f t="shared" si="151"/>
        <v>3.7719984104873339</v>
      </c>
      <c r="B990" s="1">
        <f>(6.67384*10^(-11)*5.97219*10^24)/((6371*10^3+Equations!C990)^2)</f>
        <v>9.7439855925552585</v>
      </c>
      <c r="C990" s="1">
        <v>24675</v>
      </c>
      <c r="D990" s="1">
        <f t="shared" si="152"/>
        <v>1410.1302686459442</v>
      </c>
      <c r="E990" s="1">
        <f>IF(C990&lt;11165,'Initial Conditions (LLDS)'!$E$1-0.0065*C990,IF(C990&gt;25336.9,139.789+0.00296*C990,216.483))</f>
        <v>216.483</v>
      </c>
      <c r="F990">
        <f>(D990*0.028964)/(8.3145*Equations!E990)</f>
        <v>2.2691219574545382E-2</v>
      </c>
      <c r="G990" s="14">
        <f t="shared" si="150"/>
        <v>224.79689270390566</v>
      </c>
      <c r="H990">
        <f t="shared" si="153"/>
        <v>44.697174065390655</v>
      </c>
      <c r="I990">
        <f t="shared" si="154"/>
        <v>12.483824774309788</v>
      </c>
      <c r="J990">
        <f>F990*G990*B990-m*B990-0.5*Equations!F990*0.3*I990</f>
        <v>23.66712347383805</v>
      </c>
      <c r="K990" s="14">
        <f t="shared" si="157"/>
        <v>2.0025913894151253</v>
      </c>
      <c r="L990" s="1">
        <f t="shared" si="159"/>
        <v>2974.4168864280987</v>
      </c>
      <c r="O990">
        <f>(2*Mp*Equations!B990/(Equations!F990*1.026*0.75))^(1/2)</f>
        <v>35.575659336500578</v>
      </c>
      <c r="Q990">
        <f>$G$3*('Initial Conditions (LLDS)'!$I$3/Equations!D990)*(Ti/Equations!E990)</f>
        <v>392.15287772080831</v>
      </c>
      <c r="T990" s="1">
        <v>24675</v>
      </c>
      <c r="U990">
        <f t="shared" si="155"/>
        <v>693.59220490071095</v>
      </c>
      <c r="AB990">
        <f t="shared" si="156"/>
        <v>3.7719984104873339</v>
      </c>
      <c r="AC990" s="1">
        <f t="shared" si="158"/>
        <v>2974.4168864280987</v>
      </c>
    </row>
    <row r="991" spans="1:29">
      <c r="A991">
        <f t="shared" si="151"/>
        <v>3.7804183009698624</v>
      </c>
      <c r="B991" s="1">
        <f>(6.67384*10^(-11)*5.97219*10^24)/((6371*10^3+Equations!C991)^2)</f>
        <v>9.7439094166359013</v>
      </c>
      <c r="C991" s="1">
        <v>24700</v>
      </c>
      <c r="D991" s="1">
        <f t="shared" si="152"/>
        <v>1400.7291520450051</v>
      </c>
      <c r="E991" s="1">
        <f>IF(C991&lt;11165,'Initial Conditions (LLDS)'!$E$1-0.0065*C991,IF(C991&gt;25336.9,139.789+0.00296*C991,216.483))</f>
        <v>216.483</v>
      </c>
      <c r="F991">
        <f>(D991*0.028964)/(8.3145*Equations!E991)</f>
        <v>2.2539940784364776E-2</v>
      </c>
      <c r="G991" s="14">
        <f t="shared" si="150"/>
        <v>226.30563677248796</v>
      </c>
      <c r="H991">
        <f t="shared" si="153"/>
        <v>44.896943688962146</v>
      </c>
      <c r="I991">
        <f t="shared" si="154"/>
        <v>12.497701411122428</v>
      </c>
      <c r="J991">
        <f>F991*G991*B991-m*B991-0.5*Equations!F991*0.3*I991</f>
        <v>23.667174482201883</v>
      </c>
      <c r="K991" s="14">
        <f t="shared" si="157"/>
        <v>2.0003678418617885</v>
      </c>
      <c r="L991" s="1">
        <f t="shared" si="159"/>
        <v>2976.4172542699603</v>
      </c>
      <c r="O991">
        <f>(2*Mp*Equations!B991/(Equations!F991*1.026*0.75))^(1/2)</f>
        <v>35.694704743644714</v>
      </c>
      <c r="Q991">
        <f>$G$3*('Initial Conditions (LLDS)'!$I$3/Equations!D991)*(Ti/Equations!E991)</f>
        <v>394.78484616628873</v>
      </c>
      <c r="T991" s="1">
        <v>24700</v>
      </c>
      <c r="U991">
        <f t="shared" si="155"/>
        <v>691.97938958712712</v>
      </c>
      <c r="AB991">
        <f t="shared" si="156"/>
        <v>3.7804183009698624</v>
      </c>
      <c r="AC991" s="1">
        <f t="shared" si="158"/>
        <v>2976.4172542699603</v>
      </c>
    </row>
    <row r="992" spans="1:29">
      <c r="A992">
        <f t="shared" si="151"/>
        <v>3.7888677520335103</v>
      </c>
      <c r="B992" s="1">
        <f>(6.67384*10^(-11)*5.97219*10^24)/((6371*10^3+Equations!C992)^2)</f>
        <v>9.7438332416098259</v>
      </c>
      <c r="C992" s="1">
        <v>24725</v>
      </c>
      <c r="D992" s="1">
        <f t="shared" si="152"/>
        <v>1391.3788508236441</v>
      </c>
      <c r="E992" s="1">
        <f>IF(C992&lt;11165,'Initial Conditions (LLDS)'!$E$1-0.0065*C992,IF(C992&gt;25336.9,139.789+0.00296*C992,216.483))</f>
        <v>216.483</v>
      </c>
      <c r="F992">
        <f>(D992*0.028964)/(8.3145*Equations!E992)</f>
        <v>2.2389479693769386E-2</v>
      </c>
      <c r="G992" s="14">
        <f t="shared" si="150"/>
        <v>227.82644892991155</v>
      </c>
      <c r="H992">
        <f t="shared" si="153"/>
        <v>45.097862443397922</v>
      </c>
      <c r="I992">
        <f t="shared" si="154"/>
        <v>12.511611248118662</v>
      </c>
      <c r="J992">
        <f>F992*G992*B992-m*B992-0.5*Equations!F992*0.3*I992</f>
        <v>23.66722447640451</v>
      </c>
      <c r="K992" s="14">
        <f t="shared" si="157"/>
        <v>1.9981439244093508</v>
      </c>
      <c r="L992" s="1">
        <f t="shared" si="159"/>
        <v>2978.4153981943696</v>
      </c>
      <c r="O992">
        <f>(2*Mp*Equations!B992/(Equations!F992*1.026*0.75))^(1/2)</f>
        <v>35.81430115130226</v>
      </c>
      <c r="Q992">
        <f>$G$3*('Initial Conditions (LLDS)'!$I$3/Equations!D992)*(Ti/Equations!E992)</f>
        <v>397.43786710813959</v>
      </c>
      <c r="T992" s="1">
        <v>24725</v>
      </c>
      <c r="U992">
        <f t="shared" si="155"/>
        <v>690.366674908606</v>
      </c>
      <c r="AB992">
        <f t="shared" si="156"/>
        <v>3.7888677520335103</v>
      </c>
      <c r="AC992" s="1">
        <f t="shared" si="158"/>
        <v>2978.4153981943696</v>
      </c>
    </row>
    <row r="993" spans="1:29">
      <c r="A993">
        <f t="shared" si="151"/>
        <v>3.7973469053522058</v>
      </c>
      <c r="B993" s="1">
        <f>(6.67384*10^(-11)*5.97219*10^24)/((6371*10^3+Equations!C993)^2)</f>
        <v>9.74375706747702</v>
      </c>
      <c r="C993" s="1">
        <v>24750</v>
      </c>
      <c r="D993" s="1">
        <f t="shared" si="152"/>
        <v>1382.0791545835621</v>
      </c>
      <c r="E993" s="1">
        <f>IF(C993&lt;11165,'Initial Conditions (LLDS)'!$E$1-0.0065*C993,IF(C993&gt;25336.9,139.789+0.00296*C993,216.483))</f>
        <v>216.483</v>
      </c>
      <c r="F993">
        <f>(D993*0.028964)/(8.3145*Equations!E993)</f>
        <v>2.2239832917118809E-2</v>
      </c>
      <c r="G993" s="14">
        <f t="shared" si="150"/>
        <v>229.35944127950179</v>
      </c>
      <c r="H993">
        <f t="shared" si="153"/>
        <v>45.299938416785622</v>
      </c>
      <c r="I993">
        <f t="shared" si="154"/>
        <v>12.525554407206645</v>
      </c>
      <c r="J993">
        <f>F993*G993*B993-m*B993-0.5*Equations!F993*0.3*I993</f>
        <v>23.667273459529806</v>
      </c>
      <c r="K993" s="14">
        <f t="shared" si="157"/>
        <v>1.9959196365484722</v>
      </c>
      <c r="L993" s="1">
        <f t="shared" si="159"/>
        <v>2980.4113178309181</v>
      </c>
      <c r="O993">
        <f>(2*Mp*Equations!B993/(Equations!F993*1.026*0.75))^(1/2)</f>
        <v>35.934451817630354</v>
      </c>
      <c r="Q993">
        <f>$G$3*('Initial Conditions (LLDS)'!$I$3/Equations!D993)*(Ti/Equations!E993)</f>
        <v>400.1121361079679</v>
      </c>
      <c r="T993" s="1">
        <v>24750</v>
      </c>
      <c r="U993">
        <f t="shared" si="155"/>
        <v>688.75407159702434</v>
      </c>
      <c r="AB993">
        <f t="shared" si="156"/>
        <v>3.7973469053522058</v>
      </c>
      <c r="AC993" s="1">
        <f t="shared" si="158"/>
        <v>2980.4113178309181</v>
      </c>
    </row>
    <row r="994" spans="1:29">
      <c r="A994">
        <f t="shared" si="151"/>
        <v>3.8058559034609383</v>
      </c>
      <c r="B994" s="1">
        <f>(6.67384*10^(-11)*5.97219*10^24)/((6371*10^3+Equations!C994)^2)</f>
        <v>9.7436808942374658</v>
      </c>
      <c r="C994" s="1">
        <v>24775</v>
      </c>
      <c r="D994" s="1">
        <f t="shared" si="152"/>
        <v>1372.829853530814</v>
      </c>
      <c r="E994" s="1">
        <f>IF(C994&lt;11165,'Initial Conditions (LLDS)'!$E$1-0.0065*C994,IF(C994&gt;25336.9,139.789+0.00296*C994,216.483))</f>
        <v>216.483</v>
      </c>
      <c r="F994">
        <f>(D994*0.028964)/(8.3145*Equations!E994)</f>
        <v>2.2090997078497664E-2</v>
      </c>
      <c r="G994" s="14">
        <f t="shared" si="150"/>
        <v>230.9047271109747</v>
      </c>
      <c r="H994">
        <f t="shared" si="153"/>
        <v>45.503179764569481</v>
      </c>
      <c r="I994">
        <f t="shared" si="154"/>
        <v>12.539531010898578</v>
      </c>
      <c r="J994">
        <f>F994*G994*B994-m*B994-0.5*Equations!F994*0.3*I994</f>
        <v>23.667321434656248</v>
      </c>
      <c r="K994" s="14">
        <f t="shared" si="157"/>
        <v>1.9936949777684316</v>
      </c>
      <c r="L994" s="1">
        <f t="shared" si="159"/>
        <v>2982.4050128086865</v>
      </c>
      <c r="O994">
        <f>(2*Mp*Equations!B994/(Equations!F994*1.026*0.75))^(1/2)</f>
        <v>36.055160024247556</v>
      </c>
      <c r="Q994">
        <f>$G$3*('Initial Conditions (LLDS)'!$I$3/Equations!D994)*(Ti/Equations!E994)</f>
        <v>402.80785079701161</v>
      </c>
      <c r="T994" s="1">
        <v>24775</v>
      </c>
      <c r="U994">
        <f t="shared" si="155"/>
        <v>687.14159036705132</v>
      </c>
      <c r="AB994">
        <f t="shared" si="156"/>
        <v>3.8058559034609383</v>
      </c>
      <c r="AC994" s="1">
        <f t="shared" si="158"/>
        <v>2982.4050128086865</v>
      </c>
    </row>
    <row r="995" spans="1:29">
      <c r="A995">
        <f t="shared" si="151"/>
        <v>3.8143948897621121</v>
      </c>
      <c r="B995" s="1">
        <f>(6.67384*10^(-11)*5.97219*10^24)/((6371*10^3+Equations!C995)^2)</f>
        <v>9.7436047218911526</v>
      </c>
      <c r="C995" s="1">
        <v>24800</v>
      </c>
      <c r="D995" s="1">
        <f t="shared" si="152"/>
        <v>1363.6307384748366</v>
      </c>
      <c r="E995" s="1">
        <f>IF(C995&lt;11165,'Initial Conditions (LLDS)'!$E$1-0.0065*C995,IF(C995&gt;25336.9,139.789+0.00296*C995,216.483))</f>
        <v>216.483</v>
      </c>
      <c r="F995">
        <f>(D995*0.028964)/(8.3145*Equations!E995)</f>
        <v>2.1942968811699923E-2</v>
      </c>
      <c r="G995" s="14">
        <f t="shared" si="150"/>
        <v>232.46242091453232</v>
      </c>
      <c r="H995">
        <f t="shared" si="153"/>
        <v>45.707594710198578</v>
      </c>
      <c r="I995">
        <f t="shared" si="154"/>
        <v>12.553541182314451</v>
      </c>
      <c r="J995">
        <f>F995*G995*B995-m*B995-0.5*Equations!F995*0.3*I995</f>
        <v>23.667368404856859</v>
      </c>
      <c r="K995" s="14">
        <f t="shared" si="157"/>
        <v>1.9914699475571276</v>
      </c>
      <c r="L995" s="1">
        <f t="shared" si="159"/>
        <v>2984.3964827562436</v>
      </c>
      <c r="O995">
        <f>(2*Mp*Equations!B995/(Equations!F995*1.026*0.75))^(1/2)</f>
        <v>36.176429076433173</v>
      </c>
      <c r="Q995">
        <f>$G$3*('Initial Conditions (LLDS)'!$I$3/Equations!D995)*(Ti/Equations!E995)</f>
        <v>405.52521090072787</v>
      </c>
      <c r="T995" s="1">
        <v>24800</v>
      </c>
      <c r="U995">
        <f t="shared" si="155"/>
        <v>685.5292419161334</v>
      </c>
      <c r="AB995">
        <f t="shared" si="156"/>
        <v>3.8143948897621121</v>
      </c>
      <c r="AC995" s="1">
        <f t="shared" si="158"/>
        <v>2984.3964827562436</v>
      </c>
    </row>
    <row r="996" spans="1:29">
      <c r="A996">
        <f t="shared" si="151"/>
        <v>3.8229640085319399</v>
      </c>
      <c r="B996" s="1">
        <f>(6.67384*10^(-11)*5.97219*10^24)/((6371*10^3+Equations!C996)^2)</f>
        <v>9.7435285504380627</v>
      </c>
      <c r="C996" s="1">
        <v>24825</v>
      </c>
      <c r="D996" s="1">
        <f t="shared" si="152"/>
        <v>1354.4816008274811</v>
      </c>
      <c r="E996" s="1">
        <f>IF(C996&lt;11165,'Initial Conditions (LLDS)'!$E$1-0.0065*C996,IF(C996&gt;25336.9,139.789+0.00296*C996,216.483))</f>
        <v>216.483</v>
      </c>
      <c r="F996">
        <f>(D996*0.028964)/(8.3145*Equations!E996)</f>
        <v>2.1795744760213367E-2</v>
      </c>
      <c r="G996" s="14">
        <f t="shared" si="150"/>
        <v>234.03263839514275</v>
      </c>
      <c r="H996">
        <f t="shared" si="153"/>
        <v>45.913191545781878</v>
      </c>
      <c r="I996">
        <f t="shared" si="154"/>
        <v>12.567585045185851</v>
      </c>
      <c r="J996">
        <f>F996*G996*B996-m*B996-0.5*Equations!F996*0.3*I996</f>
        <v>23.667414373199186</v>
      </c>
      <c r="K996" s="14">
        <f t="shared" si="157"/>
        <v>1.989244545401069</v>
      </c>
      <c r="L996" s="1">
        <f t="shared" si="159"/>
        <v>2986.3857273016447</v>
      </c>
      <c r="O996">
        <f>(2*Mp*Equations!B996/(Equations!F996*1.026*0.75))^(1/2)</f>
        <v>36.298262303328364</v>
      </c>
      <c r="Q996">
        <f>$G$3*('Initial Conditions (LLDS)'!$I$3/Equations!D996)*(Ti/Equations!E996)</f>
        <v>408.26441826370501</v>
      </c>
      <c r="T996" s="1">
        <v>24825</v>
      </c>
      <c r="U996">
        <f t="shared" si="155"/>
        <v>683.91703692448311</v>
      </c>
      <c r="AB996">
        <f t="shared" si="156"/>
        <v>3.8229640085319399</v>
      </c>
      <c r="AC996" s="1">
        <f t="shared" si="158"/>
        <v>2986.3857273016447</v>
      </c>
    </row>
    <row r="997" spans="1:29">
      <c r="A997">
        <f t="shared" si="151"/>
        <v>3.8315634049268881</v>
      </c>
      <c r="B997" s="1">
        <f>(6.67384*10^(-11)*5.97219*10^24)/((6371*10^3+Equations!C997)^2)</f>
        <v>9.7434523798781871</v>
      </c>
      <c r="C997" s="1">
        <v>24850</v>
      </c>
      <c r="D997" s="1">
        <f t="shared" si="152"/>
        <v>1345.382232602054</v>
      </c>
      <c r="E997" s="1">
        <f>IF(C997&lt;11165,'Initial Conditions (LLDS)'!$E$1-0.0065*C997,IF(C997&gt;25336.9,139.789+0.00296*C997,216.483))</f>
        <v>216.483</v>
      </c>
      <c r="F997">
        <f>(D997*0.028964)/(8.3145*Equations!E997)</f>
        <v>2.1649321577204134E-2</v>
      </c>
      <c r="G997" s="14">
        <f t="shared" si="150"/>
        <v>235.61549648700782</v>
      </c>
      <c r="H997">
        <f t="shared" si="153"/>
        <v>46.119978632750239</v>
      </c>
      <c r="I997">
        <f t="shared" si="154"/>
        <v>12.581662723859804</v>
      </c>
      <c r="J997">
        <f>F997*G997*B997-m*B997-0.5*Equations!F997*0.3*I997</f>
        <v>23.667459342745385</v>
      </c>
      <c r="K997" s="14">
        <f t="shared" si="157"/>
        <v>1.9870187707853686</v>
      </c>
      <c r="L997" s="1">
        <f t="shared" si="159"/>
        <v>2988.3727460724299</v>
      </c>
      <c r="O997">
        <f>(2*Mp*Equations!B997/(Equations!F997*1.026*0.75))^(1/2)</f>
        <v>36.420663058139283</v>
      </c>
      <c r="Q997">
        <f>$G$3*('Initial Conditions (LLDS)'!$I$3/Equations!D997)*(Ti/Equations!E997)</f>
        <v>411.0256768749</v>
      </c>
      <c r="T997" s="1">
        <v>24850</v>
      </c>
      <c r="U997">
        <f t="shared" si="155"/>
        <v>682.30498605506648</v>
      </c>
      <c r="AB997">
        <f t="shared" si="156"/>
        <v>3.8315634049268881</v>
      </c>
      <c r="AC997" s="1">
        <f t="shared" si="158"/>
        <v>2988.3727460724299</v>
      </c>
    </row>
    <row r="998" spans="1:29">
      <c r="A998">
        <f t="shared" si="151"/>
        <v>3.8401932249901978</v>
      </c>
      <c r="B998" s="1">
        <f>(6.67384*10^(-11)*5.97219*10^24)/((6371*10^3+Equations!C998)^2)</f>
        <v>9.7433762102115065</v>
      </c>
      <c r="C998" s="1">
        <v>24875</v>
      </c>
      <c r="D998" s="1">
        <f t="shared" si="152"/>
        <v>1336.3324264123407</v>
      </c>
      <c r="E998" s="1">
        <f>IF(C998&lt;11165,'Initial Conditions (LLDS)'!$E$1-0.0065*C998,IF(C998&gt;25336.9,139.789+0.00296*C998,216.483))</f>
        <v>216.483</v>
      </c>
      <c r="F998">
        <f>(D998*0.028964)/(8.3145*Equations!E998)</f>
        <v>2.1503695925501012E-2</v>
      </c>
      <c r="G998" s="14">
        <f t="shared" si="150"/>
        <v>237.21111336822429</v>
      </c>
      <c r="H998">
        <f t="shared" si="153"/>
        <v>46.327964402526227</v>
      </c>
      <c r="I998">
        <f t="shared" si="154"/>
        <v>12.595774343302608</v>
      </c>
      <c r="J998">
        <f>F998*G998*B998-m*B998-0.5*Equations!F998*0.3*I998</f>
        <v>23.667503316552107</v>
      </c>
      <c r="K998" s="14">
        <f t="shared" si="157"/>
        <v>1.9847926231937407</v>
      </c>
      <c r="L998" s="1">
        <f t="shared" si="159"/>
        <v>2990.3575386956236</v>
      </c>
      <c r="O998">
        <f>(2*Mp*Equations!B998/(Equations!F998*1.026*0.75))^(1/2)</f>
        <v>36.543634718342233</v>
      </c>
      <c r="Q998">
        <f>$G$3*('Initial Conditions (LLDS)'!$I$3/Equations!D998)*(Ti/Equations!E998)</f>
        <v>413.80919289321582</v>
      </c>
      <c r="T998" s="1">
        <v>24875</v>
      </c>
      <c r="U998">
        <f t="shared" si="155"/>
        <v>680.69309995358969</v>
      </c>
      <c r="AB998">
        <f t="shared" si="156"/>
        <v>3.8401932249901978</v>
      </c>
      <c r="AC998" s="1">
        <f t="shared" si="158"/>
        <v>2990.3575386956236</v>
      </c>
    </row>
    <row r="999" spans="1:29">
      <c r="A999">
        <f t="shared" si="151"/>
        <v>3.8488536156584385</v>
      </c>
      <c r="B999" s="1">
        <f>(6.67384*10^(-11)*5.97219*10^24)/((6371*10^3+Equations!C999)^2)</f>
        <v>9.7433000414380118</v>
      </c>
      <c r="C999" s="1">
        <v>24900</v>
      </c>
      <c r="D999" s="1">
        <f t="shared" si="152"/>
        <v>1327.3319754716472</v>
      </c>
      <c r="E999" s="1">
        <f>IF(C999&lt;11165,'Initial Conditions (LLDS)'!$E$1-0.0065*C999,IF(C999&gt;25336.9,139.789+0.00296*C999,216.483))</f>
        <v>216.483</v>
      </c>
      <c r="F999">
        <f>(D999*0.028964)/(8.3145*Equations!E999)</f>
        <v>2.1358864477580022E-2</v>
      </c>
      <c r="G999" s="14">
        <f t="shared" si="150"/>
        <v>238.81960847563653</v>
      </c>
      <c r="H999">
        <f t="shared" si="153"/>
        <v>46.537157357200641</v>
      </c>
      <c r="I999">
        <f t="shared" si="154"/>
        <v>12.609920029103733</v>
      </c>
      <c r="J999">
        <f>F999*G999*B999-m*B999-0.5*Equations!F999*0.3*I999</f>
        <v>23.667546297670633</v>
      </c>
      <c r="K999" s="14">
        <f t="shared" si="157"/>
        <v>1.9825661021084928</v>
      </c>
      <c r="L999" s="1">
        <f t="shared" si="159"/>
        <v>2992.3401047977322</v>
      </c>
      <c r="O999">
        <f>(2*Mp*Equations!B999/(Equations!F999*1.026*0.75))^(1/2)</f>
        <v>36.667180685890827</v>
      </c>
      <c r="Q999">
        <f>$G$3*('Initial Conditions (LLDS)'!$I$3/Equations!D999)*(Ti/Equations!E999)</f>
        <v>416.61517467341065</v>
      </c>
      <c r="T999" s="1">
        <v>24900</v>
      </c>
      <c r="U999">
        <f t="shared" si="155"/>
        <v>679.08138924848606</v>
      </c>
      <c r="AB999">
        <f t="shared" si="156"/>
        <v>3.8488536156584385</v>
      </c>
      <c r="AC999" s="1">
        <f t="shared" si="158"/>
        <v>2992.3401047977322</v>
      </c>
    </row>
    <row r="1000" spans="1:29">
      <c r="A1000">
        <f t="shared" si="151"/>
        <v>3.8575447247681454</v>
      </c>
      <c r="B1000" s="1">
        <f>(6.67384*10^(-11)*5.97219*10^24)/((6371*10^3+Equations!C1000)^2)</f>
        <v>9.743223873557687</v>
      </c>
      <c r="C1000" s="1">
        <v>24925</v>
      </c>
      <c r="D1000" s="1">
        <f t="shared" si="152"/>
        <v>1318.3806735918256</v>
      </c>
      <c r="E1000" s="1">
        <f>IF(C1000&lt;11165,'Initial Conditions (LLDS)'!$E$1-0.0065*C1000,IF(C1000&gt;25336.9,139.789+0.00296*C1000,216.483))</f>
        <v>216.483</v>
      </c>
      <c r="F1000">
        <f>(D1000*0.028964)/(8.3145*Equations!E1000)</f>
        <v>2.1214823915548752E-2</v>
      </c>
      <c r="G1000" s="14">
        <f t="shared" si="150"/>
        <v>240.44110251988863</v>
      </c>
      <c r="H1000">
        <f t="shared" si="153"/>
        <v>46.74756607021714</v>
      </c>
      <c r="I1000">
        <f t="shared" si="154"/>
        <v>12.62409990747973</v>
      </c>
      <c r="J1000">
        <f>F1000*G1000*B1000-m*B1000-0.5*Equations!F1000*0.3*I1000</f>
        <v>23.667588289146785</v>
      </c>
      <c r="K1000" s="14">
        <f t="shared" si="157"/>
        <v>1.980339207010521</v>
      </c>
      <c r="L1000" s="1">
        <f t="shared" si="159"/>
        <v>2994.320444004743</v>
      </c>
      <c r="O1000">
        <f>(2*Mp*Equations!B1000/(Equations!F1000*1.026*0.75))^(1/2)</f>
        <v>36.791304387425207</v>
      </c>
      <c r="Q1000">
        <f>$G$3*('Initial Conditions (LLDS)'!$I$3/Equations!D1000)*(Ti/Equations!E1000)</f>
        <v>419.44383279235603</v>
      </c>
      <c r="T1000" s="1">
        <v>24925</v>
      </c>
      <c r="U1000">
        <f t="shared" si="155"/>
        <v>677.46986455090303</v>
      </c>
      <c r="AB1000">
        <f t="shared" si="156"/>
        <v>3.8575447247681454</v>
      </c>
      <c r="AC1000" s="1">
        <f t="shared" si="158"/>
        <v>2994.320444004743</v>
      </c>
    </row>
    <row r="1001" spans="1:29">
      <c r="A1001">
        <f t="shared" si="151"/>
        <v>3.8662667010624867</v>
      </c>
      <c r="B1001" s="1">
        <f>(6.67384*10^(-11)*5.97219*10^24)/((6371*10^3+Equations!C1001)^2)</f>
        <v>9.7431477065705163</v>
      </c>
      <c r="C1001" s="1">
        <v>24950</v>
      </c>
      <c r="D1001" s="1">
        <f t="shared" si="152"/>
        <v>1309.4783151823167</v>
      </c>
      <c r="E1001" s="1">
        <f>IF(C1001&lt;11165,'Initial Conditions (LLDS)'!$E$1-0.0065*C1001,IF(C1001&gt;25336.9,139.789+0.00296*C1001,216.483))</f>
        <v>216.483</v>
      </c>
      <c r="F1001">
        <f>(D1001*0.028964)/(8.3145*Equations!E1001)</f>
        <v>2.1071570931130906E-2</v>
      </c>
      <c r="G1001" s="14">
        <f t="shared" si="150"/>
        <v>242.07571750067319</v>
      </c>
      <c r="H1001">
        <f t="shared" si="153"/>
        <v>46.959199187063675</v>
      </c>
      <c r="I1001">
        <f t="shared" si="154"/>
        <v>12.638314105278177</v>
      </c>
      <c r="J1001">
        <f>F1001*G1001*B1001-m*B1001-0.5*Equations!F1001*0.3*I1001</f>
        <v>23.667629294020955</v>
      </c>
      <c r="K1001" s="14">
        <f t="shared" si="157"/>
        <v>1.9781119373793041</v>
      </c>
      <c r="L1001" s="1">
        <f t="shared" si="159"/>
        <v>2996.2985559421222</v>
      </c>
      <c r="O1001">
        <f>(2*Mp*Equations!B1001/(Equations!F1001*1.026*0.75))^(1/2)</f>
        <v>36.91600927448323</v>
      </c>
      <c r="Q1001">
        <f>$G$3*('Initial Conditions (LLDS)'!$I$3/Equations!D1001)*(Ti/Equations!E1001)</f>
        <v>422.29538007563872</v>
      </c>
      <c r="T1001" s="1">
        <v>24950</v>
      </c>
      <c r="U1001">
        <f t="shared" si="155"/>
        <v>675.85853645469001</v>
      </c>
      <c r="AB1001">
        <f t="shared" si="156"/>
        <v>3.8662667010624867</v>
      </c>
      <c r="AC1001" s="1">
        <f t="shared" si="158"/>
        <v>2996.2985559421222</v>
      </c>
    </row>
    <row r="1002" spans="1:29">
      <c r="A1002">
        <f t="shared" si="151"/>
        <v>3.8750196941980106</v>
      </c>
      <c r="B1002" s="1">
        <f>(6.67384*10^(-11)*5.97219*10^24)/((6371*10^3+Equations!C1002)^2)</f>
        <v>9.7430715404764889</v>
      </c>
      <c r="C1002" s="1">
        <v>24975</v>
      </c>
      <c r="D1002" s="1">
        <f t="shared" si="152"/>
        <v>1300.6246952491788</v>
      </c>
      <c r="E1002" s="1">
        <f>IF(C1002&lt;11165,'Initial Conditions (LLDS)'!$E$1-0.0065*C1002,IF(C1002&gt;25336.9,139.789+0.00296*C1002,216.483))</f>
        <v>216.483</v>
      </c>
      <c r="F1002">
        <f>(D1002*0.028964)/(8.3145*Equations!E1002)</f>
        <v>2.0929102225650725E-2</v>
      </c>
      <c r="G1002" s="14">
        <f t="shared" si="150"/>
        <v>243.72357672218521</v>
      </c>
      <c r="H1002">
        <f t="shared" si="153"/>
        <v>47.172065425972107</v>
      </c>
      <c r="I1002">
        <f t="shared" si="154"/>
        <v>12.652562749981646</v>
      </c>
      <c r="J1002">
        <f>F1002*G1002*B1002-m*B1002-0.5*Equations!F1002*0.3*I1002</f>
        <v>23.667669315328105</v>
      </c>
      <c r="K1002" s="14">
        <f t="shared" si="157"/>
        <v>1.9758842926928986</v>
      </c>
      <c r="L1002" s="1">
        <f t="shared" si="159"/>
        <v>2998.2744402348153</v>
      </c>
      <c r="O1002">
        <f>(2*Mp*Equations!B1002/(Equations!F1002*1.026*0.75))^(1/2)</f>
        <v>37.041298823713888</v>
      </c>
      <c r="Q1002">
        <f>$G$3*('Initial Conditions (LLDS)'!$I$3/Equations!D1002)*(Ti/Equations!E1002)</f>
        <v>425.1700316245188</v>
      </c>
      <c r="T1002" s="1">
        <v>24975</v>
      </c>
      <c r="U1002">
        <f t="shared" si="155"/>
        <v>674.24741553638432</v>
      </c>
      <c r="AB1002">
        <f t="shared" si="156"/>
        <v>3.8750196941980106</v>
      </c>
      <c r="AC1002" s="1">
        <f t="shared" si="158"/>
        <v>2998.2744402348153</v>
      </c>
    </row>
    <row r="1003" spans="1:29">
      <c r="A1003">
        <f t="shared" si="151"/>
        <v>3.8838038547514371</v>
      </c>
      <c r="B1003" s="1">
        <f>(6.67384*10^(-11)*5.97219*10^24)/((6371*10^3+Equations!C1003)^2)</f>
        <v>9.7429953752755889</v>
      </c>
      <c r="C1003" s="1">
        <v>25000</v>
      </c>
      <c r="D1003" s="1">
        <f t="shared" si="152"/>
        <v>1291.8196093941258</v>
      </c>
      <c r="E1003" s="1">
        <f>IF(C1003&lt;11165,'Initial Conditions (LLDS)'!$E$1-0.0065*C1003,IF(C1003&gt;25336.9,139.789+0.00296*C1003,216.483))</f>
        <v>216.483</v>
      </c>
      <c r="F1003">
        <f>(D1003*0.028964)/(8.3145*Equations!E1003)</f>
        <v>2.0787414510017487E-2</v>
      </c>
      <c r="G1003" s="14">
        <f t="shared" si="150"/>
        <v>245.38480480878002</v>
      </c>
      <c r="H1003">
        <f t="shared" si="153"/>
        <v>47.38617357862514</v>
      </c>
      <c r="I1003">
        <f t="shared" si="154"/>
        <v>12.666845969711719</v>
      </c>
      <c r="J1003">
        <f>F1003*G1003*B1003-m*B1003-0.5*Equations!F1003*0.3*I1003</f>
        <v>23.667708356097783</v>
      </c>
      <c r="K1003" s="14">
        <f t="shared" si="157"/>
        <v>1.9736562724279316</v>
      </c>
      <c r="L1003" s="1">
        <f t="shared" si="159"/>
        <v>3000.2480965072432</v>
      </c>
      <c r="O1003">
        <f>(2*Mp*Equations!B1003/(Equations!F1003*1.026*0.75))^(1/2)</f>
        <v>37.167176537092658</v>
      </c>
      <c r="Q1003">
        <f>$G$3*('Initial Conditions (LLDS)'!$I$3/Equations!D1003)*(Ti/Equations!E1003)</f>
        <v>428.06800484324498</v>
      </c>
      <c r="T1003" s="1">
        <v>25000</v>
      </c>
      <c r="U1003">
        <f t="shared" si="155"/>
        <v>672.63651235519933</v>
      </c>
      <c r="AB1003">
        <f t="shared" si="156"/>
        <v>3.8838038547514371</v>
      </c>
      <c r="AC1003" s="1">
        <f t="shared" si="158"/>
        <v>3000.2480965072432</v>
      </c>
    </row>
    <row r="1004" spans="1:29">
      <c r="A1004">
        <f t="shared" si="151"/>
        <v>3.8926193342265236</v>
      </c>
      <c r="B1004" s="1">
        <f>(6.67384*10^(-11)*5.97219*10^24)/((6371*10^3+Equations!C1004)^2)</f>
        <v>9.742919210967802</v>
      </c>
      <c r="C1004" s="1">
        <v>25025</v>
      </c>
      <c r="D1004" s="1">
        <f t="shared" si="152"/>
        <v>1283.0628538135595</v>
      </c>
      <c r="E1004" s="1">
        <f>IF(C1004&lt;11165,'Initial Conditions (LLDS)'!$E$1-0.0065*C1004,IF(C1004&gt;25336.9,139.789+0.00296*C1004,216.483))</f>
        <v>216.483</v>
      </c>
      <c r="F1004">
        <f>(D1004*0.028964)/(8.3145*Equations!E1004)</f>
        <v>2.0646504504709926E-2</v>
      </c>
      <c r="G1004" s="14">
        <f t="shared" si="150"/>
        <v>247.05952772084063</v>
      </c>
      <c r="H1004">
        <f t="shared" si="153"/>
        <v>47.601532510871408</v>
      </c>
      <c r="I1004">
        <f t="shared" si="154"/>
        <v>12.681163893233018</v>
      </c>
      <c r="J1004">
        <f>F1004*G1004*B1004-m*B1004-0.5*Equations!F1004*0.3*I1004</f>
        <v>23.667746419354106</v>
      </c>
      <c r="K1004" s="14">
        <f t="shared" si="157"/>
        <v>1.9714278760595956</v>
      </c>
      <c r="L1004" s="1">
        <f t="shared" si="159"/>
        <v>3002.219524383303</v>
      </c>
      <c r="O1004">
        <f>(2*Mp*Equations!B1004/(Equations!F1004*1.026*0.75))^(1/2)</f>
        <v>37.293645942139186</v>
      </c>
      <c r="Q1004">
        <f>$G$3*('Initial Conditions (LLDS)'!$I$3/Equations!D1004)*(Ti/Equations!E1004)</f>
        <v>430.98951946673486</v>
      </c>
      <c r="T1004" s="1">
        <v>25025</v>
      </c>
      <c r="U1004">
        <f t="shared" si="155"/>
        <v>671.02583745301013</v>
      </c>
      <c r="AB1004">
        <f t="shared" si="156"/>
        <v>3.8926193342265236</v>
      </c>
      <c r="AC1004" s="1">
        <f t="shared" si="158"/>
        <v>3002.219524383303</v>
      </c>
    </row>
    <row r="1005" spans="1:29">
      <c r="A1005">
        <f t="shared" si="151"/>
        <v>3.9014662850609767</v>
      </c>
      <c r="B1005" s="1">
        <f>(6.67384*10^(-11)*5.97219*10^24)/((6371*10^3+Equations!C1005)^2)</f>
        <v>9.7428430475531158</v>
      </c>
      <c r="C1005" s="1">
        <v>25050</v>
      </c>
      <c r="D1005" s="1">
        <f t="shared" si="152"/>
        <v>1274.354225297606</v>
      </c>
      <c r="E1005" s="1">
        <f>IF(C1005&lt;11165,'Initial Conditions (LLDS)'!$E$1-0.0065*C1005,IF(C1005&gt;25336.9,139.789+0.00296*C1005,216.483))</f>
        <v>216.483</v>
      </c>
      <c r="F1005">
        <f>(D1005*0.028964)/(8.3145*Equations!E1005)</f>
        <v>2.0506368939760738E-2</v>
      </c>
      <c r="G1005" s="14">
        <f t="shared" si="150"/>
        <v>248.74787277085625</v>
      </c>
      <c r="H1005">
        <f t="shared" si="153"/>
        <v>47.81815116344815</v>
      </c>
      <c r="I1005">
        <f t="shared" si="154"/>
        <v>12.695516649957254</v>
      </c>
      <c r="J1005">
        <f>F1005*G1005*B1005-m*B1005-0.5*Equations!F1005*0.3*I1005</f>
        <v>23.667783508115761</v>
      </c>
      <c r="K1005" s="14">
        <f t="shared" si="157"/>
        <v>1.9691991030616447</v>
      </c>
      <c r="L1005" s="1">
        <f t="shared" si="159"/>
        <v>3004.1887234863648</v>
      </c>
      <c r="O1005">
        <f>(2*Mp*Equations!B1005/(Equations!F1005*1.026*0.75))^(1/2)</f>
        <v>37.420710592136949</v>
      </c>
      <c r="Q1005">
        <f>$G$3*('Initial Conditions (LLDS)'!$I$3/Equations!D1005)*(Ti/Equations!E1005)</f>
        <v>433.93479758862327</v>
      </c>
      <c r="T1005" s="1">
        <v>25050</v>
      </c>
      <c r="U1005">
        <f t="shared" si="155"/>
        <v>669.41540135434116</v>
      </c>
      <c r="AB1005">
        <f t="shared" si="156"/>
        <v>3.9014662850609767</v>
      </c>
      <c r="AC1005" s="1">
        <f t="shared" si="158"/>
        <v>3004.1887234863648</v>
      </c>
    </row>
    <row r="1006" spans="1:29">
      <c r="A1006">
        <f t="shared" si="151"/>
        <v>3.9103448606334243</v>
      </c>
      <c r="B1006" s="1">
        <f>(6.67384*10^(-11)*5.97219*10^24)/((6371*10^3+Equations!C1006)^2)</f>
        <v>9.7427668850315161</v>
      </c>
      <c r="C1006" s="1">
        <v>25075</v>
      </c>
      <c r="D1006" s="1">
        <f t="shared" si="152"/>
        <v>1265.6935212291564</v>
      </c>
      <c r="E1006" s="1">
        <f>IF(C1006&lt;11165,'Initial Conditions (LLDS)'!$E$1-0.0065*C1006,IF(C1006&gt;25336.9,139.789+0.00296*C1006,216.483))</f>
        <v>216.483</v>
      </c>
      <c r="F1006">
        <f>(D1006*0.028964)/(8.3145*Equations!E1006)</f>
        <v>2.036700455474115E-2</v>
      </c>
      <c r="G1006" s="14">
        <f t="shared" si="150"/>
        <v>250.44996863971446</v>
      </c>
      <c r="H1006">
        <f t="shared" si="153"/>
        <v>48.036038552711844</v>
      </c>
      <c r="I1006">
        <f t="shared" si="154"/>
        <v>12.709904369947358</v>
      </c>
      <c r="J1006">
        <f>F1006*G1006*B1006-m*B1006-0.5*Equations!F1006*0.3*I1006</f>
        <v>23.667819625396056</v>
      </c>
      <c r="K1006" s="14">
        <f t="shared" si="157"/>
        <v>1.966969952906384</v>
      </c>
      <c r="L1006" s="1">
        <f t="shared" si="159"/>
        <v>3006.1556934392711</v>
      </c>
      <c r="O1006">
        <f>(2*Mp*Equations!B1006/(Equations!F1006*1.026*0.75))^(1/2)</f>
        <v>37.548374066355137</v>
      </c>
      <c r="Q1006">
        <f>$G$3*('Initial Conditions (LLDS)'!$I$3/Equations!D1006)*(Ti/Equations!E1006)</f>
        <v>436.90406368968377</v>
      </c>
      <c r="T1006" s="1">
        <v>25075</v>
      </c>
      <c r="U1006">
        <f t="shared" si="155"/>
        <v>667.80521456635358</v>
      </c>
      <c r="AB1006">
        <f t="shared" si="156"/>
        <v>3.9103448606334243</v>
      </c>
      <c r="AC1006" s="1">
        <f t="shared" si="158"/>
        <v>3006.1556934392711</v>
      </c>
    </row>
    <row r="1007" spans="1:29">
      <c r="A1007">
        <f t="shared" si="151"/>
        <v>3.9192552152704696</v>
      </c>
      <c r="B1007" s="1">
        <f>(6.67384*10^(-11)*5.97219*10^24)/((6371*10^3+Equations!C1007)^2)</f>
        <v>9.7426907234029869</v>
      </c>
      <c r="C1007" s="1">
        <v>25100</v>
      </c>
      <c r="D1007" s="1">
        <f t="shared" si="152"/>
        <v>1257.0805395828957</v>
      </c>
      <c r="E1007" s="1">
        <f>IF(C1007&lt;11165,'Initial Conditions (LLDS)'!$E$1-0.0065*C1007,IF(C1007&gt;25336.9,139.789+0.00296*C1007,216.483))</f>
        <v>216.483</v>
      </c>
      <c r="F1007">
        <f>(D1007*0.028964)/(8.3145*Equations!E1007)</f>
        <v>2.0228408098745279E-2</v>
      </c>
      <c r="G1007" s="14">
        <f t="shared" si="150"/>
        <v>252.16594539321363</v>
      </c>
      <c r="H1007">
        <f t="shared" si="153"/>
        <v>48.255203771377431</v>
      </c>
      <c r="I1007">
        <f t="shared" si="154"/>
        <v>12.724327183921565</v>
      </c>
      <c r="J1007">
        <f>F1007*G1007*B1007-m*B1007-0.5*Equations!F1007*0.3*I1007</f>
        <v>23.667854774202855</v>
      </c>
      <c r="K1007" s="14">
        <f t="shared" si="157"/>
        <v>1.9647404250646707</v>
      </c>
      <c r="L1007" s="1">
        <f t="shared" si="159"/>
        <v>3008.1204338643356</v>
      </c>
      <c r="O1007">
        <f>(2*Mp*Equations!B1007/(Equations!F1007*1.026*0.75))^(1/2)</f>
        <v>37.676639970272802</v>
      </c>
      <c r="Q1007">
        <f>$G$3*('Initial Conditions (LLDS)'!$I$3/Equations!D1007)*(Ti/Equations!E1007)</f>
        <v>439.89754466663419</v>
      </c>
      <c r="T1007" s="1">
        <v>25100</v>
      </c>
      <c r="U1007">
        <f t="shared" si="155"/>
        <v>666.19528757883188</v>
      </c>
      <c r="AB1007">
        <f t="shared" si="156"/>
        <v>3.9192552152704696</v>
      </c>
      <c r="AC1007" s="1">
        <f t="shared" si="158"/>
        <v>3008.1204338643356</v>
      </c>
    </row>
    <row r="1008" spans="1:29">
      <c r="A1008">
        <f t="shared" si="151"/>
        <v>3.9281975042537751</v>
      </c>
      <c r="B1008" s="1">
        <f>(6.67384*10^(-11)*5.97219*10^24)/((6371*10^3+Equations!C1008)^2)</f>
        <v>9.7426145626675176</v>
      </c>
      <c r="C1008" s="1">
        <v>25125</v>
      </c>
      <c r="D1008" s="1">
        <f t="shared" si="152"/>
        <v>1248.5150789243462</v>
      </c>
      <c r="E1008" s="1">
        <f>IF(C1008&lt;11165,'Initial Conditions (LLDS)'!$E$1-0.0065*C1008,IF(C1008&gt;25336.9,139.789+0.00296*C1008,216.483))</f>
        <v>216.483</v>
      </c>
      <c r="F1008">
        <f>(D1008*0.028964)/(8.3145*Equations!E1008)</f>
        <v>2.0090576330374754E-2</v>
      </c>
      <c r="G1008" s="14">
        <f t="shared" si="150"/>
        <v>253.89593449879365</v>
      </c>
      <c r="H1008">
        <f t="shared" si="153"/>
        <v>48.475655989264986</v>
      </c>
      <c r="I1008">
        <f t="shared" si="154"/>
        <v>12.738785223257615</v>
      </c>
      <c r="J1008">
        <f>F1008*G1008*B1008-m*B1008-0.5*Equations!F1008*0.3*I1008</f>
        <v>23.667888957538622</v>
      </c>
      <c r="K1008" s="14">
        <f t="shared" si="157"/>
        <v>1.9625105190059007</v>
      </c>
      <c r="L1008" s="1">
        <f t="shared" si="159"/>
        <v>3010.0829443833413</v>
      </c>
      <c r="O1008">
        <f>(2*Mp*Equations!B1008/(Equations!F1008*1.026*0.75))^(1/2)</f>
        <v>37.805511935805157</v>
      </c>
      <c r="Q1008">
        <f>$G$3*('Initial Conditions (LLDS)'!$I$3/Equations!D1008)*(Ti/Equations!E1008)</f>
        <v>442.91546986132289</v>
      </c>
      <c r="T1008" s="1">
        <v>25125</v>
      </c>
      <c r="U1008">
        <f t="shared" si="155"/>
        <v>664.58563086417053</v>
      </c>
      <c r="AB1008">
        <f t="shared" si="156"/>
        <v>3.9281975042537751</v>
      </c>
      <c r="AC1008" s="1">
        <f t="shared" si="158"/>
        <v>3010.0829443833413</v>
      </c>
    </row>
    <row r="1009" spans="1:29">
      <c r="A1009">
        <f t="shared" si="151"/>
        <v>3.9371718838272485</v>
      </c>
      <c r="B1009" s="1">
        <f>(6.67384*10^(-11)*5.97219*10^24)/((6371*10^3+Equations!C1009)^2)</f>
        <v>9.7425384028250921</v>
      </c>
      <c r="C1009" s="1">
        <v>25150</v>
      </c>
      <c r="D1009" s="1">
        <f t="shared" si="152"/>
        <v>1239.9969384088897</v>
      </c>
      <c r="E1009" s="1">
        <f>IF(C1009&lt;11165,'Initial Conditions (LLDS)'!$E$1-0.0065*C1009,IF(C1009&gt;25336.9,139.789+0.00296*C1009,216.483))</f>
        <v>216.483</v>
      </c>
      <c r="F1009">
        <f>(D1009*0.028964)/(8.3145*Equations!E1009)</f>
        <v>1.9953506017722961E-2</v>
      </c>
      <c r="G1009" s="14">
        <f t="shared" si="150"/>
        <v>255.64006884249531</v>
      </c>
      <c r="H1009">
        <f t="shared" si="153"/>
        <v>48.697404454055587</v>
      </c>
      <c r="I1009">
        <f t="shared" si="154"/>
        <v>12.753278619996923</v>
      </c>
      <c r="J1009">
        <f>F1009*G1009*B1009-m*B1009-0.5*Equations!F1009*0.3*I1009</f>
        <v>23.667922178400389</v>
      </c>
      <c r="K1009" s="14">
        <f t="shared" si="157"/>
        <v>1.9602802341980068</v>
      </c>
      <c r="L1009" s="1">
        <f t="shared" si="159"/>
        <v>3012.0432246175392</v>
      </c>
      <c r="O1009">
        <f>(2*Mp*Equations!B1009/(Equations!F1009*1.026*0.75))^(1/2)</f>
        <v>37.934993621532364</v>
      </c>
      <c r="Q1009">
        <f>$G$3*('Initial Conditions (LLDS)'!$I$3/Equations!D1009)*(Ti/Equations!E1009)</f>
        <v>445.95807109031409</v>
      </c>
      <c r="T1009" s="1">
        <v>25150</v>
      </c>
      <c r="U1009">
        <f t="shared" si="155"/>
        <v>662.9762548773582</v>
      </c>
      <c r="AB1009">
        <f t="shared" si="156"/>
        <v>3.9371718838272485</v>
      </c>
      <c r="AC1009" s="1">
        <f t="shared" si="158"/>
        <v>3012.0432246175392</v>
      </c>
    </row>
    <row r="1010" spans="1:29">
      <c r="A1010">
        <f t="shared" si="151"/>
        <v>3.9461785112042427</v>
      </c>
      <c r="B1010" s="1">
        <f>(6.67384*10^(-11)*5.97219*10^24)/((6371*10^3+Equations!C1010)^2)</f>
        <v>9.7424622438756963</v>
      </c>
      <c r="C1010" s="1">
        <v>25175</v>
      </c>
      <c r="D1010" s="1">
        <f t="shared" si="152"/>
        <v>1231.5259177808293</v>
      </c>
      <c r="E1010" s="1">
        <f>IF(C1010&lt;11165,'Initial Conditions (LLDS)'!$E$1-0.0065*C1010,IF(C1010&gt;25336.9,139.789+0.00296*C1010,216.483))</f>
        <v>216.483</v>
      </c>
      <c r="F1010">
        <f>(D1010*0.028964)/(8.3145*Equations!E1010)</f>
        <v>1.981719393835997E-2</v>
      </c>
      <c r="G1010" s="14">
        <f t="shared" si="150"/>
        <v>257.39848274613917</v>
      </c>
      <c r="H1010">
        <f t="shared" si="153"/>
        <v>48.920458492054458</v>
      </c>
      <c r="I1010">
        <f t="shared" si="154"/>
        <v>12.76780750684879</v>
      </c>
      <c r="J1010">
        <f>F1010*G1010*B1010-m*B1010-0.5*Equations!F1010*0.3*I1010</f>
        <v>23.667954439779841</v>
      </c>
      <c r="K1010" s="14">
        <f t="shared" si="157"/>
        <v>1.9580495701074543</v>
      </c>
      <c r="L1010" s="1">
        <f t="shared" si="159"/>
        <v>3014.0012741876467</v>
      </c>
      <c r="O1010">
        <f>(2*Mp*Equations!B1010/(Equations!F1010*1.026*0.75))^(1/2)</f>
        <v>38.065088712929985</v>
      </c>
      <c r="Q1010">
        <f>$G$3*('Initial Conditions (LLDS)'!$I$3/Equations!D1010)*(Ti/Equations!E1010)</f>
        <v>449.0255826748558</v>
      </c>
      <c r="T1010" s="1">
        <v>25175</v>
      </c>
      <c r="U1010">
        <f t="shared" si="155"/>
        <v>661.36717005597131</v>
      </c>
      <c r="AB1010">
        <f t="shared" si="156"/>
        <v>3.9461785112042427</v>
      </c>
      <c r="AC1010" s="1">
        <f t="shared" si="158"/>
        <v>3014.0012741876467</v>
      </c>
    </row>
    <row r="1011" spans="1:29">
      <c r="A1011">
        <f t="shared" si="151"/>
        <v>3.9552175445748672</v>
      </c>
      <c r="B1011" s="1">
        <f>(6.67384*10^(-11)*5.97219*10^24)/((6371*10^3+Equations!C1011)^2)</f>
        <v>9.7423860858193159</v>
      </c>
      <c r="C1011" s="1">
        <v>25200</v>
      </c>
      <c r="D1011" s="1">
        <f t="shared" si="152"/>
        <v>1223.1018173724046</v>
      </c>
      <c r="E1011" s="1">
        <f>IF(C1011&lt;11165,'Initial Conditions (LLDS)'!$E$1-0.0065*C1011,IF(C1011&gt;25336.9,139.789+0.00296*C1011,216.483))</f>
        <v>216.483</v>
      </c>
      <c r="F1011">
        <f>(D1011*0.028964)/(8.3145*Equations!E1011)</f>
        <v>1.968163687931667E-2</v>
      </c>
      <c r="G1011" s="14">
        <f t="shared" si="150"/>
        <v>259.17131198474493</v>
      </c>
      <c r="H1011">
        <f t="shared" si="153"/>
        <v>49.144827508963694</v>
      </c>
      <c r="I1011">
        <f t="shared" si="154"/>
        <v>12.782372017194687</v>
      </c>
      <c r="J1011">
        <f>F1011*G1011*B1011-m*B1011-0.5*Equations!F1011*0.3*I1011</f>
        <v>23.667985744663191</v>
      </c>
      <c r="K1011" s="14">
        <f t="shared" si="157"/>
        <v>1.9558185261992307</v>
      </c>
      <c r="L1011" s="1">
        <f t="shared" si="159"/>
        <v>3015.9570927138461</v>
      </c>
      <c r="O1011">
        <f>(2*Mp*Equations!B1011/(Equations!F1011*1.026*0.75))^(1/2)</f>
        <v>38.195800922602565</v>
      </c>
      <c r="Q1011">
        <f>$G$3*('Initial Conditions (LLDS)'!$I$3/Equations!D1011)*(Ti/Equations!E1011)</f>
        <v>452.11824147126794</v>
      </c>
      <c r="T1011" s="1">
        <v>25200</v>
      </c>
      <c r="U1011">
        <f t="shared" si="155"/>
        <v>659.75838682015353</v>
      </c>
      <c r="AB1011">
        <f t="shared" si="156"/>
        <v>3.9552175445748672</v>
      </c>
      <c r="AC1011" s="1">
        <f t="shared" si="158"/>
        <v>3015.9570927138461</v>
      </c>
    </row>
    <row r="1012" spans="1:29">
      <c r="A1012">
        <f t="shared" si="151"/>
        <v>3.9642891431133331</v>
      </c>
      <c r="B1012" s="1">
        <f>(6.67384*10^(-11)*5.97219*10^24)/((6371*10^3+Equations!C1012)^2)</f>
        <v>9.7423099286559385</v>
      </c>
      <c r="C1012" s="1">
        <v>25225</v>
      </c>
      <c r="D1012" s="1">
        <f t="shared" si="152"/>
        <v>1214.7244381028408</v>
      </c>
      <c r="E1012" s="1">
        <f>IF(C1012&lt;11165,'Initial Conditions (LLDS)'!$E$1-0.0065*C1012,IF(C1012&gt;25336.9,139.789+0.00296*C1012,216.483))</f>
        <v>216.483</v>
      </c>
      <c r="F1012">
        <f>(D1012*0.028964)/(8.3145*Equations!E1012)</f>
        <v>1.9546831637069478E-2</v>
      </c>
      <c r="G1012" s="14">
        <f t="shared" si="150"/>
        <v>260.95869380417849</v>
      </c>
      <c r="H1012">
        <f t="shared" si="153"/>
        <v>49.370520990662918</v>
      </c>
      <c r="I1012">
        <f t="shared" si="154"/>
        <v>12.796972285092529</v>
      </c>
      <c r="J1012">
        <f>F1012*G1012*B1012-m*B1012-0.5*Equations!F1012*0.3*I1012</f>
        <v>23.66801609603132</v>
      </c>
      <c r="K1012" s="14">
        <f t="shared" si="157"/>
        <v>1.9535871019368418</v>
      </c>
      <c r="L1012" s="1">
        <f t="shared" si="159"/>
        <v>3017.9106798157832</v>
      </c>
      <c r="O1012">
        <f>(2*Mp*Equations!B1012/(Equations!F1012*1.026*0.75))^(1/2)</f>
        <v>38.327133990518888</v>
      </c>
      <c r="Q1012">
        <f>$G$3*('Initial Conditions (LLDS)'!$I$3/Equations!D1012)*(Ti/Equations!E1012)</f>
        <v>455.2362869017266</v>
      </c>
      <c r="T1012" s="1">
        <v>25225</v>
      </c>
      <c r="U1012">
        <f t="shared" si="155"/>
        <v>658.14991557260691</v>
      </c>
      <c r="AB1012">
        <f t="shared" si="156"/>
        <v>3.9642891431133331</v>
      </c>
      <c r="AC1012" s="1">
        <f t="shared" si="158"/>
        <v>3017.9106798157832</v>
      </c>
    </row>
    <row r="1013" spans="1:29">
      <c r="A1013">
        <f t="shared" si="151"/>
        <v>3.9733934669853794</v>
      </c>
      <c r="B1013" s="1">
        <f>(6.67384*10^(-11)*5.97219*10^24)/((6371*10^3+Equations!C1013)^2)</f>
        <v>9.7422337723855481</v>
      </c>
      <c r="C1013" s="1">
        <v>25250</v>
      </c>
      <c r="D1013" s="1">
        <f t="shared" si="152"/>
        <v>1206.3935814773808</v>
      </c>
      <c r="E1013" s="1">
        <f>IF(C1013&lt;11165,'Initial Conditions (LLDS)'!$E$1-0.0065*C1013,IF(C1013&gt;25336.9,139.789+0.00296*C1013,216.483))</f>
        <v>216.483</v>
      </c>
      <c r="F1013">
        <f>(D1013*0.028964)/(8.3145*Equations!E1013)</f>
        <v>1.9412775017524753E-2</v>
      </c>
      <c r="G1013" s="14">
        <f t="shared" si="150"/>
        <v>262.76076693904014</v>
      </c>
      <c r="H1013">
        <f t="shared" si="153"/>
        <v>49.597548503999001</v>
      </c>
      <c r="I1013">
        <f t="shared" si="154"/>
        <v>12.811608445280987</v>
      </c>
      <c r="J1013">
        <f>F1013*G1013*B1013-m*B1013-0.5*Equations!F1013*0.3*I1013</f>
        <v>23.668045496859634</v>
      </c>
      <c r="K1013" s="14">
        <f t="shared" si="157"/>
        <v>1.9513552967823078</v>
      </c>
      <c r="L1013" s="1">
        <f t="shared" si="159"/>
        <v>3019.8620351125655</v>
      </c>
      <c r="O1013">
        <f>(2*Mp*Equations!B1013/(Equations!F1013*1.026*0.75))^(1/2)</f>
        <v>38.459091684249984</v>
      </c>
      <c r="Q1013">
        <f>$G$3*('Initial Conditions (LLDS)'!$I$3/Equations!D1013)*(Ti/Equations!E1013)</f>
        <v>458.37996098547012</v>
      </c>
      <c r="T1013" s="1">
        <v>25250</v>
      </c>
      <c r="U1013">
        <f t="shared" si="155"/>
        <v>656.54176669857611</v>
      </c>
      <c r="AB1013">
        <f t="shared" si="156"/>
        <v>3.9733934669853794</v>
      </c>
      <c r="AC1013" s="1">
        <f t="shared" si="158"/>
        <v>3019.8620351125655</v>
      </c>
    </row>
    <row r="1014" spans="1:29">
      <c r="A1014">
        <f t="shared" si="151"/>
        <v>3.9825306773557529</v>
      </c>
      <c r="B1014" s="1">
        <f>(6.67384*10^(-11)*5.97219*10^24)/((6371*10^3+Equations!C1014)^2)</f>
        <v>9.7421576170081341</v>
      </c>
      <c r="C1014" s="1">
        <v>25275</v>
      </c>
      <c r="D1014" s="1">
        <f t="shared" si="152"/>
        <v>1198.1090495863305</v>
      </c>
      <c r="E1014" s="1">
        <f>IF(C1014&lt;11165,'Initial Conditions (LLDS)'!$E$1-0.0065*C1014,IF(C1014&gt;25336.9,139.789+0.00296*C1014,216.483))</f>
        <v>216.483</v>
      </c>
      <c r="F1014">
        <f>(D1014*0.028964)/(8.3145*Equations!E1014)</f>
        <v>1.9279463836003447E-2</v>
      </c>
      <c r="G1014" s="14">
        <f t="shared" si="150"/>
        <v>264.57767163079166</v>
      </c>
      <c r="H1014">
        <f t="shared" si="153"/>
        <v>49.825919697584297</v>
      </c>
      <c r="I1014">
        <f t="shared" si="154"/>
        <v>12.82628063318386</v>
      </c>
      <c r="J1014">
        <f>F1014*G1014*B1014-m*B1014-0.5*Equations!F1014*0.3*I1014</f>
        <v>23.668073950118238</v>
      </c>
      <c r="K1014" s="14">
        <f t="shared" si="157"/>
        <v>1.9491231101961524</v>
      </c>
      <c r="L1014" s="1">
        <f t="shared" si="159"/>
        <v>3021.8111582227616</v>
      </c>
      <c r="O1014">
        <f>(2*Mp*Equations!B1014/(Equations!F1014*1.026*0.75))^(1/2)</f>
        <v>38.591677799209229</v>
      </c>
      <c r="Q1014">
        <f>$G$3*('Initial Conditions (LLDS)'!$I$3/Equations!D1014)*(Ti/Equations!E1014)</f>
        <v>461.54950837042128</v>
      </c>
      <c r="T1014" s="1">
        <v>25275</v>
      </c>
      <c r="U1014">
        <f t="shared" si="155"/>
        <v>654.93395056583688</v>
      </c>
      <c r="AB1014">
        <f t="shared" si="156"/>
        <v>3.9825306773557529</v>
      </c>
      <c r="AC1014" s="1">
        <f t="shared" si="158"/>
        <v>3021.8111582227616</v>
      </c>
    </row>
    <row r="1015" spans="1:29">
      <c r="A1015">
        <f t="shared" si="151"/>
        <v>3.9917009363957652</v>
      </c>
      <c r="B1015" s="1">
        <f>(6.67384*10^(-11)*5.97219*10^24)/((6371*10^3+Equations!C1015)^2)</f>
        <v>9.7420814625236787</v>
      </c>
      <c r="C1015" s="1">
        <v>25300</v>
      </c>
      <c r="D1015" s="1">
        <f t="shared" si="152"/>
        <v>1189.8706451040903</v>
      </c>
      <c r="E1015" s="1">
        <f>IF(C1015&lt;11165,'Initial Conditions (LLDS)'!$E$1-0.0065*C1015,IF(C1015&gt;25336.9,139.789+0.00296*C1015,216.483))</f>
        <v>216.483</v>
      </c>
      <c r="F1015">
        <f>(D1015*0.028964)/(8.3145*Equations!E1015)</f>
        <v>1.9146894917225515E-2</v>
      </c>
      <c r="G1015" s="14">
        <f t="shared" si="150"/>
        <v>266.40954964613093</v>
      </c>
      <c r="H1015">
        <f t="shared" si="153"/>
        <v>50.055644302604115</v>
      </c>
      <c r="I1015">
        <f t="shared" si="154"/>
        <v>12.84098898491445</v>
      </c>
      <c r="J1015">
        <f>F1015*G1015*B1015-m*B1015-0.5*Equations!F1015*0.3*I1015</f>
        <v>23.668101458771762</v>
      </c>
      <c r="K1015" s="14">
        <f t="shared" si="157"/>
        <v>1.9468905416374016</v>
      </c>
      <c r="L1015" s="1">
        <f t="shared" si="159"/>
        <v>3023.7580487643991</v>
      </c>
      <c r="O1015">
        <f>(2*Mp*Equations!B1015/(Equations!F1015*1.026*0.75))^(1/2)</f>
        <v>38.724896158895071</v>
      </c>
      <c r="Q1015">
        <f>$G$3*('Initial Conditions (LLDS)'!$I$3/Equations!D1015)*(Ti/Equations!E1015)</f>
        <v>464.74517636524092</v>
      </c>
      <c r="T1015" s="1">
        <v>25300</v>
      </c>
      <c r="U1015">
        <f t="shared" si="155"/>
        <v>653.32647752468188</v>
      </c>
      <c r="AB1015">
        <f t="shared" si="156"/>
        <v>3.9917009363957652</v>
      </c>
      <c r="AC1015" s="1">
        <f t="shared" si="158"/>
        <v>3023.7580487643991</v>
      </c>
    </row>
    <row r="1016" spans="1:29">
      <c r="A1016">
        <f t="shared" si="151"/>
        <v>4.0009044072909097</v>
      </c>
      <c r="B1016" s="1">
        <f>(6.67384*10^(-11)*5.97219*10^24)/((6371*10^3+Equations!C1016)^2)</f>
        <v>9.7420053089321712</v>
      </c>
      <c r="C1016" s="1">
        <v>25325</v>
      </c>
      <c r="D1016" s="1">
        <f t="shared" si="152"/>
        <v>1181.6781712881991</v>
      </c>
      <c r="E1016" s="1">
        <f>IF(C1016&lt;11165,'Initial Conditions (LLDS)'!$E$1-0.0065*C1016,IF(C1016&gt;25336.9,139.789+0.00296*C1016,216.483))</f>
        <v>216.483</v>
      </c>
      <c r="F1016">
        <f>(D1016*0.028964)/(8.3145*Equations!E1016)</f>
        <v>1.901506509529452E-2</v>
      </c>
      <c r="G1016" s="14">
        <f t="shared" si="150"/>
        <v>268.2565442956132</v>
      </c>
      <c r="H1016">
        <f t="shared" si="153"/>
        <v>50.286732133633073</v>
      </c>
      <c r="I1016">
        <f t="shared" si="154"/>
        <v>12.855733637279991</v>
      </c>
      <c r="J1016">
        <f>F1016*G1016*B1016-m*B1016-0.5*Equations!F1016*0.3*I1016</f>
        <v>23.668128025779492</v>
      </c>
      <c r="K1016" s="14">
        <f t="shared" si="157"/>
        <v>1.9446575905635741</v>
      </c>
      <c r="L1016" s="1">
        <f t="shared" si="159"/>
        <v>3025.7027063549626</v>
      </c>
      <c r="O1016">
        <f>(2*Mp*Equations!B1016/(Equations!F1016*1.026*0.75))^(1/2)</f>
        <v>38.858750615136131</v>
      </c>
      <c r="Q1016">
        <f>$G$3*('Initial Conditions (LLDS)'!$I$3/Equations!D1016)*(Ti/Equations!E1016)</f>
        <v>467.96721497181289</v>
      </c>
      <c r="T1016" s="1">
        <v>25325</v>
      </c>
      <c r="U1016">
        <f t="shared" si="155"/>
        <v>651.7193579079069</v>
      </c>
      <c r="AB1016">
        <f t="shared" si="156"/>
        <v>4.0009044072909097</v>
      </c>
      <c r="AC1016" s="1">
        <f t="shared" si="158"/>
        <v>3025.7027063549626</v>
      </c>
    </row>
    <row r="1017" spans="1:29">
      <c r="A1017">
        <f t="shared" si="151"/>
        <v>3.9998773832253005</v>
      </c>
      <c r="B1017" s="1">
        <f>(6.67384*10^(-11)*5.97219*10^24)/((6371*10^3+Equations!C1017)^2)</f>
        <v>9.7419291562335957</v>
      </c>
      <c r="C1017" s="1">
        <v>25350</v>
      </c>
      <c r="D1017" s="1">
        <f t="shared" si="152"/>
        <v>1173.531431978374</v>
      </c>
      <c r="E1017" s="1">
        <f>IF(C1017&lt;11165,'Initial Conditions (LLDS)'!$E$1-0.0065*C1017,IF(C1017&gt;25336.9,139.789+0.00296*C1017,216.483))</f>
        <v>214.82499999999999</v>
      </c>
      <c r="F1017">
        <f>(D1017*0.028964)/(8.3145*Equations!E1017)</f>
        <v>1.90297160025675E-2</v>
      </c>
      <c r="G1017" s="14">
        <f t="shared" si="150"/>
        <v>268.05001458411795</v>
      </c>
      <c r="H1017">
        <f t="shared" si="153"/>
        <v>50.260918442450311</v>
      </c>
      <c r="I1017">
        <f t="shared" si="154"/>
        <v>12.854033271055311</v>
      </c>
      <c r="J1017">
        <f>F1017*G1017*B1017-m*B1017-0.5*Equations!F1017*0.3*I1017</f>
        <v>23.667919328143665</v>
      </c>
      <c r="K1017" s="14">
        <f t="shared" si="157"/>
        <v>1.9449148351198806</v>
      </c>
      <c r="L1017" s="1">
        <f t="shared" si="159"/>
        <v>3027.6476211900826</v>
      </c>
      <c r="O1017">
        <f>(2*Mp*Equations!B1017/(Equations!F1017*1.026*0.75))^(1/2)</f>
        <v>38.843637311268679</v>
      </c>
      <c r="Q1017">
        <f>$G$3*('Initial Conditions (LLDS)'!$I$3/Equations!D1017)*(Ti/Equations!E1017)</f>
        <v>474.85267861224656</v>
      </c>
      <c r="T1017" s="1">
        <v>25350</v>
      </c>
      <c r="U1017">
        <f t="shared" si="155"/>
        <v>652.61653528635622</v>
      </c>
      <c r="AB1017">
        <f t="shared" si="156"/>
        <v>3.9998773832253005</v>
      </c>
      <c r="AC1017" s="1">
        <f t="shared" si="158"/>
        <v>3027.6476211900826</v>
      </c>
    </row>
    <row r="1018" spans="1:29">
      <c r="A1018">
        <f t="shared" si="151"/>
        <v>4.0095843274851974</v>
      </c>
      <c r="B1018" s="1">
        <f>(6.67384*10^(-11)*5.97219*10^24)/((6371*10^3+Equations!C1018)^2)</f>
        <v>9.7418530044279379</v>
      </c>
      <c r="C1018" s="1">
        <v>25375</v>
      </c>
      <c r="D1018" s="1">
        <f t="shared" si="152"/>
        <v>1165.4302315955424</v>
      </c>
      <c r="E1018" s="1">
        <f>IF(C1018&lt;11165,'Initial Conditions (LLDS)'!$E$1-0.0065*C1018,IF(C1018&gt;25336.9,139.789+0.00296*C1018,216.483))</f>
        <v>214.899</v>
      </c>
      <c r="F1018">
        <f>(D1018*0.028964)/(8.3145*Equations!E1018)</f>
        <v>1.8891841193939756E-2</v>
      </c>
      <c r="G1018" s="14">
        <f t="shared" si="150"/>
        <v>270.00627411880566</v>
      </c>
      <c r="H1018">
        <f t="shared" si="153"/>
        <v>50.505161894453686</v>
      </c>
      <c r="I1018">
        <f t="shared" si="154"/>
        <v>12.869570670418099</v>
      </c>
      <c r="J1018">
        <f>F1018*G1018*B1018-m*B1018-0.5*Equations!F1018*0.3*I1018</f>
        <v>23.667955838876239</v>
      </c>
      <c r="K1018" s="14">
        <f t="shared" si="157"/>
        <v>1.942566744473055</v>
      </c>
      <c r="L1018" s="1">
        <f t="shared" si="159"/>
        <v>3029.5901879345556</v>
      </c>
      <c r="O1018">
        <f>(2*Mp*Equations!B1018/(Equations!F1018*1.026*0.75))^(1/2)</f>
        <v>38.98496990975481</v>
      </c>
      <c r="Q1018">
        <f>$G$3*('Initial Conditions (LLDS)'!$I$3/Equations!D1018)*(Ti/Equations!E1018)</f>
        <v>477.98884860416877</v>
      </c>
      <c r="T1018" s="1">
        <v>25375</v>
      </c>
      <c r="U1018">
        <f t="shared" si="155"/>
        <v>650.89187086048446</v>
      </c>
      <c r="AB1018">
        <f t="shared" si="156"/>
        <v>4.0095843274851974</v>
      </c>
      <c r="AC1018" s="1">
        <f t="shared" si="158"/>
        <v>3029.5901879345556</v>
      </c>
    </row>
    <row r="1019" spans="1:29">
      <c r="A1019">
        <f t="shared" si="151"/>
        <v>4.0193269180668194</v>
      </c>
      <c r="B1019" s="1">
        <f>(6.67384*10^(-11)*5.97219*10^24)/((6371*10^3+Equations!C1019)^2)</f>
        <v>9.7417768535151854</v>
      </c>
      <c r="C1019" s="1">
        <v>25400</v>
      </c>
      <c r="D1019" s="1">
        <f t="shared" si="152"/>
        <v>1157.3743751408922</v>
      </c>
      <c r="E1019" s="1">
        <f>IF(C1019&lt;11165,'Initial Conditions (LLDS)'!$E$1-0.0065*C1019,IF(C1019&gt;25336.9,139.789+0.00296*C1019,216.483))</f>
        <v>214.97299999999998</v>
      </c>
      <c r="F1019">
        <f>(D1019*0.028964)/(8.3145*Equations!E1019)</f>
        <v>1.8754796086907041E-2</v>
      </c>
      <c r="G1019" s="14">
        <f t="shared" si="150"/>
        <v>271.97926484419929</v>
      </c>
      <c r="H1019">
        <f t="shared" si="153"/>
        <v>50.750897548602509</v>
      </c>
      <c r="I1019">
        <f t="shared" si="154"/>
        <v>12.885146229022352</v>
      </c>
      <c r="J1019">
        <f>F1019*G1019*B1019-m*B1019-0.5*Equations!F1019*0.3*I1019</f>
        <v>23.667991283476717</v>
      </c>
      <c r="K1019" s="14">
        <f t="shared" si="157"/>
        <v>1.9402185707206252</v>
      </c>
      <c r="L1019" s="1">
        <f t="shared" si="159"/>
        <v>3031.5304065052765</v>
      </c>
      <c r="O1019">
        <f>(2*Mp*Equations!B1019/(Equations!F1019*1.026*0.75))^(1/2)</f>
        <v>39.126993277824241</v>
      </c>
      <c r="Q1019">
        <f>$G$3*('Initial Conditions (LLDS)'!$I$3/Equations!D1019)*(Ti/Equations!E1019)</f>
        <v>481.15018719607065</v>
      </c>
      <c r="T1019" s="1">
        <v>25400</v>
      </c>
      <c r="U1019">
        <f t="shared" si="155"/>
        <v>649.16820517348049</v>
      </c>
      <c r="AB1019">
        <f t="shared" si="156"/>
        <v>4.0193269180668194</v>
      </c>
      <c r="AC1019" s="1">
        <f t="shared" si="158"/>
        <v>3031.5304065052765</v>
      </c>
    </row>
    <row r="1020" spans="1:29">
      <c r="A1020">
        <f t="shared" si="151"/>
        <v>4.0291053328237849</v>
      </c>
      <c r="B1020" s="1">
        <f>(6.67384*10^(-11)*5.97219*10^24)/((6371*10^3+Equations!C1020)^2)</f>
        <v>9.7417007034953222</v>
      </c>
      <c r="C1020" s="1">
        <v>25425</v>
      </c>
      <c r="D1020" s="1">
        <f t="shared" si="152"/>
        <v>1149.3636681949054</v>
      </c>
      <c r="E1020" s="1">
        <f>IF(C1020&lt;11165,'Initial Conditions (LLDS)'!$E$1-0.0065*C1020,IF(C1020&gt;25336.9,139.789+0.00296*C1020,216.483))</f>
        <v>215.04699999999997</v>
      </c>
      <c r="F1020">
        <f>(D1020*0.028964)/(8.3145*Equations!E1020)</f>
        <v>1.8618576675533838E-2</v>
      </c>
      <c r="G1020" s="14">
        <f t="shared" si="150"/>
        <v>273.96915139720727</v>
      </c>
      <c r="H1020">
        <f t="shared" si="153"/>
        <v>50.998136453260145</v>
      </c>
      <c r="I1020">
        <f t="shared" si="154"/>
        <v>12.900760092054961</v>
      </c>
      <c r="J1020">
        <f>F1020*G1020*B1020-m*B1020-0.5*Equations!F1020*0.3*I1020</f>
        <v>23.668025665829461</v>
      </c>
      <c r="K1020" s="14">
        <f t="shared" si="157"/>
        <v>1.9378703131915813</v>
      </c>
      <c r="L1020" s="1">
        <f t="shared" si="159"/>
        <v>3033.468276818468</v>
      </c>
      <c r="O1020">
        <f>(2*Mp*Equations!B1020/(Equations!F1020*1.026*0.75))^(1/2)</f>
        <v>39.269711691875187</v>
      </c>
      <c r="Q1020">
        <f>$G$3*('Initial Conditions (LLDS)'!$I$3/Equations!D1020)*(Ti/Equations!E1020)</f>
        <v>484.3369312577006</v>
      </c>
      <c r="T1020" s="1">
        <v>25425</v>
      </c>
      <c r="U1020">
        <f t="shared" si="155"/>
        <v>647.44554784343813</v>
      </c>
      <c r="AB1020">
        <f t="shared" si="156"/>
        <v>4.0291053328237849</v>
      </c>
      <c r="AC1020" s="1">
        <f t="shared" si="158"/>
        <v>3033.468276818468</v>
      </c>
    </row>
    <row r="1021" spans="1:29">
      <c r="A1021">
        <f t="shared" si="151"/>
        <v>4.0389197507325907</v>
      </c>
      <c r="B1021" s="1">
        <f>(6.67384*10^(-11)*5.97219*10^24)/((6371*10^3+Equations!C1021)^2)</f>
        <v>9.741624554368336</v>
      </c>
      <c r="C1021" s="1">
        <v>25450</v>
      </c>
      <c r="D1021" s="1">
        <f t="shared" si="152"/>
        <v>1141.3979169164033</v>
      </c>
      <c r="E1021" s="1">
        <f>IF(C1021&lt;11165,'Initial Conditions (LLDS)'!$E$1-0.0065*C1021,IF(C1021&gt;25336.9,139.789+0.00296*C1021,216.483))</f>
        <v>215.12099999999998</v>
      </c>
      <c r="F1021">
        <f>(D1021*0.028964)/(8.3145*Equations!E1021)</f>
        <v>1.8483178968761987E-2</v>
      </c>
      <c r="G1021" s="14">
        <f t="shared" si="150"/>
        <v>275.97610024989683</v>
      </c>
      <c r="H1021">
        <f t="shared" si="153"/>
        <v>51.246889753102828</v>
      </c>
      <c r="I1021">
        <f t="shared" si="154"/>
        <v>12.916412405447481</v>
      </c>
      <c r="J1021">
        <f>F1021*G1021*B1021-m*B1021-0.5*Equations!F1021*0.3*I1021</f>
        <v>23.66805898980887</v>
      </c>
      <c r="K1021" s="14">
        <f t="shared" si="157"/>
        <v>1.9355219712136382</v>
      </c>
      <c r="L1021" s="1">
        <f t="shared" si="159"/>
        <v>3035.4037987896818</v>
      </c>
      <c r="O1021">
        <f>(2*Mp*Equations!B1021/(Equations!F1021*1.026*0.75))^(1/2)</f>
        <v>39.413129460420066</v>
      </c>
      <c r="Q1021">
        <f>$G$3*('Initial Conditions (LLDS)'!$I$3/Equations!D1021)*(Ti/Equations!E1021)</f>
        <v>487.54932021338658</v>
      </c>
      <c r="T1021" s="1">
        <v>25450</v>
      </c>
      <c r="U1021">
        <f t="shared" si="155"/>
        <v>645.72390846450571</v>
      </c>
      <c r="AB1021">
        <f t="shared" si="156"/>
        <v>4.0389197507325907</v>
      </c>
      <c r="AC1021" s="1">
        <f t="shared" si="158"/>
        <v>3035.4037987896818</v>
      </c>
    </row>
    <row r="1022" spans="1:29">
      <c r="A1022">
        <f t="shared" si="151"/>
        <v>4.0487703519012035</v>
      </c>
      <c r="B1022" s="1">
        <f>(6.67384*10^(-11)*5.97219*10^24)/((6371*10^3+Equations!C1022)^2)</f>
        <v>9.7415484061342124</v>
      </c>
      <c r="C1022" s="1">
        <v>25475</v>
      </c>
      <c r="D1022" s="1">
        <f t="shared" si="152"/>
        <v>1133.4769280415817</v>
      </c>
      <c r="E1022" s="1">
        <f>IF(C1022&lt;11165,'Initial Conditions (LLDS)'!$E$1-0.0065*C1022,IF(C1022&gt;25336.9,139.789+0.00296*C1022,216.483))</f>
        <v>215.19499999999999</v>
      </c>
      <c r="F1022">
        <f>(D1022*0.028964)/(8.3145*Equations!E1022)</f>
        <v>1.8348598990369478E-2</v>
      </c>
      <c r="G1022" s="14">
        <f t="shared" si="150"/>
        <v>278.00027973237246</v>
      </c>
      <c r="H1022">
        <f t="shared" si="153"/>
        <v>51.497168690087022</v>
      </c>
      <c r="I1022">
        <f t="shared" si="154"/>
        <v>12.932103315880934</v>
      </c>
      <c r="J1022">
        <f>F1022*G1022*B1022-m*B1022-0.5*Equations!F1022*0.3*I1022</f>
        <v>23.668091259279333</v>
      </c>
      <c r="K1022" s="14">
        <f t="shared" si="157"/>
        <v>1.9331735441132301</v>
      </c>
      <c r="L1022" s="1">
        <f t="shared" si="159"/>
        <v>3037.3369723337951</v>
      </c>
      <c r="O1022">
        <f>(2*Mp*Equations!B1022/(Equations!F1022*1.026*0.75))^(1/2)</f>
        <v>39.557250924369377</v>
      </c>
      <c r="Q1022">
        <f>$G$3*('Initial Conditions (LLDS)'!$I$3/Equations!D1022)*(Ti/Equations!E1022)</f>
        <v>490.7875960730841</v>
      </c>
      <c r="T1022" s="1">
        <v>25475</v>
      </c>
      <c r="U1022">
        <f t="shared" si="155"/>
        <v>644.00329660689442</v>
      </c>
      <c r="AB1022">
        <f t="shared" si="156"/>
        <v>4.0487703519012035</v>
      </c>
      <c r="AC1022" s="1">
        <f t="shared" si="158"/>
        <v>3037.3369723337951</v>
      </c>
    </row>
    <row r="1023" spans="1:29">
      <c r="A1023">
        <f t="shared" si="151"/>
        <v>4.0586573175777119</v>
      </c>
      <c r="B1023" s="1">
        <f>(6.67384*10^(-11)*5.97219*10^24)/((6371*10^3+Equations!C1023)^2)</f>
        <v>9.741472258792939</v>
      </c>
      <c r="C1023" s="1">
        <v>25500</v>
      </c>
      <c r="D1023" s="1">
        <f t="shared" si="152"/>
        <v>1125.6005088830577</v>
      </c>
      <c r="E1023" s="1">
        <f>IF(C1023&lt;11165,'Initial Conditions (LLDS)'!$E$1-0.0065*C1023,IF(C1023&gt;25336.9,139.789+0.00296*C1023,216.483))</f>
        <v>215.26900000000001</v>
      </c>
      <c r="F1023">
        <f>(D1023*0.028964)/(8.3145*Equations!E1023)</f>
        <v>1.8214832778929557E-2</v>
      </c>
      <c r="G1023" s="14">
        <f t="shared" si="150"/>
        <v>280.04186005596756</v>
      </c>
      <c r="H1023">
        <f t="shared" si="153"/>
        <v>51.748984604427413</v>
      </c>
      <c r="I1023">
        <f t="shared" si="154"/>
        <v>12.947832970790669</v>
      </c>
      <c r="J1023">
        <f>F1023*G1023*B1023-m*B1023-0.5*Equations!F1023*0.3*I1023</f>
        <v>23.668122478095363</v>
      </c>
      <c r="K1023" s="14">
        <f t="shared" si="157"/>
        <v>1.930825031215502</v>
      </c>
      <c r="L1023" s="1">
        <f t="shared" si="159"/>
        <v>3039.2677973650107</v>
      </c>
      <c r="O1023">
        <f>(2*Mp*Equations!B1023/(Equations!F1023*1.026*0.75))^(1/2)</f>
        <v>39.70208045731831</v>
      </c>
      <c r="Q1023">
        <f>$G$3*('Initial Conditions (LLDS)'!$I$3/Equations!D1023)*(Ti/Equations!E1023)</f>
        <v>494.0520034638372</v>
      </c>
      <c r="T1023" s="1">
        <v>25500</v>
      </c>
      <c r="U1023">
        <f t="shared" si="155"/>
        <v>642.28372181688951</v>
      </c>
      <c r="AB1023">
        <f t="shared" si="156"/>
        <v>4.0586573175777119</v>
      </c>
      <c r="AC1023" s="1">
        <f t="shared" si="158"/>
        <v>3039.2677973650107</v>
      </c>
    </row>
    <row r="1024" spans="1:29">
      <c r="A1024">
        <f t="shared" si="151"/>
        <v>4.0685808301590694</v>
      </c>
      <c r="B1024" s="1">
        <f>(6.67384*10^(-11)*5.97219*10^24)/((6371*10^3+Equations!C1024)^2)</f>
        <v>9.7413961123444981</v>
      </c>
      <c r="C1024" s="1">
        <v>25525</v>
      </c>
      <c r="D1024" s="1">
        <f t="shared" si="152"/>
        <v>1117.7684673289075</v>
      </c>
      <c r="E1024" s="1">
        <f>IF(C1024&lt;11165,'Initial Conditions (LLDS)'!$E$1-0.0065*C1024,IF(C1024&gt;25336.9,139.789+0.00296*C1024,216.483))</f>
        <v>215.34299999999999</v>
      </c>
      <c r="F1024">
        <f>(D1024*0.028964)/(8.3145*Equations!E1024)</f>
        <v>1.8081876387769709E-2</v>
      </c>
      <c r="G1024" s="14">
        <f t="shared" si="150"/>
        <v>282.10101333675857</v>
      </c>
      <c r="H1024">
        <f t="shared" si="153"/>
        <v>52.002348935586198</v>
      </c>
      <c r="I1024">
        <f t="shared" si="154"/>
        <v>12.963601518371272</v>
      </c>
      <c r="J1024">
        <f>F1024*G1024*B1024-m*B1024-0.5*Equations!F1024*0.3*I1024</f>
        <v>23.668152650101547</v>
      </c>
      <c r="K1024" s="14">
        <f t="shared" si="157"/>
        <v>1.9284764318443015</v>
      </c>
      <c r="L1024" s="1">
        <f t="shared" si="159"/>
        <v>3041.1962737968552</v>
      </c>
      <c r="O1024">
        <f>(2*Mp*Equations!B1024/(Equations!F1024*1.026*0.75))^(1/2)</f>
        <v>39.847622465836444</v>
      </c>
      <c r="Q1024">
        <f>$G$3*('Initial Conditions (LLDS)'!$I$3/Equations!D1024)*(Ti/Equations!E1024)</f>
        <v>497.34278966167108</v>
      </c>
      <c r="T1024" s="1">
        <v>25525</v>
      </c>
      <c r="U1024">
        <f t="shared" si="155"/>
        <v>640.56519361685844</v>
      </c>
      <c r="AB1024">
        <f t="shared" si="156"/>
        <v>4.0685808301590694</v>
      </c>
      <c r="AC1024" s="1">
        <f t="shared" si="158"/>
        <v>3041.1962737968552</v>
      </c>
    </row>
    <row r="1025" spans="1:29">
      <c r="A1025">
        <f t="shared" si="151"/>
        <v>4.0785410731999079</v>
      </c>
      <c r="B1025" s="1">
        <f>(6.67384*10^(-11)*5.97219*10^24)/((6371*10^3+Equations!C1025)^2)</f>
        <v>9.741319966788879</v>
      </c>
      <c r="C1025" s="1">
        <v>25550</v>
      </c>
      <c r="D1025" s="1">
        <f t="shared" si="152"/>
        <v>1109.9806118417143</v>
      </c>
      <c r="E1025" s="1">
        <f>IF(C1025&lt;11165,'Initial Conditions (LLDS)'!$E$1-0.0065*C1025,IF(C1025&gt;25336.9,139.789+0.00296*C1025,216.483))</f>
        <v>215.41699999999997</v>
      </c>
      <c r="F1025">
        <f>(D1025*0.028964)/(8.3145*Equations!E1025)</f>
        <v>1.794972588493093E-2</v>
      </c>
      <c r="G1025" s="14">
        <f t="shared" si="150"/>
        <v>284.17791361940181</v>
      </c>
      <c r="H1025">
        <f t="shared" si="153"/>
        <v>52.257273223273657</v>
      </c>
      <c r="I1025">
        <f t="shared" si="154"/>
        <v>12.979409107581436</v>
      </c>
      <c r="J1025">
        <f>F1025*G1025*B1025-m*B1025-0.5*Equations!F1025*0.3*I1025</f>
        <v>23.668181779132549</v>
      </c>
      <c r="K1025" s="14">
        <f t="shared" si="157"/>
        <v>1.9261277453221801</v>
      </c>
      <c r="L1025" s="1">
        <f t="shared" si="159"/>
        <v>3043.1224015421772</v>
      </c>
      <c r="O1025">
        <f>(2*Mp*Equations!B1025/(Equations!F1025*1.026*0.75))^(1/2)</f>
        <v>39.99388138976024</v>
      </c>
      <c r="Q1025">
        <f>$G$3*('Initial Conditions (LLDS)'!$I$3/Equations!D1025)*(Ti/Equations!E1025)</f>
        <v>500.66020462391197</v>
      </c>
      <c r="T1025" s="1">
        <v>25550</v>
      </c>
      <c r="U1025">
        <f t="shared" si="155"/>
        <v>638.84772150526123</v>
      </c>
      <c r="AB1025">
        <f t="shared" si="156"/>
        <v>4.0785410731999079</v>
      </c>
      <c r="AC1025" s="1">
        <f t="shared" si="158"/>
        <v>3043.1224015421772</v>
      </c>
    </row>
    <row r="1026" spans="1:29">
      <c r="A1026">
        <f t="shared" si="151"/>
        <v>4.0885382314214471</v>
      </c>
      <c r="B1026" s="1">
        <f>(6.67384*10^(-11)*5.97219*10^24)/((6371*10^3+Equations!C1026)^2)</f>
        <v>9.7412438221260675</v>
      </c>
      <c r="C1026" s="1">
        <v>25575</v>
      </c>
      <c r="D1026" s="1">
        <f t="shared" si="152"/>
        <v>1102.2367514575988</v>
      </c>
      <c r="E1026" s="1">
        <f>IF(C1026&lt;11165,'Initial Conditions (LLDS)'!$E$1-0.0065*C1026,IF(C1026&gt;25336.9,139.789+0.00296*C1026,216.483))</f>
        <v>215.49099999999999</v>
      </c>
      <c r="F1026">
        <f>(D1026*0.028964)/(8.3145*Equations!E1026)</f>
        <v>1.7818377353126788E-2</v>
      </c>
      <c r="G1026" s="14">
        <f t="shared" si="150"/>
        <v>286.27273690130534</v>
      </c>
      <c r="H1026">
        <f t="shared" si="153"/>
        <v>52.513769108460409</v>
      </c>
      <c r="I1026">
        <f t="shared" si="154"/>
        <v>12.995255888149</v>
      </c>
      <c r="J1026">
        <f>F1026*G1026*B1026-m*B1026-0.5*Equations!F1026*0.3*I1026</f>
        <v>23.668209869013168</v>
      </c>
      <c r="K1026" s="14">
        <f t="shared" si="157"/>
        <v>1.9237789709703759</v>
      </c>
      <c r="L1026" s="1">
        <f t="shared" si="159"/>
        <v>3045.0461805131476</v>
      </c>
      <c r="O1026">
        <f>(2*Mp*Equations!B1026/(Equations!F1026*1.026*0.75))^(1/2)</f>
        <v>40.140861702488785</v>
      </c>
      <c r="Q1026">
        <f>$G$3*('Initial Conditions (LLDS)'!$I$3/Equations!D1026)*(Ti/Equations!E1026)</f>
        <v>504.00450102195384</v>
      </c>
      <c r="T1026" s="1">
        <v>25575</v>
      </c>
      <c r="U1026">
        <f t="shared" si="155"/>
        <v>637.13131495665721</v>
      </c>
      <c r="AB1026">
        <f t="shared" si="156"/>
        <v>4.0885382314214471</v>
      </c>
      <c r="AC1026" s="1">
        <f t="shared" si="158"/>
        <v>3045.0461805131476</v>
      </c>
    </row>
    <row r="1027" spans="1:29">
      <c r="A1027">
        <f t="shared" si="151"/>
        <v>4.0985724907204526</v>
      </c>
      <c r="B1027" s="1">
        <f>(6.67384*10^(-11)*5.97219*10^24)/((6371*10^3+Equations!C1027)^2)</f>
        <v>9.7411676783560477</v>
      </c>
      <c r="C1027" s="1">
        <v>25600</v>
      </c>
      <c r="D1027" s="1">
        <f t="shared" si="152"/>
        <v>1094.5366957852773</v>
      </c>
      <c r="E1027" s="1">
        <f>IF(C1027&lt;11165,'Initial Conditions (LLDS)'!$E$1-0.0065*C1027,IF(C1027&gt;25336.9,139.789+0.00296*C1027,216.483))</f>
        <v>215.565</v>
      </c>
      <c r="F1027">
        <f>(D1027*0.028964)/(8.3145*Equations!E1027)</f>
        <v>1.7687826889703034E-2</v>
      </c>
      <c r="G1027" s="14">
        <f t="shared" ref="G1027:G1090" si="160">(n*8.3145*E1027/D1027)</f>
        <v>288.38566115712831</v>
      </c>
      <c r="H1027">
        <f t="shared" si="153"/>
        <v>52.771848334400566</v>
      </c>
      <c r="I1027">
        <f t="shared" si="154"/>
        <v>13.011142010575886</v>
      </c>
      <c r="J1027">
        <f>F1027*G1027*B1027-m*B1027-0.5*Equations!F1027*0.3*I1027</f>
        <v>23.66823692355835</v>
      </c>
      <c r="K1027" s="14">
        <f t="shared" si="157"/>
        <v>1.9214301081088172</v>
      </c>
      <c r="L1027" s="1">
        <f t="shared" si="159"/>
        <v>3046.9676106212564</v>
      </c>
      <c r="O1027">
        <f>(2*Mp*Equations!B1027/(Equations!F1027*1.026*0.75))^(1/2)</f>
        <v>40.28856791128208</v>
      </c>
      <c r="Q1027">
        <f>$G$3*('Initial Conditions (LLDS)'!$I$3/Equations!D1027)*(Ti/Equations!E1027)</f>
        <v>507.37593427445762</v>
      </c>
      <c r="T1027" s="1">
        <v>25600</v>
      </c>
      <c r="U1027">
        <f t="shared" si="155"/>
        <v>635.41598342171869</v>
      </c>
      <c r="AB1027">
        <f t="shared" si="156"/>
        <v>4.0985724907204526</v>
      </c>
      <c r="AC1027" s="1">
        <f t="shared" si="158"/>
        <v>3046.9676106212564</v>
      </c>
    </row>
    <row r="1028" spans="1:29">
      <c r="A1028">
        <f t="shared" ref="A1028:A1091" si="161">((G1028*3)/(4*3.1415))^(1/3)</f>
        <v>4.1086440381783147</v>
      </c>
      <c r="B1028" s="1">
        <f>(6.67384*10^(-11)*5.97219*10^24)/((6371*10^3+Equations!C1028)^2)</f>
        <v>9.741091535478807</v>
      </c>
      <c r="C1028" s="1">
        <v>25625</v>
      </c>
      <c r="D1028" s="1">
        <f t="shared" ref="D1028:D1091" si="162">101325*(1-2.25577*(10^-5)*C1028)^5.25588</f>
        <v>1086.8802550050914</v>
      </c>
      <c r="E1028" s="1">
        <f>IF(C1028&lt;11165,'Initial Conditions (LLDS)'!$E$1-0.0065*C1028,IF(C1028&gt;25336.9,139.789+0.00296*C1028,216.483))</f>
        <v>215.63899999999998</v>
      </c>
      <c r="F1028">
        <f>(D1028*0.028964)/(8.3145*Equations!E1028)</f>
        <v>1.7558070606596799E-2</v>
      </c>
      <c r="G1028" s="14">
        <f t="shared" si="160"/>
        <v>290.51686636362882</v>
      </c>
      <c r="H1028">
        <f t="shared" ref="H1028:H1091" si="163">3.1415*(A1028)^2</f>
        <v>53.031522747667466</v>
      </c>
      <c r="I1028">
        <f t="shared" ref="I1028:I1091" si="164">(2*B1028*(F1028*G1028-m)/(F1028*0.3*H1028))^(1/2)</f>
        <v>13.027067626143175</v>
      </c>
      <c r="J1028">
        <f>F1028*G1028*B1028-m*B1028-0.5*Equations!F1028*0.3*I1028</f>
        <v>23.668262946573169</v>
      </c>
      <c r="K1028" s="14">
        <f t="shared" si="157"/>
        <v>1.9190811560561123</v>
      </c>
      <c r="L1028" s="1">
        <f t="shared" si="159"/>
        <v>3048.8866917773125</v>
      </c>
      <c r="O1028">
        <f>(2*Mp*Equations!B1028/(Equations!F1028*1.026*0.75))^(1/2)</f>
        <v>40.437004557562972</v>
      </c>
      <c r="Q1028">
        <f>$G$3*('Initial Conditions (LLDS)'!$I$3/Equations!D1028)*(Ti/Equations!E1028)</f>
        <v>510.7747625810166</v>
      </c>
      <c r="T1028" s="1">
        <v>25625</v>
      </c>
      <c r="U1028">
        <f t="shared" ref="U1028:U1091" si="165">T1028/O1028</f>
        <v>633.70173632723572</v>
      </c>
      <c r="AB1028">
        <f t="shared" ref="AB1028:AB1091" si="166">((G1028*3)/(4*3.1415))^(1/3)</f>
        <v>4.1086440381783147</v>
      </c>
      <c r="AC1028" s="1">
        <f t="shared" si="158"/>
        <v>3048.8866917773125</v>
      </c>
    </row>
    <row r="1029" spans="1:29">
      <c r="A1029">
        <f t="shared" si="161"/>
        <v>4.1187530620701729</v>
      </c>
      <c r="B1029" s="1">
        <f>(6.67384*10^(-11)*5.97219*10^24)/((6371*10^3+Equations!C1029)^2)</f>
        <v>9.7410153934943313</v>
      </c>
      <c r="C1029" s="1">
        <v>25650</v>
      </c>
      <c r="D1029" s="1">
        <f t="shared" si="162"/>
        <v>1079.2672398680588</v>
      </c>
      <c r="E1029" s="1">
        <f>IF(C1029&lt;11165,'Initial Conditions (LLDS)'!$E$1-0.0065*C1029,IF(C1029&gt;25336.9,139.789+0.00296*C1029,216.483))</f>
        <v>215.71299999999997</v>
      </c>
      <c r="F1029">
        <f>(D1029*0.028964)/(8.3145*Equations!E1029)</f>
        <v>1.742910463029625E-2</v>
      </c>
      <c r="G1029" s="14">
        <f t="shared" si="160"/>
        <v>292.66653452485127</v>
      </c>
      <c r="H1029">
        <f t="shared" si="163"/>
        <v>53.29280429920049</v>
      </c>
      <c r="I1029">
        <f t="shared" si="164"/>
        <v>13.04303288691621</v>
      </c>
      <c r="J1029">
        <f>F1029*G1029*B1029-m*B1029-0.5*Equations!F1029*0.3*I1029</f>
        <v>23.66828794185292</v>
      </c>
      <c r="K1029" s="14">
        <f t="shared" ref="K1029:K1092" si="167">25/I1029</f>
        <v>1.9167321141295381</v>
      </c>
      <c r="L1029" s="1">
        <f t="shared" si="159"/>
        <v>3050.803423891442</v>
      </c>
      <c r="O1029">
        <f>(2*Mp*Equations!B1029/(Equations!F1029*1.026*0.75))^(1/2)</f>
        <v>40.586176217221706</v>
      </c>
      <c r="Q1029">
        <f>$G$3*('Initial Conditions (LLDS)'!$I$3/Equations!D1029)*(Ti/Equations!E1029)</f>
        <v>514.20124695626907</v>
      </c>
      <c r="T1029" s="1">
        <v>25650</v>
      </c>
      <c r="U1029">
        <f t="shared" si="165"/>
        <v>631.98858307612829</v>
      </c>
      <c r="AB1029">
        <f t="shared" si="166"/>
        <v>4.1187530620701729</v>
      </c>
      <c r="AC1029" s="1">
        <f t="shared" ref="AC1029:AC1092" si="168">L1028+K1029</f>
        <v>3050.803423891442</v>
      </c>
    </row>
    <row r="1030" spans="1:29">
      <c r="A1030">
        <f t="shared" si="161"/>
        <v>4.1288997518741484</v>
      </c>
      <c r="B1030" s="1">
        <f>(6.67384*10^(-11)*5.97219*10^24)/((6371*10^3+Equations!C1030)^2)</f>
        <v>9.7409392524026064</v>
      </c>
      <c r="C1030" s="1">
        <v>25675</v>
      </c>
      <c r="D1030" s="1">
        <f t="shared" si="162"/>
        <v>1071.697461694914</v>
      </c>
      <c r="E1030" s="1">
        <f>IF(C1030&lt;11165,'Initial Conditions (LLDS)'!$E$1-0.0065*C1030,IF(C1030&gt;25336.9,139.789+0.00296*C1030,216.483))</f>
        <v>215.78699999999998</v>
      </c>
      <c r="F1030">
        <f>(D1030*0.028964)/(8.3145*Equations!E1030)</f>
        <v>1.7300925101800146E-2</v>
      </c>
      <c r="G1030" s="14">
        <f t="shared" si="160"/>
        <v>294.83484969766715</v>
      </c>
      <c r="H1030">
        <f t="shared" si="163"/>
        <v>53.555705045364455</v>
      </c>
      <c r="I1030">
        <f t="shared" si="164"/>
        <v>13.059037945749672</v>
      </c>
      <c r="J1030">
        <f>F1030*G1030*B1030-m*B1030-0.5*Equations!F1030*0.3*I1030</f>
        <v>23.66831191318305</v>
      </c>
      <c r="K1030" s="14">
        <f t="shared" si="167"/>
        <v>1.9143829816450419</v>
      </c>
      <c r="L1030" s="1">
        <f t="shared" ref="L1030:L1093" si="169">L1029+K1030</f>
        <v>3052.7178068730868</v>
      </c>
      <c r="O1030">
        <f>(2*Mp*Equations!B1030/(Equations!F1030*1.026*0.75))^(1/2)</f>
        <v>40.73608750092388</v>
      </c>
      <c r="Q1030">
        <f>$G$3*('Initial Conditions (LLDS)'!$I$3/Equations!D1030)*(Ti/Equations!E1030)</f>
        <v>517.65565126448348</v>
      </c>
      <c r="T1030" s="1">
        <v>25675</v>
      </c>
      <c r="U1030">
        <f t="shared" si="165"/>
        <v>630.27653304745331</v>
      </c>
      <c r="AB1030">
        <f t="shared" si="166"/>
        <v>4.1288997518741484</v>
      </c>
      <c r="AC1030" s="1">
        <f t="shared" si="168"/>
        <v>3052.7178068730868</v>
      </c>
    </row>
    <row r="1031" spans="1:29">
      <c r="A1031">
        <f t="shared" si="161"/>
        <v>4.1390842982806495</v>
      </c>
      <c r="B1031" s="1">
        <f>(6.67384*10^(-11)*5.97219*10^24)/((6371*10^3+Equations!C1031)^2)</f>
        <v>9.740863112203618</v>
      </c>
      <c r="C1031" s="1">
        <v>25700</v>
      </c>
      <c r="D1031" s="1">
        <f t="shared" si="162"/>
        <v>1064.1707323751532</v>
      </c>
      <c r="E1031" s="1">
        <f>IF(C1031&lt;11165,'Initial Conditions (LLDS)'!$E$1-0.0065*C1031,IF(C1031&gt;25336.9,139.789+0.00296*C1031,216.483))</f>
        <v>215.86099999999999</v>
      </c>
      <c r="F1031">
        <f>(D1031*0.028964)/(8.3145*Equations!E1031)</f>
        <v>1.7173528176577562E-2</v>
      </c>
      <c r="G1031" s="14">
        <f t="shared" si="160"/>
        <v>297.02199801767131</v>
      </c>
      <c r="H1031">
        <f t="shared" si="163"/>
        <v>53.82023714902094</v>
      </c>
      <c r="I1031">
        <f t="shared" si="164"/>
        <v>13.075082956292775</v>
      </c>
      <c r="J1031">
        <f>F1031*G1031*B1031-m*B1031-0.5*Equations!F1031*0.3*I1031</f>
        <v>23.668334864339197</v>
      </c>
      <c r="K1031" s="14">
        <f t="shared" si="167"/>
        <v>1.91203375791723</v>
      </c>
      <c r="L1031" s="1">
        <f t="shared" si="169"/>
        <v>3054.6298406310038</v>
      </c>
      <c r="O1031">
        <f>(2*Mp*Equations!B1031/(Equations!F1031*1.026*0.75))^(1/2)</f>
        <v>40.886743054421437</v>
      </c>
      <c r="Q1031">
        <f>$G$3*('Initial Conditions (LLDS)'!$I$3/Equations!D1031)*(Ti/Equations!E1031)</f>
        <v>521.13824225461303</v>
      </c>
      <c r="T1031" s="1">
        <v>25700</v>
      </c>
      <c r="U1031">
        <f t="shared" si="165"/>
        <v>628.56559559641516</v>
      </c>
      <c r="AB1031">
        <f t="shared" si="166"/>
        <v>4.1390842982806495</v>
      </c>
      <c r="AC1031" s="1">
        <f t="shared" si="168"/>
        <v>3054.6298406310038</v>
      </c>
    </row>
    <row r="1032" spans="1:29">
      <c r="A1032">
        <f t="shared" si="161"/>
        <v>4.1493068932017643</v>
      </c>
      <c r="B1032" s="1">
        <f>(6.67384*10^(-11)*5.97219*10^24)/((6371*10^3+Equations!C1032)^2)</f>
        <v>9.7407869728973537</v>
      </c>
      <c r="C1032" s="1">
        <v>25725</v>
      </c>
      <c r="D1032" s="1">
        <f t="shared" si="162"/>
        <v>1056.6868643660753</v>
      </c>
      <c r="E1032" s="1">
        <f>IF(C1032&lt;11165,'Initial Conditions (LLDS)'!$E$1-0.0065*C1032,IF(C1032&gt;25336.9,139.789+0.00296*C1032,216.483))</f>
        <v>215.935</v>
      </c>
      <c r="F1032">
        <f>(D1032*0.028964)/(8.3145*Equations!E1032)</f>
        <v>1.7046910024527618E-2</v>
      </c>
      <c r="G1032" s="14">
        <f t="shared" si="160"/>
        <v>299.22816772544047</v>
      </c>
      <c r="H1032">
        <f t="shared" si="163"/>
        <v>54.086412880612023</v>
      </c>
      <c r="I1032">
        <f t="shared" si="164"/>
        <v>13.091168072994467</v>
      </c>
      <c r="J1032">
        <f>F1032*G1032*B1032-m*B1032-0.5*Equations!F1032*0.3*I1032</f>
        <v>23.668356799087274</v>
      </c>
      <c r="K1032" s="14">
        <f t="shared" si="167"/>
        <v>1.9096844422593615</v>
      </c>
      <c r="L1032" s="1">
        <f t="shared" si="169"/>
        <v>3056.5395250732631</v>
      </c>
      <c r="O1032">
        <f>(2*Mp*Equations!B1032/(Equations!F1032*1.026*0.75))^(1/2)</f>
        <v>41.038147558866953</v>
      </c>
      <c r="Q1032">
        <f>$G$3*('Initial Conditions (LLDS)'!$I$3/Equations!D1032)*(Ti/Equations!E1032)</f>
        <v>524.64928959583222</v>
      </c>
      <c r="T1032" s="1">
        <v>25725</v>
      </c>
      <c r="U1032">
        <f t="shared" si="165"/>
        <v>626.85578005437287</v>
      </c>
      <c r="AB1032">
        <f t="shared" si="166"/>
        <v>4.1493068932017643</v>
      </c>
      <c r="AC1032" s="1">
        <f t="shared" si="168"/>
        <v>3056.5395250732631</v>
      </c>
    </row>
    <row r="1033" spans="1:29">
      <c r="A1033">
        <f t="shared" si="161"/>
        <v>4.1595677297807345</v>
      </c>
      <c r="B1033" s="1">
        <f>(6.67384*10^(-11)*5.97219*10^24)/((6371*10^3+Equations!C1033)^2)</f>
        <v>9.7407108344837976</v>
      </c>
      <c r="C1033" s="1">
        <v>25750</v>
      </c>
      <c r="D1033" s="1">
        <f t="shared" si="162"/>
        <v>1049.2456706918344</v>
      </c>
      <c r="E1033" s="1">
        <f>IF(C1033&lt;11165,'Initial Conditions (LLDS)'!$E$1-0.0065*C1033,IF(C1033&gt;25336.9,139.789+0.00296*C1033,216.483))</f>
        <v>216.00899999999999</v>
      </c>
      <c r="F1033">
        <f>(D1033*0.028964)/(8.3145*Equations!E1033)</f>
        <v>1.6921066829939484E-2</v>
      </c>
      <c r="G1033" s="14">
        <f t="shared" si="160"/>
        <v>301.45354919315599</v>
      </c>
      <c r="H1033">
        <f t="shared" si="163"/>
        <v>54.35424461925637</v>
      </c>
      <c r="I1033">
        <f t="shared" si="164"/>
        <v>13.107293451108657</v>
      </c>
      <c r="J1033">
        <f>F1033*G1033*B1033-m*B1033-0.5*Equations!F1033*0.3*I1033</f>
        <v>23.668377721183408</v>
      </c>
      <c r="K1033" s="14">
        <f t="shared" si="167"/>
        <v>1.9073350339833446</v>
      </c>
      <c r="L1033" s="1">
        <f t="shared" si="169"/>
        <v>3058.4468601072463</v>
      </c>
      <c r="O1033">
        <f>(2*Mp*Equations!B1033/(Equations!F1033*1.026*0.75))^(1/2)</f>
        <v>41.190305731130962</v>
      </c>
      <c r="Q1033">
        <f>$G$3*('Initial Conditions (LLDS)'!$I$3/Equations!D1033)*(Ti/Equations!E1033)</f>
        <v>528.18906591355551</v>
      </c>
      <c r="T1033" s="1">
        <v>25750</v>
      </c>
      <c r="U1033">
        <f t="shared" si="165"/>
        <v>625.14709572885181</v>
      </c>
      <c r="AB1033">
        <f t="shared" si="166"/>
        <v>4.1595677297807345</v>
      </c>
      <c r="AC1033" s="1">
        <f t="shared" si="168"/>
        <v>3058.4468601072463</v>
      </c>
    </row>
    <row r="1034" spans="1:29">
      <c r="A1034">
        <f t="shared" si="161"/>
        <v>4.1698670024015199</v>
      </c>
      <c r="B1034" s="1">
        <f>(6.67384*10^(-11)*5.97219*10^24)/((6371*10^3+Equations!C1034)^2)</f>
        <v>9.7406346969629372</v>
      </c>
      <c r="C1034" s="1">
        <v>25775</v>
      </c>
      <c r="D1034" s="1">
        <f t="shared" si="162"/>
        <v>1041.8469649424771</v>
      </c>
      <c r="E1034" s="1">
        <f>IF(C1034&lt;11165,'Initial Conditions (LLDS)'!$E$1-0.0065*C1034,IF(C1034&gt;25336.9,139.789+0.00296*C1034,216.483))</f>
        <v>216.08299999999997</v>
      </c>
      <c r="F1034">
        <f>(D1034*0.028964)/(8.3145*Equations!E1034)</f>
        <v>1.6795994791452207E-2</v>
      </c>
      <c r="G1034" s="14">
        <f t="shared" si="160"/>
        <v>303.69833495160356</v>
      </c>
      <c r="H1034">
        <f t="shared" si="163"/>
        <v>54.623744853858071</v>
      </c>
      <c r="I1034">
        <f t="shared" si="164"/>
        <v>13.123459246699531</v>
      </c>
      <c r="J1034">
        <f>F1034*G1034*B1034-m*B1034-0.5*Equations!F1034*0.3*I1034</f>
        <v>23.668397634373985</v>
      </c>
      <c r="K1034" s="14">
        <f t="shared" si="167"/>
        <v>1.9049855323997251</v>
      </c>
      <c r="L1034" s="1">
        <f t="shared" si="169"/>
        <v>3060.3518456396459</v>
      </c>
      <c r="O1034">
        <f>(2*Mp*Equations!B1034/(Equations!F1034*1.026*0.75))^(1/2)</f>
        <v>41.343222324122863</v>
      </c>
      <c r="Q1034">
        <f>$G$3*('Initial Conditions (LLDS)'!$I$3/Equations!D1034)*(Ti/Equations!E1034)</f>
        <v>531.75784682595679</v>
      </c>
      <c r="T1034" s="1">
        <v>25775</v>
      </c>
      <c r="U1034">
        <f t="shared" si="165"/>
        <v>623.43955190354995</v>
      </c>
      <c r="AB1034">
        <f t="shared" si="166"/>
        <v>4.1698670024015199</v>
      </c>
      <c r="AC1034" s="1">
        <f t="shared" si="168"/>
        <v>3060.3518456396459</v>
      </c>
    </row>
    <row r="1035" spans="1:29">
      <c r="A1035">
        <f t="shared" si="161"/>
        <v>4.1802049066984557</v>
      </c>
      <c r="B1035" s="1">
        <f>(6.67384*10^(-11)*5.97219*10^24)/((6371*10^3+Equations!C1035)^2)</f>
        <v>9.7405585603347564</v>
      </c>
      <c r="C1035" s="1">
        <v>25800</v>
      </c>
      <c r="D1035" s="1">
        <f t="shared" si="162"/>
        <v>1034.4905612729888</v>
      </c>
      <c r="E1035" s="1">
        <f>IF(C1035&lt;11165,'Initial Conditions (LLDS)'!$E$1-0.0065*C1035,IF(C1035&gt;25336.9,139.789+0.00296*C1035,216.483))</f>
        <v>216.15699999999998</v>
      </c>
      <c r="F1035">
        <f>(D1035*0.028964)/(8.3145*Equations!E1035)</f>
        <v>1.6671690122014804E-2</v>
      </c>
      <c r="G1035" s="14">
        <f t="shared" si="160"/>
        <v>305.96271971754879</v>
      </c>
      <c r="H1035">
        <f t="shared" si="163"/>
        <v>54.894926184228531</v>
      </c>
      <c r="I1035">
        <f t="shared" si="164"/>
        <v>13.139665616646861</v>
      </c>
      <c r="J1035">
        <f>F1035*G1035*B1035-m*B1035-0.5*Equations!F1035*0.3*I1035</f>
        <v>23.6684165423957</v>
      </c>
      <c r="K1035" s="14">
        <f t="shared" si="167"/>
        <v>1.9026359368176831</v>
      </c>
      <c r="L1035" s="1">
        <f t="shared" si="169"/>
        <v>3062.2544815764636</v>
      </c>
      <c r="O1035">
        <f>(2*Mp*Equations!B1035/(Equations!F1035*1.026*0.75))^(1/2)</f>
        <v>41.496902127114936</v>
      </c>
      <c r="Q1035">
        <f>$G$3*('Initial Conditions (LLDS)'!$I$3/Equations!D1035)*(Ti/Equations!E1035)</f>
        <v>535.35591098098735</v>
      </c>
      <c r="T1035" s="1">
        <v>25800</v>
      </c>
      <c r="U1035">
        <f t="shared" si="165"/>
        <v>621.73315783834732</v>
      </c>
      <c r="AB1035">
        <f t="shared" si="166"/>
        <v>4.1802049066984557</v>
      </c>
      <c r="AC1035" s="1">
        <f t="shared" si="168"/>
        <v>3062.2544815764636</v>
      </c>
    </row>
    <row r="1036" spans="1:29">
      <c r="A1036">
        <f t="shared" si="161"/>
        <v>4.1905816395659814</v>
      </c>
      <c r="B1036" s="1">
        <f>(6.67384*10^(-11)*5.97219*10^24)/((6371*10^3+Equations!C1036)^2)</f>
        <v>9.7404824245992447</v>
      </c>
      <c r="C1036" s="1">
        <v>25825</v>
      </c>
      <c r="D1036" s="1">
        <f t="shared" si="162"/>
        <v>1027.176274402342</v>
      </c>
      <c r="E1036" s="1">
        <f>IF(C1036&lt;11165,'Initial Conditions (LLDS)'!$E$1-0.0065*C1036,IF(C1036&gt;25336.9,139.789+0.00296*C1036,216.483))</f>
        <v>216.23099999999999</v>
      </c>
      <c r="F1036">
        <f>(D1036*0.028964)/(8.3145*Equations!E1036)</f>
        <v>1.6548149048846415E-2</v>
      </c>
      <c r="G1036" s="14">
        <f t="shared" si="160"/>
        <v>308.24690042149643</v>
      </c>
      <c r="H1036">
        <f t="shared" si="163"/>
        <v>55.167801322220775</v>
      </c>
      <c r="I1036">
        <f t="shared" si="164"/>
        <v>13.155912718651383</v>
      </c>
      <c r="J1036">
        <f>F1036*G1036*B1036-m*B1036-0.5*Equations!F1036*0.3*I1036</f>
        <v>23.668434448975493</v>
      </c>
      <c r="K1036" s="14">
        <f t="shared" si="167"/>
        <v>1.9002862465450256</v>
      </c>
      <c r="L1036" s="1">
        <f t="shared" si="169"/>
        <v>3064.1547678230086</v>
      </c>
      <c r="O1036">
        <f>(2*Mp*Equations!B1036/(Equations!F1036*1.026*0.75))^(1/2)</f>
        <v>41.651349966069738</v>
      </c>
      <c r="Q1036">
        <f>$G$3*('Initial Conditions (LLDS)'!$I$3/Equations!D1036)*(Ti/Equations!E1036)</f>
        <v>538.98354009390164</v>
      </c>
      <c r="T1036" s="1">
        <v>25825</v>
      </c>
      <c r="U1036">
        <f t="shared" si="165"/>
        <v>620.02792276931507</v>
      </c>
      <c r="AB1036">
        <f t="shared" si="166"/>
        <v>4.1905816395659814</v>
      </c>
      <c r="AC1036" s="1">
        <f t="shared" si="168"/>
        <v>3064.1547678230086</v>
      </c>
    </row>
    <row r="1037" spans="1:29">
      <c r="A1037">
        <f t="shared" si="161"/>
        <v>4.2009973991684797</v>
      </c>
      <c r="B1037" s="1">
        <f>(6.67384*10^(-11)*5.97219*10^24)/((6371*10^3+Equations!C1037)^2)</f>
        <v>9.7404062897563861</v>
      </c>
      <c r="C1037" s="1">
        <v>25850</v>
      </c>
      <c r="D1037" s="1">
        <f t="shared" si="162"/>
        <v>1019.9039196125403</v>
      </c>
      <c r="E1037" s="1">
        <f>IF(C1037&lt;11165,'Initial Conditions (LLDS)'!$E$1-0.0065*C1037,IF(C1037&gt;25336.9,139.789+0.00296*C1037,216.483))</f>
        <v>216.30500000000001</v>
      </c>
      <c r="F1037">
        <f>(D1037*0.028964)/(8.3145*Equations!E1037)</f>
        <v>1.6425367813396523E-2</v>
      </c>
      <c r="G1037" s="14">
        <f t="shared" si="160"/>
        <v>310.55107623584155</v>
      </c>
      <c r="H1037">
        <f t="shared" si="163"/>
        <v>55.442383092877577</v>
      </c>
      <c r="I1037">
        <f t="shared" si="164"/>
        <v>13.172200711240205</v>
      </c>
      <c r="J1037">
        <f>F1037*G1037*B1037-m*B1037-0.5*Equations!F1037*0.3*I1037</f>
        <v>23.668451357830669</v>
      </c>
      <c r="K1037" s="14">
        <f t="shared" si="167"/>
        <v>1.8979364608881799</v>
      </c>
      <c r="L1037" s="1">
        <f t="shared" si="169"/>
        <v>3066.0527042838967</v>
      </c>
      <c r="O1037">
        <f>(2*Mp*Equations!B1037/(Equations!F1037*1.026*0.75))^(1/2)</f>
        <v>41.806570703970912</v>
      </c>
      <c r="Q1037">
        <f>$G$3*('Initial Conditions (LLDS)'!$I$3/Equations!D1037)*(Ti/Equations!E1037)</f>
        <v>542.64101898530294</v>
      </c>
      <c r="T1037" s="1">
        <v>25850</v>
      </c>
      <c r="U1037">
        <f t="shared" si="165"/>
        <v>618.32385590872423</v>
      </c>
      <c r="AB1037">
        <f t="shared" si="166"/>
        <v>4.2009973991684797</v>
      </c>
      <c r="AC1037" s="1">
        <f t="shared" si="168"/>
        <v>3066.0527042838967</v>
      </c>
    </row>
    <row r="1038" spans="1:29">
      <c r="A1038">
        <f t="shared" si="161"/>
        <v>4.2114523849501815</v>
      </c>
      <c r="B1038" s="1">
        <f>(6.67384*10^(-11)*5.97219*10^24)/((6371*10^3+Equations!C1038)^2)</f>
        <v>9.7403301558061663</v>
      </c>
      <c r="C1038" s="1">
        <v>25875</v>
      </c>
      <c r="D1038" s="1">
        <f t="shared" si="162"/>
        <v>1012.6733127476681</v>
      </c>
      <c r="E1038" s="1">
        <f>IF(C1038&lt;11165,'Initial Conditions (LLDS)'!$E$1-0.0065*C1038,IF(C1038&gt;25336.9,139.789+0.00296*C1038,216.483))</f>
        <v>216.37899999999999</v>
      </c>
      <c r="F1038">
        <f>(D1038*0.028964)/(8.3145*Equations!E1038)</f>
        <v>1.6303342671305308E-2</v>
      </c>
      <c r="G1038" s="14">
        <f t="shared" si="160"/>
        <v>312.87544860341478</v>
      </c>
      <c r="H1038">
        <f t="shared" si="163"/>
        <v>55.718684435592131</v>
      </c>
      <c r="I1038">
        <f t="shared" si="164"/>
        <v>13.188529753772265</v>
      </c>
      <c r="J1038">
        <f>F1038*G1038*B1038-m*B1038-0.5*Equations!F1038*0.3*I1038</f>
        <v>23.668467272668821</v>
      </c>
      <c r="K1038" s="14">
        <f t="shared" si="167"/>
        <v>1.8955865791521869</v>
      </c>
      <c r="L1038" s="1">
        <f t="shared" si="169"/>
        <v>3067.9482908630489</v>
      </c>
      <c r="O1038">
        <f>(2*Mp*Equations!B1038/(Equations!F1038*1.026*0.75))^(1/2)</f>
        <v>41.962569241157389</v>
      </c>
      <c r="Q1038">
        <f>$G$3*('Initial Conditions (LLDS)'!$I$3/Equations!D1038)*(Ti/Equations!E1038)</f>
        <v>546.32863561971055</v>
      </c>
      <c r="T1038" s="1">
        <v>25875</v>
      </c>
      <c r="U1038">
        <f t="shared" si="165"/>
        <v>616.62096644505482</v>
      </c>
      <c r="AB1038">
        <f t="shared" si="166"/>
        <v>4.2114523849501815</v>
      </c>
      <c r="AC1038" s="1">
        <f t="shared" si="168"/>
        <v>3067.9482908630489</v>
      </c>
    </row>
    <row r="1039" spans="1:29">
      <c r="A1039">
        <f t="shared" si="161"/>
        <v>4.2219467976451925</v>
      </c>
      <c r="B1039" s="1">
        <f>(6.67384*10^(-11)*5.97219*10^24)/((6371*10^3+Equations!C1039)^2)</f>
        <v>9.7402540227485712</v>
      </c>
      <c r="C1039" s="1">
        <v>25900</v>
      </c>
      <c r="D1039" s="1">
        <f t="shared" si="162"/>
        <v>1005.4842702129295</v>
      </c>
      <c r="E1039" s="1">
        <f>IF(C1039&lt;11165,'Initial Conditions (LLDS)'!$E$1-0.0065*C1039,IF(C1039&gt;25336.9,139.789+0.00296*C1039,216.483))</f>
        <v>216.45299999999997</v>
      </c>
      <c r="F1039">
        <f>(D1039*0.028964)/(8.3145*Equations!E1039)</f>
        <v>1.6182069892363912E-2</v>
      </c>
      <c r="G1039" s="14">
        <f t="shared" si="160"/>
        <v>315.22022126643338</v>
      </c>
      <c r="H1039">
        <f t="shared" si="163"/>
        <v>55.996718405283225</v>
      </c>
      <c r="I1039">
        <f t="shared" si="164"/>
        <v>13.204900006443834</v>
      </c>
      <c r="J1039">
        <f>F1039*G1039*B1039-m*B1039-0.5*Equations!F1039*0.3*I1039</f>
        <v>23.668482197187874</v>
      </c>
      <c r="K1039" s="14">
        <f t="shared" si="167"/>
        <v>1.8932366006406938</v>
      </c>
      <c r="L1039" s="1">
        <f t="shared" si="169"/>
        <v>3069.8415274636895</v>
      </c>
      <c r="O1039">
        <f>(2*Mp*Equations!B1039/(Equations!F1039*1.026*0.75))^(1/2)</f>
        <v>42.119350515661274</v>
      </c>
      <c r="Q1039">
        <f>$G$3*('Initial Conditions (LLDS)'!$I$3/Equations!D1039)*(Ti/Equations!E1039)</f>
        <v>550.04668114466619</v>
      </c>
      <c r="T1039" s="1">
        <v>25900</v>
      </c>
      <c r="U1039">
        <f t="shared" si="165"/>
        <v>614.91926354300222</v>
      </c>
      <c r="AB1039">
        <f t="shared" si="166"/>
        <v>4.2219467976451925</v>
      </c>
      <c r="AC1039" s="1">
        <f t="shared" si="168"/>
        <v>3069.8415274636895</v>
      </c>
    </row>
    <row r="1040" spans="1:29">
      <c r="A1040">
        <f t="shared" si="161"/>
        <v>4.2324808392875806</v>
      </c>
      <c r="B1040" s="1">
        <f>(6.67384*10^(-11)*5.97219*10^24)/((6371*10^3+Equations!C1040)^2)</f>
        <v>9.7401778905835883</v>
      </c>
      <c r="C1040" s="1">
        <v>25925</v>
      </c>
      <c r="D1040" s="1">
        <f t="shared" si="162"/>
        <v>998.33660897370203</v>
      </c>
      <c r="E1040" s="1">
        <f>IF(C1040&lt;11165,'Initial Conditions (LLDS)'!$E$1-0.0065*C1040,IF(C1040&gt;25336.9,139.789+0.00296*C1040,216.483))</f>
        <v>216.52699999999999</v>
      </c>
      <c r="F1040">
        <f>(D1040*0.028964)/(8.3145*Equations!E1040)</f>
        <v>1.6061545760475051E-2</v>
      </c>
      <c r="G1040" s="14">
        <f t="shared" si="160"/>
        <v>317.58560029585669</v>
      </c>
      <c r="H1040">
        <f t="shared" si="163"/>
        <v>56.276498173583029</v>
      </c>
      <c r="I1040">
        <f t="shared" si="164"/>
        <v>13.221311630294073</v>
      </c>
      <c r="J1040">
        <f>F1040*G1040*B1040-m*B1040-0.5*Equations!F1040*0.3*I1040</f>
        <v>23.668496135076182</v>
      </c>
      <c r="K1040" s="14">
        <f t="shared" si="167"/>
        <v>1.8908865246559461</v>
      </c>
      <c r="L1040" s="1">
        <f t="shared" si="169"/>
        <v>3071.7324139883453</v>
      </c>
      <c r="O1040">
        <f>(2*Mp*Equations!B1040/(Equations!F1040*1.026*0.75))^(1/2)</f>
        <v>42.276919503548903</v>
      </c>
      <c r="Q1040">
        <f>$G$3*('Initial Conditions (LLDS)'!$I$3/Equations!D1040)*(Ti/Equations!E1040)</f>
        <v>553.79544993037325</v>
      </c>
      <c r="T1040" s="1">
        <v>25925</v>
      </c>
      <c r="U1040">
        <f t="shared" si="165"/>
        <v>613.21875634348771</v>
      </c>
      <c r="AB1040">
        <f t="shared" si="166"/>
        <v>4.2324808392875806</v>
      </c>
      <c r="AC1040" s="1">
        <f t="shared" si="168"/>
        <v>3071.7324139883453</v>
      </c>
    </row>
    <row r="1041" spans="1:29">
      <c r="A1041">
        <f t="shared" si="161"/>
        <v>4.2430547132215706</v>
      </c>
      <c r="B1041" s="1">
        <f>(6.67384*10^(-11)*5.97219*10^24)/((6371*10^3+Equations!C1041)^2)</f>
        <v>9.7401017593112034</v>
      </c>
      <c r="C1041" s="1">
        <v>25950</v>
      </c>
      <c r="D1041" s="1">
        <f t="shared" si="162"/>
        <v>991.23014655458371</v>
      </c>
      <c r="E1041" s="1">
        <f>IF(C1041&lt;11165,'Initial Conditions (LLDS)'!$E$1-0.0065*C1041,IF(C1041&gt;25336.9,139.789+0.00296*C1041,216.483))</f>
        <v>216.601</v>
      </c>
      <c r="F1041">
        <f>(D1041*0.028964)/(8.3145*Equations!E1041)</f>
        <v>1.5941766573613587E-2</v>
      </c>
      <c r="G1041" s="14">
        <f t="shared" si="160"/>
        <v>319.97179412115781</v>
      </c>
      <c r="H1041">
        <f t="shared" si="163"/>
        <v>56.558037030039294</v>
      </c>
      <c r="I1041">
        <f t="shared" si="164"/>
        <v>13.237764787210606</v>
      </c>
      <c r="J1041">
        <f>F1041*G1041*B1041-m*B1041-0.5*Equations!F1041*0.3*I1041</f>
        <v>23.668509090012464</v>
      </c>
      <c r="K1041" s="14">
        <f t="shared" si="167"/>
        <v>1.8885363504987818</v>
      </c>
      <c r="L1041" s="1">
        <f t="shared" si="169"/>
        <v>3073.6209503388441</v>
      </c>
      <c r="O1041">
        <f>(2*Mp*Equations!B1041/(Equations!F1041*1.026*0.75))^(1/2)</f>
        <v>42.435281219265633</v>
      </c>
      <c r="Q1041">
        <f>$G$3*('Initial Conditions (LLDS)'!$I$3/Equations!D1041)*(Ti/Equations!E1041)</f>
        <v>557.57523960988988</v>
      </c>
      <c r="T1041" s="1">
        <v>25950</v>
      </c>
      <c r="U1041">
        <f t="shared" si="165"/>
        <v>611.51945396366762</v>
      </c>
      <c r="AB1041">
        <f t="shared" si="166"/>
        <v>4.2430547132215706</v>
      </c>
      <c r="AC1041" s="1">
        <f t="shared" si="168"/>
        <v>3073.6209503388441</v>
      </c>
    </row>
    <row r="1042" spans="1:29">
      <c r="A1042">
        <f t="shared" si="161"/>
        <v>4.2536686241118433</v>
      </c>
      <c r="B1042" s="1">
        <f>(6.67384*10^(-11)*5.97219*10^24)/((6371*10^3+Equations!C1042)^2)</f>
        <v>9.7400256289314022</v>
      </c>
      <c r="C1042" s="1">
        <v>25975</v>
      </c>
      <c r="D1042" s="1">
        <f t="shared" si="162"/>
        <v>984.1647010384354</v>
      </c>
      <c r="E1042" s="1">
        <f>IF(C1042&lt;11165,'Initial Conditions (LLDS)'!$E$1-0.0065*C1042,IF(C1042&gt;25336.9,139.789+0.00296*C1042,216.483))</f>
        <v>216.67499999999998</v>
      </c>
      <c r="F1042">
        <f>(D1042*0.028964)/(8.3145*Equations!E1042)</f>
        <v>1.5822728643787084E-2</v>
      </c>
      <c r="G1042" s="14">
        <f t="shared" si="160"/>
        <v>322.37901356051862</v>
      </c>
      <c r="H1042">
        <f t="shared" si="163"/>
        <v>56.841348383331756</v>
      </c>
      <c r="I1042">
        <f t="shared" si="164"/>
        <v>13.254259639935137</v>
      </c>
      <c r="J1042">
        <f>F1042*G1042*B1042-m*B1042-0.5*Equations!F1042*0.3*I1042</f>
        <v>23.668521065665786</v>
      </c>
      <c r="K1042" s="14">
        <f t="shared" si="167"/>
        <v>1.8861860774686277</v>
      </c>
      <c r="L1042" s="1">
        <f t="shared" si="169"/>
        <v>3075.5071364163127</v>
      </c>
      <c r="O1042">
        <f>(2*Mp*Equations!B1042/(Equations!F1042*1.026*0.75))^(1/2)</f>
        <v>42.594440715984376</v>
      </c>
      <c r="Q1042">
        <f>$G$3*('Initial Conditions (LLDS)'!$I$3/Equations!D1042)*(Ti/Equations!E1042)</f>
        <v>561.38635111988083</v>
      </c>
      <c r="T1042" s="1">
        <v>25975</v>
      </c>
      <c r="U1042">
        <f t="shared" si="165"/>
        <v>609.82136549693882</v>
      </c>
      <c r="AB1042">
        <f t="shared" si="166"/>
        <v>4.2536686241118433</v>
      </c>
      <c r="AC1042" s="1">
        <f t="shared" si="168"/>
        <v>3075.5071364163127</v>
      </c>
    </row>
    <row r="1043" spans="1:29">
      <c r="A1043">
        <f t="shared" si="161"/>
        <v>4.2643227779539075</v>
      </c>
      <c r="B1043" s="1">
        <f>(6.67384*10^(-11)*5.97219*10^24)/((6371*10^3+Equations!C1043)^2)</f>
        <v>9.7399494994441689</v>
      </c>
      <c r="C1043" s="1">
        <v>26000</v>
      </c>
      <c r="D1043" s="1">
        <f t="shared" si="162"/>
        <v>977.14009106543529</v>
      </c>
      <c r="E1043" s="1">
        <f>IF(C1043&lt;11165,'Initial Conditions (LLDS)'!$E$1-0.0065*C1043,IF(C1043&gt;25336.9,139.789+0.00296*C1043,216.483))</f>
        <v>216.74899999999997</v>
      </c>
      <c r="F1043">
        <f>(D1043*0.028964)/(8.3145*Equations!E1043)</f>
        <v>1.5704428296996663E-2</v>
      </c>
      <c r="G1043" s="14">
        <f t="shared" si="160"/>
        <v>324.80747185144895</v>
      </c>
      <c r="H1043">
        <f t="shared" si="163"/>
        <v>57.126445762502172</v>
      </c>
      <c r="I1043">
        <f t="shared" si="164"/>
        <v>13.270796352069157</v>
      </c>
      <c r="J1043">
        <f>F1043*G1043*B1043-m*B1043-0.5*Equations!F1043*0.3*I1043</f>
        <v>23.668532065695661</v>
      </c>
      <c r="K1043" s="14">
        <f t="shared" si="167"/>
        <v>1.8838357048634875</v>
      </c>
      <c r="L1043" s="1">
        <f t="shared" si="169"/>
        <v>3077.3909721211762</v>
      </c>
      <c r="O1043">
        <f>(2*Mp*Equations!B1043/(Equations!F1043*1.026*0.75))^(1/2)</f>
        <v>42.754403085957449</v>
      </c>
      <c r="Q1043">
        <f>$G$3*('Initial Conditions (LLDS)'!$I$3/Equations!D1043)*(Ti/Equations!E1043)</f>
        <v>565.22908874193035</v>
      </c>
      <c r="T1043" s="1">
        <v>26000</v>
      </c>
      <c r="U1043">
        <f t="shared" si="165"/>
        <v>608.12450001294997</v>
      </c>
      <c r="AB1043">
        <f t="shared" si="166"/>
        <v>4.2643227779539075</v>
      </c>
      <c r="AC1043" s="1">
        <f t="shared" si="168"/>
        <v>3077.3909721211762</v>
      </c>
    </row>
    <row r="1044" spans="1:29">
      <c r="A1044">
        <f t="shared" si="161"/>
        <v>4.2750173820845898</v>
      </c>
      <c r="B1044" s="1">
        <f>(6.67384*10^(-11)*5.97219*10^24)/((6371*10^3+Equations!C1044)^2)</f>
        <v>9.7398733708494927</v>
      </c>
      <c r="C1044" s="1">
        <v>26025</v>
      </c>
      <c r="D1044" s="1">
        <f t="shared" si="162"/>
        <v>970.15613583211723</v>
      </c>
      <c r="E1044" s="1">
        <f>IF(C1044&lt;11165,'Initial Conditions (LLDS)'!$E$1-0.0065*C1044,IF(C1044&gt;25336.9,139.789+0.00296*C1044,216.483))</f>
        <v>216.82299999999998</v>
      </c>
      <c r="F1044">
        <f>(D1044*0.028964)/(8.3145*Equations!E1044)</f>
        <v>1.5586861873197681E-2</v>
      </c>
      <c r="G1044" s="14">
        <f t="shared" si="160"/>
        <v>327.25738468184539</v>
      </c>
      <c r="H1044">
        <f t="shared" si="163"/>
        <v>57.413342818199389</v>
      </c>
      <c r="I1044">
        <f t="shared" si="164"/>
        <v>13.287375088079678</v>
      </c>
      <c r="J1044">
        <f>F1044*G1044*B1044-m*B1044-0.5*Equations!F1044*0.3*I1044</f>
        <v>23.668542093752063</v>
      </c>
      <c r="K1044" s="14">
        <f t="shared" si="167"/>
        <v>1.8814852319799349</v>
      </c>
      <c r="L1044" s="1">
        <f t="shared" si="169"/>
        <v>3079.2724573531564</v>
      </c>
      <c r="O1044">
        <f>(2*Mp*Equations!B1044/(Equations!F1044*1.026*0.75))^(1/2)</f>
        <v>42.915173460872502</v>
      </c>
      <c r="Q1044">
        <f>$G$3*('Initial Conditions (LLDS)'!$I$3/Equations!D1044)*(Ti/Equations!E1044)</f>
        <v>569.10376014443841</v>
      </c>
      <c r="T1044" s="1">
        <v>26025</v>
      </c>
      <c r="U1044">
        <f t="shared" si="165"/>
        <v>606.42886655760685</v>
      </c>
      <c r="AB1044">
        <f t="shared" si="166"/>
        <v>4.2750173820845898</v>
      </c>
      <c r="AC1044" s="1">
        <f t="shared" si="168"/>
        <v>3079.2724573531564</v>
      </c>
    </row>
    <row r="1045" spans="1:29">
      <c r="A1045">
        <f t="shared" si="161"/>
        <v>4.285752645192594</v>
      </c>
      <c r="B1045" s="1">
        <f>(6.67384*10^(-11)*5.97219*10^24)/((6371*10^3+Equations!C1045)^2)</f>
        <v>9.7397972431473576</v>
      </c>
      <c r="C1045" s="1">
        <v>26050</v>
      </c>
      <c r="D1045" s="1">
        <f t="shared" si="162"/>
        <v>963.21265509043371</v>
      </c>
      <c r="E1045" s="1">
        <f>IF(C1045&lt;11165,'Initial Conditions (LLDS)'!$E$1-0.0065*C1045,IF(C1045&gt;25336.9,139.789+0.00296*C1045,216.483))</f>
        <v>216.89699999999999</v>
      </c>
      <c r="F1045">
        <f>(D1045*0.028964)/(8.3145*Equations!E1045)</f>
        <v>1.5470025726260866E-2</v>
      </c>
      <c r="G1045" s="14">
        <f t="shared" si="160"/>
        <v>329.72897022148283</v>
      </c>
      <c r="H1045">
        <f t="shared" si="163"/>
        <v>57.702053323938166</v>
      </c>
      <c r="I1045">
        <f t="shared" si="164"/>
        <v>13.303996013304948</v>
      </c>
      <c r="J1045">
        <f>F1045*G1045*B1045-m*B1045-0.5*Equations!F1045*0.3*I1045</f>
        <v>23.668551153475356</v>
      </c>
      <c r="K1045" s="14">
        <f t="shared" si="167"/>
        <v>1.8791346581131121</v>
      </c>
      <c r="L1045" s="1">
        <f t="shared" si="169"/>
        <v>3081.1515920112693</v>
      </c>
      <c r="O1045">
        <f>(2*Mp*Equations!B1045/(Equations!F1045*1.026*0.75))^(1/2)</f>
        <v>43.076757012211665</v>
      </c>
      <c r="Q1045">
        <f>$G$3*('Initial Conditions (LLDS)'!$I$3/Equations!D1045)*(Ti/Equations!E1045)</f>
        <v>573.0106764250869</v>
      </c>
      <c r="T1045" s="1">
        <v>26050</v>
      </c>
      <c r="U1045">
        <f t="shared" si="165"/>
        <v>604.73447415308408</v>
      </c>
      <c r="AB1045">
        <f t="shared" si="166"/>
        <v>4.285752645192594</v>
      </c>
      <c r="AC1045" s="1">
        <f t="shared" si="168"/>
        <v>3081.1515920112693</v>
      </c>
    </row>
    <row r="1046" spans="1:29">
      <c r="A1046">
        <f t="shared" si="161"/>
        <v>4.296528777329188</v>
      </c>
      <c r="B1046" s="1">
        <f>(6.67384*10^(-11)*5.97219*10^24)/((6371*10^3+Equations!C1046)^2)</f>
        <v>9.7397211163377495</v>
      </c>
      <c r="C1046" s="1">
        <v>26075</v>
      </c>
      <c r="D1046" s="1">
        <f t="shared" si="162"/>
        <v>956.30946914679237</v>
      </c>
      <c r="E1046" s="1">
        <f>IF(C1046&lt;11165,'Initial Conditions (LLDS)'!$E$1-0.0065*C1046,IF(C1046&gt;25336.9,139.789+0.00296*C1046,216.483))</f>
        <v>216.971</v>
      </c>
      <c r="F1046">
        <f>(D1046*0.028964)/(8.3145*Equations!E1046)</f>
        <v>1.5353916223933131E-2</v>
      </c>
      <c r="G1046" s="14">
        <f t="shared" si="160"/>
        <v>332.22244915396368</v>
      </c>
      <c r="H1046">
        <f t="shared" si="163"/>
        <v>57.992591177373669</v>
      </c>
      <c r="I1046">
        <f t="shared" si="164"/>
        <v>13.32065929396034</v>
      </c>
      <c r="J1046">
        <f>F1046*G1046*B1046-m*B1046-0.5*Equations!F1046*0.3*I1046</f>
        <v>23.668559248496443</v>
      </c>
      <c r="K1046" s="14">
        <f t="shared" si="167"/>
        <v>1.8767839825567145</v>
      </c>
      <c r="L1046" s="1">
        <f t="shared" si="169"/>
        <v>3083.0283759938261</v>
      </c>
      <c r="O1046">
        <f>(2*Mp*Equations!B1046/(Equations!F1046*1.026*0.75))^(1/2)</f>
        <v>43.239158951614989</v>
      </c>
      <c r="Q1046">
        <f>$G$3*('Initial Conditions (LLDS)'!$I$3/Equations!D1046)*(Ti/Equations!E1046)</f>
        <v>576.95015215391356</v>
      </c>
      <c r="T1046" s="1">
        <v>26075</v>
      </c>
      <c r="U1046">
        <f t="shared" si="165"/>
        <v>603.04133179783082</v>
      </c>
      <c r="AB1046">
        <f t="shared" si="166"/>
        <v>4.296528777329188</v>
      </c>
      <c r="AC1046" s="1">
        <f t="shared" si="168"/>
        <v>3083.0283759938261</v>
      </c>
    </row>
    <row r="1047" spans="1:29">
      <c r="A1047">
        <f t="shared" si="161"/>
        <v>4.307345989918975</v>
      </c>
      <c r="B1047" s="1">
        <f>(6.67384*10^(-11)*5.97219*10^24)/((6371*10^3+Equations!C1047)^2)</f>
        <v>9.7396449904206559</v>
      </c>
      <c r="C1047" s="1">
        <v>26100</v>
      </c>
      <c r="D1047" s="1">
        <f t="shared" si="162"/>
        <v>949.44639886111008</v>
      </c>
      <c r="E1047" s="1">
        <f>IF(C1047&lt;11165,'Initial Conditions (LLDS)'!$E$1-0.0065*C1047,IF(C1047&gt;25336.9,139.789+0.00296*C1047,216.483))</f>
        <v>217.04499999999999</v>
      </c>
      <c r="F1047">
        <f>(D1047*0.028964)/(8.3145*Equations!E1047)</f>
        <v>1.5238529747798723E-2</v>
      </c>
      <c r="G1047" s="14">
        <f t="shared" si="160"/>
        <v>334.73804470911591</v>
      </c>
      <c r="H1047">
        <f t="shared" si="163"/>
        <v>58.284970401590485</v>
      </c>
      <c r="I1047">
        <f t="shared" si="164"/>
        <v>13.337365097144144</v>
      </c>
      <c r="J1047">
        <f>F1047*G1047*B1047-m*B1047-0.5*Equations!F1047*0.3*I1047</f>
        <v>23.668566382436634</v>
      </c>
      <c r="K1047" s="14">
        <f t="shared" si="167"/>
        <v>1.8744332046029926</v>
      </c>
      <c r="L1047" s="1">
        <f t="shared" si="169"/>
        <v>3084.9028091984292</v>
      </c>
      <c r="O1047">
        <f>(2*Mp*Equations!B1047/(Equations!F1047*1.026*0.75))^(1/2)</f>
        <v>43.402384531247371</v>
      </c>
      <c r="Q1047">
        <f>$G$3*('Initial Conditions (LLDS)'!$I$3/Equations!D1047)*(Ti/Equations!E1047)</f>
        <v>580.92250541697763</v>
      </c>
      <c r="T1047" s="1">
        <v>26100</v>
      </c>
      <c r="U1047">
        <f t="shared" si="165"/>
        <v>601.34944846657936</v>
      </c>
      <c r="AB1047">
        <f t="shared" si="166"/>
        <v>4.307345989918975</v>
      </c>
      <c r="AC1047" s="1">
        <f t="shared" si="168"/>
        <v>3084.9028091984292</v>
      </c>
    </row>
    <row r="1048" spans="1:29">
      <c r="A1048">
        <f t="shared" si="161"/>
        <v>4.3182044957707673</v>
      </c>
      <c r="B1048" s="1">
        <f>(6.67384*10^(-11)*5.97219*10^24)/((6371*10^3+Equations!C1048)^2)</f>
        <v>9.7395688653960608</v>
      </c>
      <c r="C1048" s="1">
        <v>26125</v>
      </c>
      <c r="D1048" s="1">
        <f t="shared" si="162"/>
        <v>942.62326564585999</v>
      </c>
      <c r="E1048" s="1">
        <f>IF(C1048&lt;11165,'Initial Conditions (LLDS)'!$E$1-0.0065*C1048,IF(C1048&gt;25336.9,139.789+0.00296*C1048,216.483))</f>
        <v>217.11899999999997</v>
      </c>
      <c r="F1048">
        <f>(D1048*0.028964)/(8.3145*Equations!E1048)</f>
        <v>1.5123862693240363E-2</v>
      </c>
      <c r="G1048" s="14">
        <f t="shared" si="160"/>
        <v>337.27598269585621</v>
      </c>
      <c r="H1048">
        <f t="shared" si="163"/>
        <v>58.579205146406821</v>
      </c>
      <c r="I1048">
        <f t="shared" si="164"/>
        <v>13.354113590843552</v>
      </c>
      <c r="J1048">
        <f>F1048*G1048*B1048-m*B1048-0.5*Equations!F1048*0.3*I1048</f>
        <v>23.668572558907815</v>
      </c>
      <c r="K1048" s="14">
        <f t="shared" si="167"/>
        <v>1.872082323542734</v>
      </c>
      <c r="L1048" s="1">
        <f t="shared" si="169"/>
        <v>3086.7748915219718</v>
      </c>
      <c r="O1048">
        <f>(2*Mp*Equations!B1048/(Equations!F1048*1.026*0.75))^(1/2)</f>
        <v>43.566439044169492</v>
      </c>
      <c r="Q1048">
        <f>$G$3*('Initial Conditions (LLDS)'!$I$3/Equations!D1048)*(Ti/Equations!E1048)</f>
        <v>584.92805786064025</v>
      </c>
      <c r="T1048" s="1">
        <v>26125</v>
      </c>
      <c r="U1048">
        <f t="shared" si="165"/>
        <v>599.65883311035304</v>
      </c>
      <c r="AB1048">
        <f t="shared" si="166"/>
        <v>4.3182044957707673</v>
      </c>
      <c r="AC1048" s="1">
        <f t="shared" si="168"/>
        <v>3086.7748915219718</v>
      </c>
    </row>
    <row r="1049" spans="1:29">
      <c r="A1049">
        <f t="shared" si="161"/>
        <v>4.3291045090885536</v>
      </c>
      <c r="B1049" s="1">
        <f>(6.67384*10^(-11)*5.97219*10^24)/((6371*10^3+Equations!C1049)^2)</f>
        <v>9.7394927412639536</v>
      </c>
      <c r="C1049" s="1">
        <v>26150</v>
      </c>
      <c r="D1049" s="1">
        <f t="shared" si="162"/>
        <v>935.83989146512704</v>
      </c>
      <c r="E1049" s="1">
        <f>IF(C1049&lt;11165,'Initial Conditions (LLDS)'!$E$1-0.0065*C1049,IF(C1049&gt;25336.9,139.789+0.00296*C1049,216.483))</f>
        <v>217.19299999999998</v>
      </c>
      <c r="F1049">
        <f>(D1049*0.028964)/(8.3145*Equations!E1049)</f>
        <v>1.5009911469400583E-2</v>
      </c>
      <c r="G1049" s="14">
        <f t="shared" si="160"/>
        <v>339.83649153551909</v>
      </c>
      <c r="H1049">
        <f t="shared" si="163"/>
        <v>58.875309689693971</v>
      </c>
      <c r="I1049">
        <f t="shared" si="164"/>
        <v>13.370904943940531</v>
      </c>
      <c r="J1049">
        <f>F1049*G1049*B1049-m*B1049-0.5*Equations!F1049*0.3*I1049</f>
        <v>23.668577781512337</v>
      </c>
      <c r="K1049" s="14">
        <f t="shared" si="167"/>
        <v>1.8697313386652696</v>
      </c>
      <c r="L1049" s="1">
        <f t="shared" si="169"/>
        <v>3088.6446228606369</v>
      </c>
      <c r="O1049">
        <f>(2*Mp*Equations!B1049/(Equations!F1049*1.026*0.75))^(1/2)</f>
        <v>43.731327824712523</v>
      </c>
      <c r="Q1049">
        <f>$G$3*('Initial Conditions (LLDS)'!$I$3/Equations!D1049)*(Ti/Equations!E1049)</f>
        <v>588.96713473646093</v>
      </c>
      <c r="T1049" s="1">
        <v>26150</v>
      </c>
      <c r="U1049">
        <f t="shared" si="165"/>
        <v>597.96949465647515</v>
      </c>
      <c r="AB1049">
        <f t="shared" si="166"/>
        <v>4.3291045090885536</v>
      </c>
      <c r="AC1049" s="1">
        <f t="shared" si="168"/>
        <v>3088.6446228606369</v>
      </c>
    </row>
    <row r="1050" spans="1:29">
      <c r="A1050">
        <f t="shared" si="161"/>
        <v>4.3400462454825837</v>
      </c>
      <c r="B1050" s="1">
        <f>(6.67384*10^(-11)*5.97219*10^24)/((6371*10^3+Equations!C1050)^2)</f>
        <v>9.7394166180243165</v>
      </c>
      <c r="C1050" s="1">
        <v>26175</v>
      </c>
      <c r="D1050" s="1">
        <f t="shared" si="162"/>
        <v>929.0960988336509</v>
      </c>
      <c r="E1050" s="1">
        <f>IF(C1050&lt;11165,'Initial Conditions (LLDS)'!$E$1-0.0065*C1050,IF(C1050&gt;25336.9,139.789+0.00296*C1050,216.483))</f>
        <v>217.267</v>
      </c>
      <c r="F1050">
        <f>(D1050*0.028964)/(8.3145*Equations!E1050)</f>
        <v>1.4896672499142956E-2</v>
      </c>
      <c r="G1050" s="14">
        <f t="shared" si="160"/>
        <v>342.41980229566781</v>
      </c>
      <c r="H1050">
        <f t="shared" si="163"/>
        <v>59.173298438711647</v>
      </c>
      <c r="I1050">
        <f t="shared" si="164"/>
        <v>13.387739326217902</v>
      </c>
      <c r="J1050">
        <f>F1050*G1050*B1050-m*B1050-0.5*Equations!F1050*0.3*I1050</f>
        <v>23.668582053843096</v>
      </c>
      <c r="K1050" s="14">
        <f t="shared" si="167"/>
        <v>1.8673802492584546</v>
      </c>
      <c r="L1050" s="1">
        <f t="shared" si="169"/>
        <v>3090.5120031098954</v>
      </c>
      <c r="O1050">
        <f>(2*Mp*Equations!B1050/(Equations!F1050*1.026*0.75))^(1/2)</f>
        <v>43.897056248856984</v>
      </c>
      <c r="Q1050">
        <f>$G$3*('Initial Conditions (LLDS)'!$I$3/Equations!D1050)*(Ti/Equations!E1050)</f>
        <v>593.04006494673217</v>
      </c>
      <c r="T1050" s="1">
        <v>26175</v>
      </c>
      <c r="U1050">
        <f t="shared" si="165"/>
        <v>596.28144200857571</v>
      </c>
      <c r="AB1050">
        <f t="shared" si="166"/>
        <v>4.3400462454825837</v>
      </c>
      <c r="AC1050" s="1">
        <f t="shared" si="168"/>
        <v>3090.5120031098954</v>
      </c>
    </row>
    <row r="1051" spans="1:29">
      <c r="A1051">
        <f t="shared" si="161"/>
        <v>4.351029921980536</v>
      </c>
      <c r="B1051" s="1">
        <f>(6.67384*10^(-11)*5.97219*10^24)/((6371*10^3+Equations!C1051)^2)</f>
        <v>9.7393404956771388</v>
      </c>
      <c r="C1051" s="1">
        <v>26200</v>
      </c>
      <c r="D1051" s="1">
        <f t="shared" si="162"/>
        <v>922.39171081588313</v>
      </c>
      <c r="E1051" s="1">
        <f>IF(C1051&lt;11165,'Initial Conditions (LLDS)'!$E$1-0.0065*C1051,IF(C1051&gt;25336.9,139.789+0.00296*C1051,216.483))</f>
        <v>217.34099999999998</v>
      </c>
      <c r="F1051">
        <f>(D1051*0.028964)/(8.3145*Equations!E1051)</f>
        <v>1.4784142219013623E-2</v>
      </c>
      <c r="G1051" s="14">
        <f t="shared" si="160"/>
        <v>345.0261487243842</v>
      </c>
      <c r="H1051">
        <f t="shared" si="163"/>
        <v>59.473185931458602</v>
      </c>
      <c r="I1051">
        <f t="shared" si="164"/>
        <v>13.404616908365364</v>
      </c>
      <c r="J1051">
        <f>F1051*G1051*B1051-m*B1051-0.5*Equations!F1051*0.3*I1051</f>
        <v>23.668585379483563</v>
      </c>
      <c r="K1051" s="14">
        <f t="shared" si="167"/>
        <v>1.8650290546086665</v>
      </c>
      <c r="L1051" s="1">
        <f t="shared" si="169"/>
        <v>3092.3770321645043</v>
      </c>
      <c r="O1051">
        <f>(2*Mp*Equations!B1051/(Equations!F1051*1.026*0.75))^(1/2)</f>
        <v>44.063629734615333</v>
      </c>
      <c r="Q1051">
        <f>$G$3*('Initial Conditions (LLDS)'!$I$3/Equations!D1051)*(Ti/Equations!E1051)</f>
        <v>597.14718109064279</v>
      </c>
      <c r="T1051" s="1">
        <v>26200</v>
      </c>
      <c r="U1051">
        <f t="shared" si="165"/>
        <v>594.59468404660061</v>
      </c>
      <c r="AB1051">
        <f t="shared" si="166"/>
        <v>4.351029921980536</v>
      </c>
      <c r="AC1051" s="1">
        <f t="shared" si="168"/>
        <v>3092.3770321645043</v>
      </c>
    </row>
    <row r="1052" spans="1:29">
      <c r="A1052">
        <f t="shared" si="161"/>
        <v>4.3620557570388163</v>
      </c>
      <c r="B1052" s="1">
        <f>(6.67384*10^(-11)*5.97219*10^24)/((6371*10^3+Equations!C1052)^2)</f>
        <v>9.7392643742224045</v>
      </c>
      <c r="C1052" s="1">
        <v>26225</v>
      </c>
      <c r="D1052" s="1">
        <f t="shared" si="162"/>
        <v>915.72655102503415</v>
      </c>
      <c r="E1052" s="1">
        <f>IF(C1052&lt;11165,'Initial Conditions (LLDS)'!$E$1-0.0065*C1052,IF(C1052&gt;25336.9,139.789+0.00296*C1052,216.483))</f>
        <v>217.41499999999999</v>
      </c>
      <c r="F1052">
        <f>(D1052*0.028964)/(8.3145*Equations!E1052)</f>
        <v>1.4672317079202732E-2</v>
      </c>
      <c r="G1052" s="14">
        <f t="shared" si="160"/>
        <v>347.65576728505499</v>
      </c>
      <c r="H1052">
        <f t="shared" si="163"/>
        <v>59.774986838039879</v>
      </c>
      <c r="I1052">
        <f t="shared" si="164"/>
        <v>13.421537861985593</v>
      </c>
      <c r="J1052">
        <f>F1052*G1052*B1052-m*B1052-0.5*Equations!F1052*0.3*I1052</f>
        <v>23.668587762007764</v>
      </c>
      <c r="K1052" s="14">
        <f t="shared" si="167"/>
        <v>1.8626777540007982</v>
      </c>
      <c r="L1052" s="1">
        <f t="shared" si="169"/>
        <v>3094.239709918505</v>
      </c>
      <c r="O1052">
        <f>(2*Mp*Equations!B1052/(Equations!F1052*1.026*0.75))^(1/2)</f>
        <v>44.231053742418901</v>
      </c>
      <c r="Q1052">
        <f>$G$3*('Initial Conditions (LLDS)'!$I$3/Equations!D1052)*(Ti/Equations!E1052)</f>
        <v>601.28881951110009</v>
      </c>
      <c r="T1052" s="1">
        <v>26225</v>
      </c>
      <c r="U1052">
        <f t="shared" si="165"/>
        <v>592.9092296268185</v>
      </c>
      <c r="AB1052">
        <f t="shared" si="166"/>
        <v>4.3620557570388163</v>
      </c>
      <c r="AC1052" s="1">
        <f t="shared" si="168"/>
        <v>3094.239709918505</v>
      </c>
    </row>
    <row r="1053" spans="1:29">
      <c r="A1053">
        <f t="shared" si="161"/>
        <v>4.3731239705539418</v>
      </c>
      <c r="B1053" s="1">
        <f>(6.67384*10^(-11)*5.97219*10^24)/((6371*10^3+Equations!C1053)^2)</f>
        <v>9.7391882536600995</v>
      </c>
      <c r="C1053" s="1">
        <v>26250</v>
      </c>
      <c r="D1053" s="1">
        <f t="shared" si="162"/>
        <v>909.10044362212113</v>
      </c>
      <c r="E1053" s="1">
        <f>IF(C1053&lt;11165,'Initial Conditions (LLDS)'!$E$1-0.0065*C1053,IF(C1053&gt;25336.9,139.789+0.00296*C1053,216.483))</f>
        <v>217.48899999999998</v>
      </c>
      <c r="F1053">
        <f>(D1053*0.028964)/(8.3145*Equations!E1053)</f>
        <v>1.4561193543505983E-2</v>
      </c>
      <c r="G1053" s="14">
        <f t="shared" si="160"/>
        <v>350.30889719165594</v>
      </c>
      <c r="H1053">
        <f t="shared" si="163"/>
        <v>60.078715962049856</v>
      </c>
      <c r="I1053">
        <f t="shared" si="164"/>
        <v>13.438502359600415</v>
      </c>
      <c r="J1053">
        <f>F1053*G1053*B1053-m*B1053-0.5*Equations!F1053*0.3*I1053</f>
        <v>23.668589204980275</v>
      </c>
      <c r="K1053" s="14">
        <f t="shared" si="167"/>
        <v>1.8603263467182483</v>
      </c>
      <c r="L1053" s="1">
        <f t="shared" si="169"/>
        <v>3096.1000362652235</v>
      </c>
      <c r="O1053">
        <f>(2*Mp*Equations!B1053/(Equations!F1053*1.026*0.75))^(1/2)</f>
        <v>44.399333775508829</v>
      </c>
      <c r="Q1053">
        <f>$G$3*('Initial Conditions (LLDS)'!$I$3/Equations!D1053)*(Ti/Equations!E1053)</f>
        <v>605.46532034220934</v>
      </c>
      <c r="T1053" s="1">
        <v>26250</v>
      </c>
      <c r="U1053">
        <f t="shared" si="165"/>
        <v>591.22508758182755</v>
      </c>
      <c r="AB1053">
        <f t="shared" si="166"/>
        <v>4.3731239705539418</v>
      </c>
      <c r="AC1053" s="1">
        <f t="shared" si="168"/>
        <v>3096.1000362652235</v>
      </c>
    </row>
    <row r="1054" spans="1:29">
      <c r="A1054">
        <f t="shared" si="161"/>
        <v>4.3842347838740308</v>
      </c>
      <c r="B1054" s="1">
        <f>(6.67384*10^(-11)*5.97219*10^24)/((6371*10^3+Equations!C1054)^2)</f>
        <v>9.7391121339902114</v>
      </c>
      <c r="C1054" s="1">
        <v>26275</v>
      </c>
      <c r="D1054" s="1">
        <f t="shared" si="162"/>
        <v>902.51321331502891</v>
      </c>
      <c r="E1054" s="1">
        <f>IF(C1054&lt;11165,'Initial Conditions (LLDS)'!$E$1-0.0065*C1054,IF(C1054&gt;25336.9,139.789+0.00296*C1054,216.483))</f>
        <v>217.56299999999999</v>
      </c>
      <c r="F1054">
        <f>(D1054*0.028964)/(8.3145*Equations!E1054)</f>
        <v>1.4450768089286452E-2</v>
      </c>
      <c r="G1054" s="14">
        <f t="shared" si="160"/>
        <v>352.98578044454058</v>
      </c>
      <c r="H1054">
        <f t="shared" si="163"/>
        <v>60.384388241971443</v>
      </c>
      <c r="I1054">
        <f t="shared" si="164"/>
        <v>13.455510574656998</v>
      </c>
      <c r="J1054">
        <f>F1054*G1054*B1054-m*B1054-0.5*Equations!F1054*0.3*I1054</f>
        <v>23.66858971195634</v>
      </c>
      <c r="K1054" s="14">
        <f t="shared" si="167"/>
        <v>1.8579748320429148</v>
      </c>
      <c r="L1054" s="1">
        <f t="shared" si="169"/>
        <v>3097.9580110972665</v>
      </c>
      <c r="O1054">
        <f>(2*Mp*Equations!B1054/(Equations!F1054*1.026*0.75))^(1/2)</f>
        <v>44.568475380330881</v>
      </c>
      <c r="Q1054">
        <f>$G$3*('Initial Conditions (LLDS)'!$I$3/Equations!D1054)*(Ti/Equations!E1054)</f>
        <v>609.67702755741539</v>
      </c>
      <c r="T1054" s="1">
        <v>26275</v>
      </c>
      <c r="U1054">
        <f t="shared" si="165"/>
        <v>589.54226672056586</v>
      </c>
      <c r="AB1054">
        <f t="shared" si="166"/>
        <v>4.3842347838740308</v>
      </c>
      <c r="AC1054" s="1">
        <f t="shared" si="168"/>
        <v>3097.9580110972665</v>
      </c>
    </row>
    <row r="1055" spans="1:29">
      <c r="A1055">
        <f t="shared" si="161"/>
        <v>4.3953884198104198</v>
      </c>
      <c r="B1055" s="1">
        <f>(6.67384*10^(-11)*5.97219*10^24)/((6371*10^3+Equations!C1055)^2)</f>
        <v>9.739036015212724</v>
      </c>
      <c r="C1055" s="1">
        <v>26300</v>
      </c>
      <c r="D1055" s="1">
        <f t="shared" si="162"/>
        <v>895.96468535755275</v>
      </c>
      <c r="E1055" s="1">
        <f>IF(C1055&lt;11165,'Initial Conditions (LLDS)'!$E$1-0.0065*C1055,IF(C1055&gt;25336.9,139.789+0.00296*C1055,216.483))</f>
        <v>217.637</v>
      </c>
      <c r="F1055">
        <f>(D1055*0.028964)/(8.3145*Equations!E1055)</f>
        <v>1.4341037207436208E-2</v>
      </c>
      <c r="G1055" s="14">
        <f t="shared" si="160"/>
        <v>355.68666186674989</v>
      </c>
      <c r="H1055">
        <f t="shared" si="163"/>
        <v>60.692018752592624</v>
      </c>
      <c r="I1055">
        <f t="shared" si="164"/>
        <v>13.472562681534093</v>
      </c>
      <c r="J1055">
        <f>F1055*G1055*B1055-m*B1055-0.5*Equations!F1055*0.3*I1055</f>
        <v>23.66858928648178</v>
      </c>
      <c r="K1055" s="14">
        <f t="shared" si="167"/>
        <v>1.8556232092551899</v>
      </c>
      <c r="L1055" s="1">
        <f t="shared" si="169"/>
        <v>3099.8136343065216</v>
      </c>
      <c r="O1055">
        <f>(2*Mp*Equations!B1055/(Equations!F1055*1.026*0.75))^(1/2)</f>
        <v>44.738484146934901</v>
      </c>
      <c r="Q1055">
        <f>$G$3*('Initial Conditions (LLDS)'!$I$3/Equations!D1055)*(Ti/Equations!E1055)</f>
        <v>613.92428901833728</v>
      </c>
      <c r="T1055" s="1">
        <v>26300</v>
      </c>
      <c r="U1055">
        <f t="shared" si="165"/>
        <v>587.86077582831672</v>
      </c>
      <c r="AB1055">
        <f t="shared" si="166"/>
        <v>4.3953884198104198</v>
      </c>
      <c r="AC1055" s="1">
        <f t="shared" si="168"/>
        <v>3099.8136343065216</v>
      </c>
    </row>
    <row r="1056" spans="1:29">
      <c r="A1056">
        <f t="shared" si="161"/>
        <v>4.4065851026493572</v>
      </c>
      <c r="B1056" s="1">
        <f>(6.67384*10^(-11)*5.97219*10^24)/((6371*10^3+Equations!C1056)^2)</f>
        <v>9.7389598973276268</v>
      </c>
      <c r="C1056" s="1">
        <v>26325</v>
      </c>
      <c r="D1056" s="1">
        <f t="shared" si="162"/>
        <v>889.45468554845763</v>
      </c>
      <c r="E1056" s="1">
        <f>IF(C1056&lt;11165,'Initial Conditions (LLDS)'!$E$1-0.0065*C1056,IF(C1056&gt;25336.9,139.789+0.00296*C1056,216.483))</f>
        <v>217.71099999999998</v>
      </c>
      <c r="F1056">
        <f>(D1056*0.028964)/(8.3145*Equations!E1056)</f>
        <v>1.4231997402338254E-2</v>
      </c>
      <c r="G1056" s="14">
        <f t="shared" si="160"/>
        <v>358.41178914084009</v>
      </c>
      <c r="H1056">
        <f t="shared" si="163"/>
        <v>61.001622706438859</v>
      </c>
      <c r="I1056">
        <f t="shared" si="164"/>
        <v>13.489658855548379</v>
      </c>
      <c r="J1056">
        <f>F1056*G1056*B1056-m*B1056-0.5*Equations!F1056*0.3*I1056</f>
        <v>23.668587932093072</v>
      </c>
      <c r="K1056" s="14">
        <f t="shared" si="167"/>
        <v>1.8532714776339467</v>
      </c>
      <c r="L1056" s="1">
        <f t="shared" si="169"/>
        <v>3101.6669057841555</v>
      </c>
      <c r="O1056">
        <f>(2*Mp*Equations!B1056/(Equations!F1056*1.026*0.75))^(1/2)</f>
        <v>44.909365709378136</v>
      </c>
      <c r="Q1056">
        <f>$G$3*('Initial Conditions (LLDS)'!$I$3/Equations!D1056)*(Ti/Equations!E1056)</f>
        <v>618.20745652428093</v>
      </c>
      <c r="T1056" s="1">
        <v>26325</v>
      </c>
      <c r="U1056">
        <f t="shared" si="165"/>
        <v>586.18062366671813</v>
      </c>
      <c r="AB1056">
        <f t="shared" si="166"/>
        <v>4.4065851026493572</v>
      </c>
      <c r="AC1056" s="1">
        <f t="shared" si="168"/>
        <v>3101.6669057841555</v>
      </c>
    </row>
    <row r="1057" spans="1:29">
      <c r="A1057">
        <f t="shared" si="161"/>
        <v>4.4178250581638459</v>
      </c>
      <c r="B1057" s="1">
        <f>(6.67384*10^(-11)*5.97219*10^24)/((6371*10^3+Equations!C1057)^2)</f>
        <v>9.738883780334902</v>
      </c>
      <c r="C1057" s="1">
        <v>26350</v>
      </c>
      <c r="D1057" s="1">
        <f t="shared" si="162"/>
        <v>882.98304023052401</v>
      </c>
      <c r="E1057" s="1">
        <f>IF(C1057&lt;11165,'Initial Conditions (LLDS)'!$E$1-0.0065*C1057,IF(C1057&gt;25336.9,139.789+0.00296*C1057,216.483))</f>
        <v>217.78499999999997</v>
      </c>
      <c r="F1057">
        <f>(D1057*0.028964)/(8.3145*Equations!E1057)</f>
        <v>1.4123645191828359E-2</v>
      </c>
      <c r="G1057" s="14">
        <f t="shared" si="160"/>
        <v>361.16141284624763</v>
      </c>
      <c r="H1057">
        <f t="shared" si="163"/>
        <v>61.313215455223634</v>
      </c>
      <c r="I1057">
        <f t="shared" si="164"/>
        <v>13.506799272960778</v>
      </c>
      <c r="J1057">
        <f>F1057*G1057*B1057-m*B1057-0.5*Equations!F1057*0.3*I1057</f>
        <v>23.668585652317319</v>
      </c>
      <c r="K1057" s="14">
        <f t="shared" si="167"/>
        <v>1.8509196364565383</v>
      </c>
      <c r="L1057" s="1">
        <f t="shared" si="169"/>
        <v>3103.5178254206121</v>
      </c>
      <c r="O1057">
        <f>(2*Mp*Equations!B1057/(Equations!F1057*1.026*0.75))^(1/2)</f>
        <v>45.081125746133182</v>
      </c>
      <c r="Q1057">
        <f>$G$3*('Initial Conditions (LLDS)'!$I$3/Equations!D1057)*(Ti/Equations!E1057)</f>
        <v>622.52688586246427</v>
      </c>
      <c r="T1057" s="1">
        <v>26350</v>
      </c>
      <c r="U1057">
        <f t="shared" si="165"/>
        <v>584.50181897376785</v>
      </c>
      <c r="AB1057">
        <f t="shared" si="166"/>
        <v>4.4178250581638459</v>
      </c>
      <c r="AC1057" s="1">
        <f t="shared" si="168"/>
        <v>3103.5178254206121</v>
      </c>
    </row>
    <row r="1058" spans="1:29">
      <c r="A1058">
        <f t="shared" si="161"/>
        <v>4.4291085136255681</v>
      </c>
      <c r="B1058" s="1">
        <f>(6.67384*10^(-11)*5.97219*10^24)/((6371*10^3+Equations!C1058)^2)</f>
        <v>9.7388076642345389</v>
      </c>
      <c r="C1058" s="1">
        <v>26375</v>
      </c>
      <c r="D1058" s="1">
        <f t="shared" si="162"/>
        <v>876.54957628960619</v>
      </c>
      <c r="E1058" s="1">
        <f>IF(C1058&lt;11165,'Initial Conditions (LLDS)'!$E$1-0.0065*C1058,IF(C1058&gt;25336.9,139.789+0.00296*C1058,216.483))</f>
        <v>217.85899999999998</v>
      </c>
      <c r="F1058">
        <f>(D1058*0.028964)/(8.3145*Equations!E1058)</f>
        <v>1.4015977107157143E-2</v>
      </c>
      <c r="G1058" s="14">
        <f t="shared" si="160"/>
        <v>363.93578649718984</v>
      </c>
      <c r="H1058">
        <f t="shared" si="163"/>
        <v>61.626812491315548</v>
      </c>
      <c r="I1058">
        <f t="shared" si="164"/>
        <v>13.523984110982893</v>
      </c>
      <c r="J1058">
        <f>F1058*G1058*B1058-m*B1058-0.5*Equations!F1058*0.3*I1058</f>
        <v>23.668582450672321</v>
      </c>
      <c r="K1058" s="14">
        <f t="shared" si="167"/>
        <v>1.8485676849987851</v>
      </c>
      <c r="L1058" s="1">
        <f t="shared" si="169"/>
        <v>3105.3663931056108</v>
      </c>
      <c r="O1058">
        <f>(2*Mp*Equations!B1058/(Equations!F1058*1.026*0.75))^(1/2)</f>
        <v>45.25376998049996</v>
      </c>
      <c r="Q1058">
        <f>$G$3*('Initial Conditions (LLDS)'!$I$3/Equations!D1058)*(Ti/Equations!E1058)</f>
        <v>626.8829368589461</v>
      </c>
      <c r="T1058" s="1">
        <v>26375</v>
      </c>
      <c r="U1058">
        <f t="shared" si="165"/>
        <v>582.82437046383313</v>
      </c>
      <c r="AB1058">
        <f t="shared" si="166"/>
        <v>4.4291085136255681</v>
      </c>
      <c r="AC1058" s="1">
        <f t="shared" si="168"/>
        <v>3105.3663931056108</v>
      </c>
    </row>
    <row r="1059" spans="1:29">
      <c r="A1059">
        <f t="shared" si="161"/>
        <v>4.4404356978169348</v>
      </c>
      <c r="B1059" s="1">
        <f>(6.67384*10^(-11)*5.97219*10^24)/((6371*10^3+Equations!C1059)^2)</f>
        <v>9.7387315490265216</v>
      </c>
      <c r="C1059" s="1">
        <v>26400</v>
      </c>
      <c r="D1059" s="1">
        <f t="shared" si="162"/>
        <v>870.15412115368338</v>
      </c>
      <c r="E1059" s="1">
        <f>IF(C1059&lt;11165,'Initial Conditions (LLDS)'!$E$1-0.0065*C1059,IF(C1059&gt;25336.9,139.789+0.00296*C1059,216.483))</f>
        <v>217.93299999999999</v>
      </c>
      <c r="F1059">
        <f>(D1059*0.028964)/(8.3145*Equations!E1059)</f>
        <v>1.390898969295214E-2</v>
      </c>
      <c r="G1059" s="14">
        <f t="shared" si="160"/>
        <v>366.73516658111697</v>
      </c>
      <c r="H1059">
        <f t="shared" si="163"/>
        <v>61.942429449223155</v>
      </c>
      <c r="I1059">
        <f t="shared" si="164"/>
        <v>13.541213547783439</v>
      </c>
      <c r="J1059">
        <f>F1059*G1059*B1059-m*B1059-0.5*Equations!F1059*0.3*I1059</f>
        <v>23.668578330666548</v>
      </c>
      <c r="K1059" s="14">
        <f t="shared" si="167"/>
        <v>1.8462156225349722</v>
      </c>
      <c r="L1059" s="1">
        <f t="shared" si="169"/>
        <v>3107.2126087281458</v>
      </c>
      <c r="O1059">
        <f>(2*Mp*Equations!B1059/(Equations!F1059*1.026*0.75))^(1/2)</f>
        <v>45.427304181022301</v>
      </c>
      <c r="Q1059">
        <f>$G$3*('Initial Conditions (LLDS)'!$I$3/Equations!D1059)*(Ti/Equations!E1059)</f>
        <v>631.27597343028367</v>
      </c>
      <c r="T1059" s="1">
        <v>26400</v>
      </c>
      <c r="U1059">
        <f t="shared" si="165"/>
        <v>581.14828682765767</v>
      </c>
      <c r="AB1059">
        <f t="shared" si="166"/>
        <v>4.4404356978169348</v>
      </c>
      <c r="AC1059" s="1">
        <f t="shared" si="168"/>
        <v>3107.2126087281458</v>
      </c>
    </row>
    <row r="1060" spans="1:29">
      <c r="A1060">
        <f t="shared" si="161"/>
        <v>4.4518068410432443</v>
      </c>
      <c r="B1060" s="1">
        <f>(6.67384*10^(-11)*5.97219*10^24)/((6371*10^3+Equations!C1060)^2)</f>
        <v>9.7386554347108376</v>
      </c>
      <c r="C1060" s="1">
        <v>26425</v>
      </c>
      <c r="D1060" s="1">
        <f t="shared" si="162"/>
        <v>863.79650279191299</v>
      </c>
      <c r="E1060" s="1">
        <f>IF(C1060&lt;11165,'Initial Conditions (LLDS)'!$E$1-0.0065*C1060,IF(C1060&gt;25336.9,139.789+0.00296*C1060,216.483))</f>
        <v>218.00700000000001</v>
      </c>
      <c r="F1060">
        <f>(D1060*0.028964)/(8.3145*Equations!E1060)</f>
        <v>1.3802679507179968E-2</v>
      </c>
      <c r="G1060" s="14">
        <f t="shared" si="160"/>
        <v>369.55981259772165</v>
      </c>
      <c r="H1060">
        <f t="shared" si="163"/>
        <v>62.26008210709756</v>
      </c>
      <c r="I1060">
        <f t="shared" si="164"/>
        <v>13.558487762494789</v>
      </c>
      <c r="J1060">
        <f>F1060*G1060*B1060-m*B1060-0.5*Equations!F1060*0.3*I1060</f>
        <v>23.668573295799181</v>
      </c>
      <c r="K1060" s="14">
        <f t="shared" si="167"/>
        <v>1.8438634483378367</v>
      </c>
      <c r="L1060" s="1">
        <f t="shared" si="169"/>
        <v>3109.0564721764836</v>
      </c>
      <c r="O1060">
        <f>(2*Mp*Equations!B1060/(Equations!F1060*1.026*0.75))^(1/2)</f>
        <v>45.601734161908965</v>
      </c>
      <c r="Q1060">
        <f>$G$3*('Initial Conditions (LLDS)'!$I$3/Equations!D1060)*(Ti/Equations!E1060)</f>
        <v>635.70636363592325</v>
      </c>
      <c r="T1060" s="1">
        <v>26425</v>
      </c>
      <c r="U1060">
        <f t="shared" si="165"/>
        <v>579.47357673236797</v>
      </c>
      <c r="AB1060">
        <f t="shared" si="166"/>
        <v>4.4518068410432443</v>
      </c>
      <c r="AC1060" s="1">
        <f t="shared" si="168"/>
        <v>3109.0564721764836</v>
      </c>
    </row>
    <row r="1061" spans="1:29">
      <c r="A1061">
        <f t="shared" si="161"/>
        <v>4.4632221751449652</v>
      </c>
      <c r="B1061" s="1">
        <f>(6.67384*10^(-11)*5.97219*10^24)/((6371*10^3+Equations!C1061)^2)</f>
        <v>9.7385793212874709</v>
      </c>
      <c r="C1061" s="1">
        <v>26450</v>
      </c>
      <c r="D1061" s="1">
        <f t="shared" si="162"/>
        <v>857.47654971368252</v>
      </c>
      <c r="E1061" s="1">
        <f>IF(C1061&lt;11165,'Initial Conditions (LLDS)'!$E$1-0.0065*C1061,IF(C1061&gt;25336.9,139.789+0.00296*C1061,216.483))</f>
        <v>218.08099999999999</v>
      </c>
      <c r="F1061">
        <f>(D1061*0.028964)/(8.3145*Equations!E1061)</f>
        <v>1.3697043121108549E-2</v>
      </c>
      <c r="G1061" s="14">
        <f t="shared" si="160"/>
        <v>372.40998709851533</v>
      </c>
      <c r="H1061">
        <f t="shared" si="163"/>
        <v>62.579786388253133</v>
      </c>
      <c r="I1061">
        <f t="shared" si="164"/>
        <v>13.575806935219536</v>
      </c>
      <c r="J1061">
        <f>F1061*G1061*B1061-m*B1061-0.5*Equations!F1061*0.3*I1061</f>
        <v>23.668567349560121</v>
      </c>
      <c r="K1061" s="14">
        <f t="shared" si="167"/>
        <v>1.8415111616785615</v>
      </c>
      <c r="L1061" s="1">
        <f t="shared" si="169"/>
        <v>3110.8979833381622</v>
      </c>
      <c r="O1061">
        <f>(2*Mp*Equations!B1061/(Equations!F1061*1.026*0.75))^(1/2)</f>
        <v>45.777065783459143</v>
      </c>
      <c r="Q1061">
        <f>$G$3*('Initial Conditions (LLDS)'!$I$3/Equations!D1061)*(Ti/Equations!E1061)</f>
        <v>640.17447973133937</v>
      </c>
      <c r="T1061" s="1">
        <v>26450</v>
      </c>
      <c r="U1061">
        <f t="shared" si="165"/>
        <v>577.80024882148109</v>
      </c>
      <c r="AB1061">
        <f t="shared" si="166"/>
        <v>4.4632221751449652</v>
      </c>
      <c r="AC1061" s="1">
        <f t="shared" si="168"/>
        <v>3110.8979833381622</v>
      </c>
    </row>
    <row r="1062" spans="1:29">
      <c r="A1062">
        <f t="shared" si="161"/>
        <v>4.4746819335101122</v>
      </c>
      <c r="B1062" s="1">
        <f>(6.67384*10^(-11)*5.97219*10^24)/((6371*10^3+Equations!C1062)^2)</f>
        <v>9.7385032087564092</v>
      </c>
      <c r="C1062" s="1">
        <v>26475</v>
      </c>
      <c r="D1062" s="1">
        <f t="shared" si="162"/>
        <v>851.19409096767004</v>
      </c>
      <c r="E1062" s="1">
        <f>IF(C1062&lt;11165,'Initial Conditions (LLDS)'!$E$1-0.0065*C1062,IF(C1062&gt;25336.9,139.789+0.00296*C1062,216.483))</f>
        <v>218.15499999999997</v>
      </c>
      <c r="F1062">
        <f>(D1062*0.028964)/(8.3145*Equations!E1062)</f>
        <v>1.3592077119269548E-2</v>
      </c>
      <c r="G1062" s="14">
        <f t="shared" si="160"/>
        <v>375.28595572697657</v>
      </c>
      <c r="H1062">
        <f t="shared" si="163"/>
        <v>62.90155836270597</v>
      </c>
      <c r="I1062">
        <f t="shared" si="164"/>
        <v>13.593171247037093</v>
      </c>
      <c r="J1062">
        <f>F1062*G1062*B1062-m*B1062-0.5*Equations!F1062*0.3*I1062</f>
        <v>23.668560495429986</v>
      </c>
      <c r="K1062" s="14">
        <f t="shared" si="167"/>
        <v>1.8391587618267706</v>
      </c>
      <c r="L1062" s="1">
        <f t="shared" si="169"/>
        <v>3112.7371420999889</v>
      </c>
      <c r="O1062">
        <f>(2*Mp*Equations!B1062/(Equations!F1062*1.026*0.75))^(1/2)</f>
        <v>45.953304952492417</v>
      </c>
      <c r="Q1062">
        <f>$G$3*('Initial Conditions (LLDS)'!$I$3/Equations!D1062)*(Ti/Equations!E1062)</f>
        <v>644.68069822192501</v>
      </c>
      <c r="T1062" s="1">
        <v>26475</v>
      </c>
      <c r="U1062">
        <f t="shared" si="165"/>
        <v>576.12831171491291</v>
      </c>
      <c r="AB1062">
        <f t="shared" si="166"/>
        <v>4.4746819335101122</v>
      </c>
      <c r="AC1062" s="1">
        <f t="shared" si="168"/>
        <v>3112.7371420999889</v>
      </c>
    </row>
    <row r="1063" spans="1:29">
      <c r="A1063">
        <f t="shared" si="161"/>
        <v>4.4861863510867765</v>
      </c>
      <c r="B1063" s="1">
        <f>(6.67384*10^(-11)*5.97219*10^24)/((6371*10^3+Equations!C1063)^2)</f>
        <v>9.7384270971176363</v>
      </c>
      <c r="C1063" s="1">
        <v>26500</v>
      </c>
      <c r="D1063" s="1">
        <f t="shared" si="162"/>
        <v>844.94895614089182</v>
      </c>
      <c r="E1063" s="1">
        <f>IF(C1063&lt;11165,'Initial Conditions (LLDS)'!$E$1-0.0065*C1063,IF(C1063&gt;25336.9,139.789+0.00296*C1063,216.483))</f>
        <v>218.22899999999998</v>
      </c>
      <c r="F1063">
        <f>(D1063*0.028964)/(8.3145*Equations!E1063)</f>
        <v>1.3487778099420677E-2</v>
      </c>
      <c r="G1063" s="14">
        <f t="shared" si="160"/>
        <v>378.18798725929031</v>
      </c>
      <c r="H1063">
        <f t="shared" si="163"/>
        <v>63.225414248731703</v>
      </c>
      <c r="I1063">
        <f t="shared" si="164"/>
        <v>13.610580880010398</v>
      </c>
      <c r="J1063">
        <f>F1063*G1063*B1063-m*B1063-0.5*Equations!F1063*0.3*I1063</f>
        <v>23.668552736880155</v>
      </c>
      <c r="K1063" s="14">
        <f t="shared" si="167"/>
        <v>1.8368062480505167</v>
      </c>
      <c r="L1063" s="1">
        <f t="shared" si="169"/>
        <v>3114.5739483480393</v>
      </c>
      <c r="O1063">
        <f>(2*Mp*Equations!B1063/(Equations!F1063*1.026*0.75))^(1/2)</f>
        <v>46.13045762278356</v>
      </c>
      <c r="Q1063">
        <f>$G$3*('Initial Conditions (LLDS)'!$I$3/Equations!D1063)*(Ti/Equations!E1063)</f>
        <v>649.22539991766257</v>
      </c>
      <c r="T1063" s="1">
        <v>26500</v>
      </c>
      <c r="U1063">
        <f t="shared" si="165"/>
        <v>574.45777400898373</v>
      </c>
      <c r="AB1063">
        <f t="shared" si="166"/>
        <v>4.4861863510867765</v>
      </c>
      <c r="AC1063" s="1">
        <f t="shared" si="168"/>
        <v>3114.5739483480393</v>
      </c>
    </row>
    <row r="1064" spans="1:29">
      <c r="A1064">
        <f t="shared" si="161"/>
        <v>4.4977356643957398</v>
      </c>
      <c r="B1064" s="1">
        <f>(6.67384*10^(-11)*5.97219*10^24)/((6371*10^3+Equations!C1064)^2)</f>
        <v>9.7383509863711417</v>
      </c>
      <c r="C1064" s="1">
        <v>26525</v>
      </c>
      <c r="D1064" s="1">
        <f t="shared" si="162"/>
        <v>838.74097535776218</v>
      </c>
      <c r="E1064" s="1">
        <f>IF(C1064&lt;11165,'Initial Conditions (LLDS)'!$E$1-0.0065*C1064,IF(C1064&gt;25336.9,139.789+0.00296*C1064,216.483))</f>
        <v>218.303</v>
      </c>
      <c r="F1064">
        <f>(D1064*0.028964)/(8.3145*Equations!E1064)</f>
        <v>1.338414267250829E-2</v>
      </c>
      <c r="G1064" s="14">
        <f t="shared" si="160"/>
        <v>381.11635364567519</v>
      </c>
      <c r="H1064">
        <f t="shared" si="163"/>
        <v>63.551370414441166</v>
      </c>
      <c r="I1064">
        <f t="shared" si="164"/>
        <v>13.628036017192624</v>
      </c>
      <c r="J1064">
        <f>F1064*G1064*B1064-m*B1064-0.5*Equations!F1064*0.3*I1064</f>
        <v>23.668544077372815</v>
      </c>
      <c r="K1064" s="14">
        <f t="shared" si="167"/>
        <v>1.8344536196162771</v>
      </c>
      <c r="L1064" s="1">
        <f t="shared" si="169"/>
        <v>3116.4084019676557</v>
      </c>
      <c r="O1064">
        <f>(2*Mp*Equations!B1064/(Equations!F1064*1.026*0.75))^(1/2)</f>
        <v>46.308529795501791</v>
      </c>
      <c r="Q1064">
        <f>$G$3*('Initial Conditions (LLDS)'!$I$3/Equations!D1064)*(Ti/Equations!E1064)</f>
        <v>653.80896998856736</v>
      </c>
      <c r="T1064" s="1">
        <v>26525</v>
      </c>
      <c r="U1064">
        <f t="shared" si="165"/>
        <v>572.78864427642714</v>
      </c>
      <c r="AB1064">
        <f t="shared" si="166"/>
        <v>4.4977356643957398</v>
      </c>
      <c r="AC1064" s="1">
        <f t="shared" si="168"/>
        <v>3116.4084019676557</v>
      </c>
    </row>
    <row r="1065" spans="1:29">
      <c r="A1065">
        <f t="shared" si="161"/>
        <v>4.5093301115432256</v>
      </c>
      <c r="B1065" s="1">
        <f>(6.67384*10^(-11)*5.97219*10^24)/((6371*10^3+Equations!C1065)^2)</f>
        <v>9.7382748765169094</v>
      </c>
      <c r="C1065" s="1">
        <v>26550</v>
      </c>
      <c r="D1065" s="1">
        <f t="shared" si="162"/>
        <v>832.56997927914608</v>
      </c>
      <c r="E1065" s="1">
        <f>IF(C1065&lt;11165,'Initial Conditions (LLDS)'!$E$1-0.0065*C1065,IF(C1065&gt;25336.9,139.789+0.00296*C1065,216.483))</f>
        <v>218.37699999999998</v>
      </c>
      <c r="F1065">
        <f>(D1065*0.028964)/(8.3145*Equations!E1065)</f>
        <v>1.3281167462629914E-2</v>
      </c>
      <c r="G1065" s="14">
        <f t="shared" si="160"/>
        <v>384.07133005231816</v>
      </c>
      <c r="H1065">
        <f t="shared" si="163"/>
        <v>63.879443379375488</v>
      </c>
      <c r="I1065">
        <f t="shared" si="164"/>
        <v>13.645536842633971</v>
      </c>
      <c r="J1065">
        <f>F1065*G1065*B1065-m*B1065-0.5*Equations!F1065*0.3*I1065</f>
        <v>23.668534520360893</v>
      </c>
      <c r="K1065" s="14">
        <f t="shared" si="167"/>
        <v>1.8321008757889439</v>
      </c>
      <c r="L1065" s="1">
        <f t="shared" si="169"/>
        <v>3118.2405028434446</v>
      </c>
      <c r="O1065">
        <f>(2*Mp*Equations!B1065/(Equations!F1065*1.026*0.75))^(1/2)</f>
        <v>46.48752751965494</v>
      </c>
      <c r="Q1065">
        <f>$G$3*('Initial Conditions (LLDS)'!$I$3/Equations!D1065)*(Ti/Equations!E1065)</f>
        <v>658.43179802093141</v>
      </c>
      <c r="T1065" s="1">
        <v>26550</v>
      </c>
      <c r="U1065">
        <f t="shared" si="165"/>
        <v>571.1209310663952</v>
      </c>
      <c r="AB1065">
        <f t="shared" si="166"/>
        <v>4.5093301115432256</v>
      </c>
      <c r="AC1065" s="1">
        <f t="shared" si="168"/>
        <v>3118.2405028434446</v>
      </c>
    </row>
    <row r="1066" spans="1:29">
      <c r="A1066">
        <f t="shared" si="161"/>
        <v>4.5209699322337773</v>
      </c>
      <c r="B1066" s="1">
        <f>(6.67384*10^(-11)*5.97219*10^24)/((6371*10^3+Equations!C1066)^2)</f>
        <v>9.7381987675549269</v>
      </c>
      <c r="C1066" s="1">
        <v>26575</v>
      </c>
      <c r="D1066" s="1">
        <f t="shared" si="162"/>
        <v>826.43579910141375</v>
      </c>
      <c r="E1066" s="1">
        <f>IF(C1066&lt;11165,'Initial Conditions (LLDS)'!$E$1-0.0065*C1066,IF(C1066&gt;25336.9,139.789+0.00296*C1066,216.483))</f>
        <v>218.45099999999996</v>
      </c>
      <c r="F1066">
        <f>(D1066*0.028964)/(8.3145*Equations!E1066)</f>
        <v>1.317884910699689E-2</v>
      </c>
      <c r="G1066" s="14">
        <f t="shared" si="160"/>
        <v>387.05319490392174</v>
      </c>
      <c r="H1066">
        <f t="shared" si="163"/>
        <v>64.209649816120574</v>
      </c>
      <c r="I1066">
        <f t="shared" si="164"/>
        <v>13.663083541388524</v>
      </c>
      <c r="J1066">
        <f>F1066*G1066*B1066-m*B1066-0.5*Equations!F1066*0.3*I1066</f>
        <v>23.668524069288122</v>
      </c>
      <c r="K1066" s="14">
        <f t="shared" si="167"/>
        <v>1.8297480158318165</v>
      </c>
      <c r="L1066" s="1">
        <f t="shared" si="169"/>
        <v>3120.0702508592763</v>
      </c>
      <c r="O1066">
        <f>(2*Mp*Equations!B1066/(Equations!F1066*1.026*0.75))^(1/2)</f>
        <v>46.667456892538333</v>
      </c>
      <c r="Q1066">
        <f>$G$3*('Initial Conditions (LLDS)'!$I$3/Equations!D1066)*(Ti/Equations!E1066)</f>
        <v>663.09427807437271</v>
      </c>
      <c r="T1066" s="1">
        <v>26575</v>
      </c>
      <c r="U1066">
        <f t="shared" si="165"/>
        <v>569.45464290446648</v>
      </c>
      <c r="AB1066">
        <f t="shared" si="166"/>
        <v>4.5209699322337773</v>
      </c>
      <c r="AC1066" s="1">
        <f t="shared" si="168"/>
        <v>3120.0702508592763</v>
      </c>
    </row>
    <row r="1067" spans="1:29">
      <c r="A1067">
        <f t="shared" si="161"/>
        <v>4.5326553677832413</v>
      </c>
      <c r="B1067" s="1">
        <f>(6.67384*10^(-11)*5.97219*10^24)/((6371*10^3+Equations!C1067)^2)</f>
        <v>9.7381226594851782</v>
      </c>
      <c r="C1067" s="1">
        <v>26600</v>
      </c>
      <c r="D1067" s="1">
        <f t="shared" si="162"/>
        <v>820.33826655549865</v>
      </c>
      <c r="E1067" s="1">
        <f>IF(C1067&lt;11165,'Initial Conditions (LLDS)'!$E$1-0.0065*C1067,IF(C1067&gt;25336.9,139.789+0.00296*C1067,216.483))</f>
        <v>218.52499999999998</v>
      </c>
      <c r="F1067">
        <f>(D1067*0.028964)/(8.3145*Equations!E1067)</f>
        <v>1.3077184255897177E-2</v>
      </c>
      <c r="G1067" s="14">
        <f t="shared" si="160"/>
        <v>390.06222992687253</v>
      </c>
      <c r="H1067">
        <f t="shared" si="163"/>
        <v>64.542006551940531</v>
      </c>
      <c r="I1067">
        <f t="shared" si="164"/>
        <v>13.680676299521139</v>
      </c>
      <c r="J1067">
        <f>F1067*G1067*B1067-m*B1067-0.5*Equations!F1067*0.3*I1067</f>
        <v>23.668512727589071</v>
      </c>
      <c r="K1067" s="14">
        <f t="shared" si="167"/>
        <v>1.8273950390065927</v>
      </c>
      <c r="L1067" s="1">
        <f t="shared" si="169"/>
        <v>3121.8976458982829</v>
      </c>
      <c r="O1067">
        <f>(2*Mp*Equations!B1067/(Equations!F1067*1.026*0.75))^(1/2)</f>
        <v>46.84832406018846</v>
      </c>
      <c r="Q1067">
        <f>$G$3*('Initial Conditions (LLDS)'!$I$3/Equations!D1067)*(Ti/Equations!E1067)</f>
        <v>667.7968087397029</v>
      </c>
      <c r="T1067" s="1">
        <v>26600</v>
      </c>
      <c r="U1067">
        <f t="shared" si="165"/>
        <v>567.78978829265282</v>
      </c>
      <c r="AB1067">
        <f t="shared" si="166"/>
        <v>4.5326553677832413</v>
      </c>
      <c r="AC1067" s="1">
        <f t="shared" si="168"/>
        <v>3121.8976458982829</v>
      </c>
    </row>
    <row r="1068" spans="1:29">
      <c r="A1068">
        <f t="shared" si="161"/>
        <v>4.5443866611318819</v>
      </c>
      <c r="B1068" s="1">
        <f>(6.67384*10^(-11)*5.97219*10^24)/((6371*10^3+Equations!C1068)^2)</f>
        <v>9.7380465523076492</v>
      </c>
      <c r="C1068" s="1">
        <v>26625</v>
      </c>
      <c r="D1068" s="1">
        <f t="shared" si="162"/>
        <v>814.27721390595582</v>
      </c>
      <c r="E1068" s="1">
        <f>IF(C1068&lt;11165,'Initial Conditions (LLDS)'!$E$1-0.0065*C1068,IF(C1068&gt;25336.9,139.789+0.00296*C1068,216.483))</f>
        <v>218.59899999999999</v>
      </c>
      <c r="F1068">
        <f>(D1068*0.028964)/(8.3145*Equations!E1068)</f>
        <v>1.2976169572658186E-2</v>
      </c>
      <c r="G1068" s="14">
        <f t="shared" si="160"/>
        <v>393.09872019304328</v>
      </c>
      <c r="H1068">
        <f t="shared" si="163"/>
        <v>64.876530570431214</v>
      </c>
      <c r="I1068">
        <f t="shared" si="164"/>
        <v>13.69831530411439</v>
      </c>
      <c r="J1068">
        <f>F1068*G1068*B1068-m*B1068-0.5*Equations!F1068*0.3*I1068</f>
        <v>23.668500498689124</v>
      </c>
      <c r="K1068" s="14">
        <f t="shared" si="167"/>
        <v>1.8250419445733641</v>
      </c>
      <c r="L1068" s="1">
        <f t="shared" si="169"/>
        <v>3123.7226878428564</v>
      </c>
      <c r="O1068">
        <f>(2*Mp*Equations!B1068/(Equations!F1068*1.026*0.75))^(1/2)</f>
        <v>47.030135217841554</v>
      </c>
      <c r="Q1068">
        <f>$G$3*('Initial Conditions (LLDS)'!$I$3/Equations!D1068)*(Ti/Equations!E1068)</f>
        <v>672.53979319762584</v>
      </c>
      <c r="T1068" s="1">
        <v>26625</v>
      </c>
      <c r="U1068">
        <f t="shared" si="165"/>
        <v>566.1263757094074</v>
      </c>
      <c r="AB1068">
        <f t="shared" si="166"/>
        <v>4.5443866611318819</v>
      </c>
      <c r="AC1068" s="1">
        <f t="shared" si="168"/>
        <v>3123.7226878428564</v>
      </c>
    </row>
    <row r="1069" spans="1:29">
      <c r="A1069">
        <f t="shared" si="161"/>
        <v>4.5561640568576358</v>
      </c>
      <c r="B1069" s="1">
        <f>(6.67384*10^(-11)*5.97219*10^24)/((6371*10^3+Equations!C1069)^2)</f>
        <v>9.7379704460223291</v>
      </c>
      <c r="C1069" s="1">
        <v>26650</v>
      </c>
      <c r="D1069" s="1">
        <f t="shared" si="162"/>
        <v>808.25247395001327</v>
      </c>
      <c r="E1069" s="1">
        <f>IF(C1069&lt;11165,'Initial Conditions (LLDS)'!$E$1-0.0065*C1069,IF(C1069&gt;25336.9,139.789+0.00296*C1069,216.483))</f>
        <v>218.673</v>
      </c>
      <c r="F1069">
        <f>(D1069*0.028964)/(8.3145*Equations!E1069)</f>
        <v>1.2875801733609627E-2</v>
      </c>
      <c r="G1069" s="14">
        <f t="shared" si="160"/>
        <v>396.16295416424083</v>
      </c>
      <c r="H1069">
        <f t="shared" si="163"/>
        <v>65.213239013193999</v>
      </c>
      <c r="I1069">
        <f t="shared" si="164"/>
        <v>13.716000743275613</v>
      </c>
      <c r="J1069">
        <f>F1069*G1069*B1069-m*B1069-0.5*Equations!F1069*0.3*I1069</f>
        <v>23.66848738600455</v>
      </c>
      <c r="K1069" s="14">
        <f t="shared" si="167"/>
        <v>1.8226887317906033</v>
      </c>
      <c r="L1069" s="1">
        <f t="shared" si="169"/>
        <v>3125.545376574647</v>
      </c>
      <c r="O1069">
        <f>(2*Mp*Equations!B1069/(Equations!F1069*1.026*0.75))^(1/2)</f>
        <v>47.21289661039738</v>
      </c>
      <c r="Q1069">
        <f>$G$3*('Initial Conditions (LLDS)'!$I$3/Equations!D1069)*(Ti/Equations!E1069)</f>
        <v>677.32363927828931</v>
      </c>
      <c r="T1069" s="1">
        <v>26650</v>
      </c>
      <c r="U1069">
        <f t="shared" si="165"/>
        <v>564.4644136096291</v>
      </c>
      <c r="AB1069">
        <f t="shared" si="166"/>
        <v>4.5561640568576358</v>
      </c>
      <c r="AC1069" s="1">
        <f t="shared" si="168"/>
        <v>3125.545376574647</v>
      </c>
    </row>
    <row r="1070" spans="1:29">
      <c r="A1070">
        <f t="shared" si="161"/>
        <v>4.5679878011894708</v>
      </c>
      <c r="B1070" s="1">
        <f>(6.67384*10^(-11)*5.97219*10^24)/((6371*10^3+Equations!C1070)^2)</f>
        <v>9.7378943406292002</v>
      </c>
      <c r="C1070" s="1">
        <v>26675</v>
      </c>
      <c r="D1070" s="1">
        <f t="shared" si="162"/>
        <v>802.26388001663167</v>
      </c>
      <c r="E1070" s="1">
        <f>IF(C1070&lt;11165,'Initial Conditions (LLDS)'!$E$1-0.0065*C1070,IF(C1070&gt;25336.9,139.789+0.00296*C1070,216.483))</f>
        <v>218.74699999999999</v>
      </c>
      <c r="F1070">
        <f>(D1070*0.028964)/(8.3145*Equations!E1070)</f>
        <v>1.2776077428046519E-2</v>
      </c>
      <c r="G1070" s="14">
        <f t="shared" si="160"/>
        <v>399.25522373730479</v>
      </c>
      <c r="H1070">
        <f t="shared" si="163"/>
        <v>65.552149181529387</v>
      </c>
      <c r="I1070">
        <f t="shared" si="164"/>
        <v>13.733732806143953</v>
      </c>
      <c r="J1070">
        <f>F1070*G1070*B1070-m*B1070-0.5*Equations!F1070*0.3*I1070</f>
        <v>23.668473392942431</v>
      </c>
      <c r="K1070" s="14">
        <f t="shared" si="167"/>
        <v>1.8203353999151597</v>
      </c>
      <c r="L1070" s="1">
        <f t="shared" si="169"/>
        <v>3127.3657119745621</v>
      </c>
      <c r="O1070">
        <f>(2*Mp*Equations!B1070/(Equations!F1070*1.026*0.75))^(1/2)</f>
        <v>47.396614532887718</v>
      </c>
      <c r="Q1070">
        <f>$G$3*('Initial Conditions (LLDS)'!$I$3/Equations!D1070)*(Ti/Equations!E1070)</f>
        <v>682.14875952168904</v>
      </c>
      <c r="T1070" s="1">
        <v>26675</v>
      </c>
      <c r="U1070">
        <f t="shared" si="165"/>
        <v>562.80391042467102</v>
      </c>
      <c r="AB1070">
        <f t="shared" si="166"/>
        <v>4.5679878011894708</v>
      </c>
      <c r="AC1070" s="1">
        <f t="shared" si="168"/>
        <v>3127.3657119745621</v>
      </c>
    </row>
    <row r="1071" spans="1:29">
      <c r="A1071">
        <f t="shared" si="161"/>
        <v>4.5798581420208837</v>
      </c>
      <c r="B1071" s="1">
        <f>(6.67384*10^(-11)*5.97219*10^24)/((6371*10^3+Equations!C1071)^2)</f>
        <v>9.7378182361282501</v>
      </c>
      <c r="C1071" s="1">
        <v>26700</v>
      </c>
      <c r="D1071" s="1">
        <f t="shared" si="162"/>
        <v>796.31126596556271</v>
      </c>
      <c r="E1071" s="1">
        <f>IF(C1071&lt;11165,'Initial Conditions (LLDS)'!$E$1-0.0065*C1071,IF(C1071&gt;25336.9,139.789+0.00296*C1071,216.483))</f>
        <v>218.82099999999997</v>
      </c>
      <c r="F1071">
        <f>(D1071*0.028964)/(8.3145*Equations!E1071)</f>
        <v>1.2676993358192303E-2</v>
      </c>
      <c r="G1071" s="14">
        <f t="shared" si="160"/>
        <v>402.37582428987054</v>
      </c>
      <c r="H1071">
        <f t="shared" si="163"/>
        <v>65.893278538151392</v>
      </c>
      <c r="I1071">
        <f t="shared" si="164"/>
        <v>13.751511682897519</v>
      </c>
      <c r="J1071">
        <f>F1071*G1071*B1071-m*B1071-0.5*Equations!F1071*0.3*I1071</f>
        <v>23.668458522900785</v>
      </c>
      <c r="K1071" s="14">
        <f t="shared" si="167"/>
        <v>1.8179819482022477</v>
      </c>
      <c r="L1071" s="1">
        <f t="shared" si="169"/>
        <v>3129.1836939227642</v>
      </c>
      <c r="O1071">
        <f>(2*Mp*Equations!B1071/(Equations!F1071*1.026*0.75))^(1/2)</f>
        <v>47.581295330950077</v>
      </c>
      <c r="Q1071">
        <f>$G$3*('Initial Conditions (LLDS)'!$I$3/Equations!D1071)*(Ti/Equations!E1071)</f>
        <v>687.01557123894679</v>
      </c>
      <c r="T1071" s="1">
        <v>26700</v>
      </c>
      <c r="U1071">
        <f t="shared" si="165"/>
        <v>561.1448745623477</v>
      </c>
      <c r="AB1071">
        <f t="shared" si="166"/>
        <v>4.5798581420208837</v>
      </c>
      <c r="AC1071" s="1">
        <f t="shared" si="168"/>
        <v>3129.1836939227642</v>
      </c>
    </row>
    <row r="1072" spans="1:29">
      <c r="A1072">
        <f t="shared" si="161"/>
        <v>4.5917753289235383</v>
      </c>
      <c r="B1072" s="1">
        <f>(6.67384*10^(-11)*5.97219*10^24)/((6371*10^3+Equations!C1072)^2)</f>
        <v>9.7377421325194664</v>
      </c>
      <c r="C1072" s="1">
        <v>26725</v>
      </c>
      <c r="D1072" s="1">
        <f t="shared" si="162"/>
        <v>790.39446618640397</v>
      </c>
      <c r="E1072" s="1">
        <f>IF(C1072&lt;11165,'Initial Conditions (LLDS)'!$E$1-0.0065*C1072,IF(C1072&gt;25336.9,139.789+0.00296*C1072,216.483))</f>
        <v>218.89499999999998</v>
      </c>
      <c r="F1072">
        <f>(D1072*0.028964)/(8.3145*Equations!E1072)</f>
        <v>1.2578546239161922E-2</v>
      </c>
      <c r="G1072" s="14">
        <f t="shared" si="160"/>
        <v>405.52505472680946</v>
      </c>
      <c r="H1072">
        <f t="shared" si="163"/>
        <v>66.236644708923109</v>
      </c>
      <c r="I1072">
        <f t="shared" si="164"/>
        <v>13.769337564760542</v>
      </c>
      <c r="J1072">
        <f>F1072*G1072*B1072-m*B1072-0.5*Equations!F1072*0.3*I1072</f>
        <v>23.668442779268521</v>
      </c>
      <c r="K1072" s="14">
        <f t="shared" si="167"/>
        <v>1.8156283759054437</v>
      </c>
      <c r="L1072" s="1">
        <f t="shared" si="169"/>
        <v>3130.9993222986695</v>
      </c>
      <c r="O1072">
        <f>(2*Mp*Equations!B1072/(Equations!F1072*1.026*0.75))^(1/2)</f>
        <v>47.766945401306714</v>
      </c>
      <c r="Q1072">
        <f>$G$3*('Initial Conditions (LLDS)'!$I$3/Equations!D1072)*(Ti/Equations!E1072)</f>
        <v>691.92449657447821</v>
      </c>
      <c r="T1072" s="1">
        <v>26725</v>
      </c>
      <c r="U1072">
        <f t="shared" si="165"/>
        <v>559.4873144069395</v>
      </c>
      <c r="AB1072">
        <f t="shared" si="166"/>
        <v>4.5917753289235383</v>
      </c>
      <c r="AC1072" s="1">
        <f t="shared" si="168"/>
        <v>3130.9993222986695</v>
      </c>
    </row>
    <row r="1073" spans="1:29">
      <c r="A1073">
        <f t="shared" si="161"/>
        <v>4.6037396131610064</v>
      </c>
      <c r="B1073" s="1">
        <f>(6.67384*10^(-11)*5.97219*10^24)/((6371*10^3+Equations!C1073)^2)</f>
        <v>9.737666029802833</v>
      </c>
      <c r="C1073" s="1">
        <v>26750</v>
      </c>
      <c r="D1073" s="1">
        <f t="shared" si="162"/>
        <v>784.51331559765981</v>
      </c>
      <c r="E1073" s="1">
        <f>IF(C1073&lt;11165,'Initial Conditions (LLDS)'!$E$1-0.0065*C1073,IF(C1073&gt;25336.9,139.789+0.00296*C1073,216.483))</f>
        <v>218.96899999999999</v>
      </c>
      <c r="F1073">
        <f>(D1073*0.028964)/(8.3145*Equations!E1073)</f>
        <v>1.2480732798925118E-2</v>
      </c>
      <c r="G1073" s="14">
        <f t="shared" si="160"/>
        <v>408.7032175273514</v>
      </c>
      <c r="H1073">
        <f t="shared" si="163"/>
        <v>66.582265484612535</v>
      </c>
      <c r="I1073">
        <f t="shared" si="164"/>
        <v>13.787210644010672</v>
      </c>
      <c r="J1073">
        <f>F1073*G1073*B1073-m*B1073-0.5*Equations!F1073*0.3*I1073</f>
        <v>23.668426165425437</v>
      </c>
      <c r="K1073" s="14">
        <f t="shared" si="167"/>
        <v>1.8132746822766719</v>
      </c>
      <c r="L1073" s="1">
        <f t="shared" si="169"/>
        <v>3132.8125969809462</v>
      </c>
      <c r="O1073">
        <f>(2*Mp*Equations!B1073/(Equations!F1073*1.026*0.75))^(1/2)</f>
        <v>47.953571192248518</v>
      </c>
      <c r="Q1073">
        <f>$G$3*('Initial Conditions (LLDS)'!$I$3/Equations!D1073)*(Ti/Equations!E1073)</f>
        <v>696.87596256905863</v>
      </c>
      <c r="T1073" s="1">
        <v>26750</v>
      </c>
      <c r="U1073">
        <f t="shared" si="165"/>
        <v>557.83123831920193</v>
      </c>
      <c r="AB1073">
        <f t="shared" si="166"/>
        <v>4.6037396131610064</v>
      </c>
      <c r="AC1073" s="1">
        <f t="shared" si="168"/>
        <v>3132.8125969809462</v>
      </c>
    </row>
    <row r="1074" spans="1:29">
      <c r="A1074">
        <f t="shared" si="161"/>
        <v>4.6157512477026668</v>
      </c>
      <c r="B1074" s="1">
        <f>(6.67384*10^(-11)*5.97219*10^24)/((6371*10^3+Equations!C1074)^2)</f>
        <v>9.7375899279783376</v>
      </c>
      <c r="C1074" s="1">
        <v>26775</v>
      </c>
      <c r="D1074" s="1">
        <f t="shared" si="162"/>
        <v>778.66764964579806</v>
      </c>
      <c r="E1074" s="1">
        <f>IF(C1074&lt;11165,'Initial Conditions (LLDS)'!$E$1-0.0065*C1074,IF(C1074&gt;25336.9,139.789+0.00296*C1074,216.483))</f>
        <v>219.04300000000001</v>
      </c>
      <c r="F1074">
        <f>(D1074*0.028964)/(8.3145*Equations!E1074)</f>
        <v>1.2383549778269706E-2</v>
      </c>
      <c r="G1074" s="14">
        <f t="shared" si="160"/>
        <v>411.91061879290703</v>
      </c>
      <c r="H1074">
        <f t="shared" si="163"/>
        <v>66.930158822670805</v>
      </c>
      <c r="I1074">
        <f t="shared" si="164"/>
        <v>13.805131113986246</v>
      </c>
      <c r="J1074">
        <f>F1074*G1074*B1074-m*B1074-0.5*Equations!F1074*0.3*I1074</f>
        <v>23.668408684742275</v>
      </c>
      <c r="K1074" s="14">
        <f t="shared" si="167"/>
        <v>1.8109208665662013</v>
      </c>
      <c r="L1074" s="1">
        <f t="shared" si="169"/>
        <v>3134.6235178475122</v>
      </c>
      <c r="O1074">
        <f>(2*Mp*Equations!B1074/(Equations!F1074*1.026*0.75))^(1/2)</f>
        <v>48.141179204124533</v>
      </c>
      <c r="Q1074">
        <f>$G$3*('Initial Conditions (LLDS)'!$I$3/Equations!D1074)*(Ti/Equations!E1074)</f>
        <v>701.8704012238054</v>
      </c>
      <c r="T1074" s="1">
        <v>26775</v>
      </c>
      <c r="U1074">
        <f t="shared" si="165"/>
        <v>556.1766546363707</v>
      </c>
      <c r="AB1074">
        <f t="shared" si="166"/>
        <v>4.6157512477026668</v>
      </c>
      <c r="AC1074" s="1">
        <f t="shared" si="168"/>
        <v>3134.6235178475122</v>
      </c>
    </row>
    <row r="1075" spans="1:29">
      <c r="A1075">
        <f t="shared" si="161"/>
        <v>4.6278104872377348</v>
      </c>
      <c r="B1075" s="1">
        <f>(6.67384*10^(-11)*5.97219*10^24)/((6371*10^3+Equations!C1075)^2)</f>
        <v>9.737513827045964</v>
      </c>
      <c r="C1075" s="1">
        <v>26800</v>
      </c>
      <c r="D1075" s="1">
        <f t="shared" si="162"/>
        <v>772.85730430430692</v>
      </c>
      <c r="E1075" s="1">
        <f>IF(C1075&lt;11165,'Initial Conditions (LLDS)'!$E$1-0.0065*C1075,IF(C1075&gt;25336.9,139.789+0.00296*C1075,216.483))</f>
        <v>219.11699999999999</v>
      </c>
      <c r="F1075">
        <f>(D1075*0.028964)/(8.3145*Equations!E1075)</f>
        <v>1.228699393076494E-2</v>
      </c>
      <c r="G1075" s="14">
        <f t="shared" si="160"/>
        <v>415.14756829559849</v>
      </c>
      <c r="H1075">
        <f t="shared" si="163"/>
        <v>67.280342849031626</v>
      </c>
      <c r="I1075">
        <f t="shared" si="164"/>
        <v>13.823099169093707</v>
      </c>
      <c r="J1075">
        <f>F1075*G1075*B1075-m*B1075-0.5*Equations!F1075*0.3*I1075</f>
        <v>23.668390340580761</v>
      </c>
      <c r="K1075" s="14">
        <f t="shared" si="167"/>
        <v>1.8085669280226317</v>
      </c>
      <c r="L1075" s="1">
        <f t="shared" si="169"/>
        <v>3136.4320847755348</v>
      </c>
      <c r="O1075">
        <f>(2*Mp*Equations!B1075/(Equations!F1075*1.026*0.75))^(1/2)</f>
        <v>48.329775989836683</v>
      </c>
      <c r="Q1075">
        <f>$G$3*('Initial Conditions (LLDS)'!$I$3/Equations!D1075)*(Ti/Equations!E1075)</f>
        <v>706.90824956509209</v>
      </c>
      <c r="T1075" s="1">
        <v>26800</v>
      </c>
      <c r="U1075">
        <f t="shared" si="165"/>
        <v>554.52357167216746</v>
      </c>
      <c r="AB1075">
        <f t="shared" si="166"/>
        <v>4.6278104872377348</v>
      </c>
      <c r="AC1075" s="1">
        <f t="shared" si="168"/>
        <v>3136.4320847755348</v>
      </c>
    </row>
    <row r="1076" spans="1:29">
      <c r="A1076">
        <f t="shared" si="161"/>
        <v>4.639917588189415</v>
      </c>
      <c r="B1076" s="1">
        <f>(6.67384*10^(-11)*5.97219*10^24)/((6371*10^3+Equations!C1076)^2)</f>
        <v>9.7374377270057</v>
      </c>
      <c r="C1076" s="1">
        <v>26825</v>
      </c>
      <c r="D1076" s="1">
        <f t="shared" si="162"/>
        <v>767.08211607275723</v>
      </c>
      <c r="E1076" s="1">
        <f>IF(C1076&lt;11165,'Initial Conditions (LLDS)'!$E$1-0.0065*C1076,IF(C1076&gt;25336.9,139.789+0.00296*C1076,216.483))</f>
        <v>219.19099999999997</v>
      </c>
      <c r="F1076">
        <f>(D1076*0.028964)/(8.3145*Equations!E1076)</f>
        <v>1.2191062022725026E-2</v>
      </c>
      <c r="G1076" s="14">
        <f t="shared" si="160"/>
        <v>418.41437952750664</v>
      </c>
      <c r="H1076">
        <f t="shared" si="163"/>
        <v>67.632835859932754</v>
      </c>
      <c r="I1076">
        <f t="shared" si="164"/>
        <v>13.841115004814995</v>
      </c>
      <c r="J1076">
        <f>F1076*G1076*B1076-m*B1076-0.5*Equations!F1076*0.3*I1076</f>
        <v>23.668371136293519</v>
      </c>
      <c r="K1076" s="14">
        <f t="shared" si="167"/>
        <v>1.806212865892892</v>
      </c>
      <c r="L1076" s="1">
        <f t="shared" si="169"/>
        <v>3138.2382976414278</v>
      </c>
      <c r="O1076">
        <f>(2*Mp*Equations!B1076/(Equations!F1076*1.026*0.75))^(1/2)</f>
        <v>48.519368155339833</v>
      </c>
      <c r="Q1076">
        <f>$G$3*('Initial Conditions (LLDS)'!$I$3/Equations!D1076)*(Ti/Equations!E1076)</f>
        <v>711.98994971040281</v>
      </c>
      <c r="T1076" s="1">
        <v>26825</v>
      </c>
      <c r="U1076">
        <f t="shared" si="165"/>
        <v>552.87199771680775</v>
      </c>
      <c r="AB1076">
        <f t="shared" si="166"/>
        <v>4.639917588189415</v>
      </c>
      <c r="AC1076" s="1">
        <f t="shared" si="168"/>
        <v>3138.2382976414278</v>
      </c>
    </row>
    <row r="1077" spans="1:29">
      <c r="A1077">
        <f t="shared" si="161"/>
        <v>4.6520728087292023</v>
      </c>
      <c r="B1077" s="1">
        <f>(6.67384*10^(-11)*5.97219*10^24)/((6371*10^3+Equations!C1077)^2)</f>
        <v>9.7373616278575312</v>
      </c>
      <c r="C1077" s="1">
        <v>26850</v>
      </c>
      <c r="D1077" s="1">
        <f t="shared" si="162"/>
        <v>761.3419219758614</v>
      </c>
      <c r="E1077" s="1">
        <f>IF(C1077&lt;11165,'Initial Conditions (LLDS)'!$E$1-0.0065*C1077,IF(C1077&gt;25336.9,139.789+0.00296*C1077,216.483))</f>
        <v>219.26499999999999</v>
      </c>
      <c r="F1077">
        <f>(D1077*0.028964)/(8.3145*Equations!E1077)</f>
        <v>1.2095750833172674E-2</v>
      </c>
      <c r="G1077" s="14">
        <f t="shared" si="160"/>
        <v>421.7113697506523</v>
      </c>
      <c r="H1077">
        <f t="shared" si="163"/>
        <v>67.987656323759879</v>
      </c>
      <c r="I1077">
        <f t="shared" si="164"/>
        <v>13.859178817715064</v>
      </c>
      <c r="J1077">
        <f>F1077*G1077*B1077-m*B1077-0.5*Equations!F1077*0.3*I1077</f>
        <v>23.66835107522423</v>
      </c>
      <c r="K1077" s="14">
        <f t="shared" si="167"/>
        <v>1.8038586794222273</v>
      </c>
      <c r="L1077" s="1">
        <f t="shared" si="169"/>
        <v>3140.0421563208502</v>
      </c>
      <c r="O1077">
        <f>(2*Mp*Equations!B1077/(Equations!F1077*1.026*0.75))^(1/2)</f>
        <v>48.709962360147365</v>
      </c>
      <c r="Q1077">
        <f>$G$3*('Initial Conditions (LLDS)'!$I$3/Equations!D1077)*(Ti/Equations!E1077)</f>
        <v>717.11594893514905</v>
      </c>
      <c r="T1077" s="1">
        <v>26850</v>
      </c>
      <c r="U1077">
        <f t="shared" si="165"/>
        <v>551.22194103700735</v>
      </c>
      <c r="AB1077">
        <f t="shared" si="166"/>
        <v>4.6520728087292023</v>
      </c>
      <c r="AC1077" s="1">
        <f t="shared" si="168"/>
        <v>3140.0421563208502</v>
      </c>
    </row>
    <row r="1078" spans="1:29">
      <c r="A1078">
        <f t="shared" si="161"/>
        <v>4.6642764087913084</v>
      </c>
      <c r="B1078" s="1">
        <f>(6.67384*10^(-11)*5.97219*10^24)/((6371*10^3+Equations!C1078)^2)</f>
        <v>9.7372855296014453</v>
      </c>
      <c r="C1078" s="1">
        <v>26875</v>
      </c>
      <c r="D1078" s="1">
        <f t="shared" si="162"/>
        <v>755.63655956253058</v>
      </c>
      <c r="E1078" s="1">
        <f>IF(C1078&lt;11165,'Initial Conditions (LLDS)'!$E$1-0.0065*C1078,IF(C1078&gt;25336.9,139.789+0.00296*C1078,216.483))</f>
        <v>219.339</v>
      </c>
      <c r="F1078">
        <f>(D1078*0.028964)/(8.3145*Equations!E1078)</f>
        <v>1.2001057153802683E-2</v>
      </c>
      <c r="G1078" s="14">
        <f t="shared" si="160"/>
        <v>425.03886004772113</v>
      </c>
      <c r="H1078">
        <f t="shared" si="163"/>
        <v>68.344822882912851</v>
      </c>
      <c r="I1078">
        <f t="shared" si="164"/>
        <v>13.877290805449466</v>
      </c>
      <c r="J1078">
        <f>F1078*G1078*B1078-m*B1078-0.5*Equations!F1078*0.3*I1078</f>
        <v>23.668330160707505</v>
      </c>
      <c r="K1078" s="14">
        <f t="shared" si="167"/>
        <v>1.8015043678541898</v>
      </c>
      <c r="L1078" s="1">
        <f t="shared" si="169"/>
        <v>3141.8436606887044</v>
      </c>
      <c r="O1078">
        <f>(2*Mp*Equations!B1078/(Equations!F1078*1.026*0.75))^(1/2)</f>
        <v>48.901565317842461</v>
      </c>
      <c r="Q1078">
        <f>$G$3*('Initial Conditions (LLDS)'!$I$3/Equations!D1078)*(Ti/Equations!E1078)</f>
        <v>722.28669974046466</v>
      </c>
      <c r="T1078" s="1">
        <v>26875</v>
      </c>
      <c r="U1078">
        <f t="shared" si="165"/>
        <v>549.57340987598729</v>
      </c>
      <c r="AB1078">
        <f t="shared" si="166"/>
        <v>4.6642764087913084</v>
      </c>
      <c r="AC1078" s="1">
        <f t="shared" si="168"/>
        <v>3141.8436606887044</v>
      </c>
    </row>
    <row r="1079" spans="1:29">
      <c r="A1079">
        <f t="shared" si="161"/>
        <v>4.6765286500872536</v>
      </c>
      <c r="B1079" s="1">
        <f>(6.67384*10^(-11)*5.97219*10^24)/((6371*10^3+Equations!C1079)^2)</f>
        <v>9.7372094322374263</v>
      </c>
      <c r="C1079" s="1">
        <v>26900</v>
      </c>
      <c r="D1079" s="1">
        <f t="shared" si="162"/>
        <v>749.96586690493587</v>
      </c>
      <c r="E1079" s="1">
        <f>IF(C1079&lt;11165,'Initial Conditions (LLDS)'!$E$1-0.0065*C1079,IF(C1079&gt;25336.9,139.789+0.00296*C1079,216.483))</f>
        <v>219.41299999999998</v>
      </c>
      <c r="F1079">
        <f>(D1079*0.028964)/(8.3145*Equations!E1079)</f>
        <v>1.1906977788945672E-2</v>
      </c>
      <c r="G1079" s="14">
        <f t="shared" si="160"/>
        <v>428.39717537354306</v>
      </c>
      <c r="H1079">
        <f t="shared" si="163"/>
        <v>68.704354355695529</v>
      </c>
      <c r="I1079">
        <f t="shared" si="164"/>
        <v>13.895451166771936</v>
      </c>
      <c r="J1079">
        <f>F1079*G1079*B1079-m*B1079-0.5*Equations!F1079*0.3*I1079</f>
        <v>23.668308396069019</v>
      </c>
      <c r="K1079" s="14">
        <f t="shared" si="167"/>
        <v>1.799149930430634</v>
      </c>
      <c r="L1079" s="1">
        <f t="shared" si="169"/>
        <v>3143.6428106191352</v>
      </c>
      <c r="O1079">
        <f>(2*Mp*Equations!B1079/(Equations!F1079*1.026*0.75))^(1/2)</f>
        <v>49.094183796594798</v>
      </c>
      <c r="Q1079">
        <f>$G$3*('Initial Conditions (LLDS)'!$I$3/Equations!D1079)*(Ti/Equations!E1079)</f>
        <v>727.50265992198842</v>
      </c>
      <c r="T1079" s="1">
        <v>26900</v>
      </c>
      <c r="U1079">
        <f t="shared" si="165"/>
        <v>547.92641245348091</v>
      </c>
      <c r="AB1079">
        <f t="shared" si="166"/>
        <v>4.6765286500872536</v>
      </c>
      <c r="AC1079" s="1">
        <f t="shared" si="168"/>
        <v>3143.6428106191352</v>
      </c>
    </row>
    <row r="1080" spans="1:29">
      <c r="A1080">
        <f t="shared" si="161"/>
        <v>4.6888297961205714</v>
      </c>
      <c r="B1080" s="1">
        <f>(6.67384*10^(-11)*5.97219*10^24)/((6371*10^3+Equations!C1080)^2)</f>
        <v>9.7371333357654599</v>
      </c>
      <c r="C1080" s="1">
        <v>26925</v>
      </c>
      <c r="D1080" s="1">
        <f t="shared" si="162"/>
        <v>744.32968259756967</v>
      </c>
      <c r="E1080" s="1">
        <f>IF(C1080&lt;11165,'Initial Conditions (LLDS)'!$E$1-0.0065*C1080,IF(C1080&gt;25336.9,139.789+0.00296*C1080,216.483))</f>
        <v>219.48699999999997</v>
      </c>
      <c r="F1080">
        <f>(D1080*0.028964)/(8.3145*Equations!E1080)</f>
        <v>1.1813509555531869E-2</v>
      </c>
      <c r="G1080" s="14">
        <f t="shared" si="160"/>
        <v>431.78664460733904</v>
      </c>
      <c r="H1080">
        <f t="shared" si="163"/>
        <v>69.066269738228058</v>
      </c>
      <c r="I1080">
        <f t="shared" si="164"/>
        <v>13.913660101542105</v>
      </c>
      <c r="J1080">
        <f>F1080*G1080*B1080-m*B1080-0.5*Equations!F1080*0.3*I1080</f>
        <v>23.668285784625461</v>
      </c>
      <c r="K1080" s="14">
        <f t="shared" si="167"/>
        <v>1.7967953663917056</v>
      </c>
      <c r="L1080" s="1">
        <f t="shared" si="169"/>
        <v>3145.4396059855267</v>
      </c>
      <c r="O1080">
        <f>(2*Mp*Equations!B1080/(Equations!F1080*1.026*0.75))^(1/2)</f>
        <v>49.287824619683008</v>
      </c>
      <c r="Q1080">
        <f>$G$3*('Initial Conditions (LLDS)'!$I$3/Equations!D1080)*(Ti/Equations!E1080)</f>
        <v>732.76429263965281</v>
      </c>
      <c r="T1080" s="1">
        <v>26925</v>
      </c>
      <c r="U1080">
        <f t="shared" si="165"/>
        <v>546.28095696574007</v>
      </c>
      <c r="AB1080">
        <f t="shared" si="166"/>
        <v>4.6888297961205714</v>
      </c>
      <c r="AC1080" s="1">
        <f t="shared" si="168"/>
        <v>3145.4396059855267</v>
      </c>
    </row>
    <row r="1081" spans="1:29">
      <c r="A1081">
        <f t="shared" si="161"/>
        <v>4.7011801122016665</v>
      </c>
      <c r="B1081" s="1">
        <f>(6.67384*10^(-11)*5.97219*10^24)/((6371*10^3+Equations!C1081)^2)</f>
        <v>9.737057240185532</v>
      </c>
      <c r="C1081" s="1">
        <v>26950</v>
      </c>
      <c r="D1081" s="1">
        <f t="shared" si="162"/>
        <v>738.72784575630681</v>
      </c>
      <c r="E1081" s="1">
        <f>IF(C1081&lt;11165,'Initial Conditions (LLDS)'!$E$1-0.0065*C1081,IF(C1081&gt;25336.9,139.789+0.00296*C1081,216.483))</f>
        <v>219.56099999999998</v>
      </c>
      <c r="F1081">
        <f>(D1081*0.028964)/(8.3145*Equations!E1081)</f>
        <v>1.1720649283054985E-2</v>
      </c>
      <c r="G1081" s="14">
        <f t="shared" si="160"/>
        <v>435.2076006057481</v>
      </c>
      <c r="H1081">
        <f t="shared" si="163"/>
        <v>69.430588206382936</v>
      </c>
      <c r="I1081">
        <f t="shared" si="164"/>
        <v>13.931917810733244</v>
      </c>
      <c r="J1081">
        <f>F1081*G1081*B1081-m*B1081-0.5*Equations!F1081*0.3*I1081</f>
        <v>23.668262329684513</v>
      </c>
      <c r="K1081" s="14">
        <f t="shared" si="167"/>
        <v>1.7944406749758335</v>
      </c>
      <c r="L1081" s="1">
        <f t="shared" si="169"/>
        <v>3147.2340466605024</v>
      </c>
      <c r="O1081">
        <f>(2*Mp*Equations!B1081/(Equations!F1081*1.026*0.75))^(1/2)</f>
        <v>49.482494666022873</v>
      </c>
      <c r="Q1081">
        <f>$G$3*('Initial Conditions (LLDS)'!$I$3/Equations!D1081)*(Ti/Equations!E1081)</f>
        <v>738.07206648849751</v>
      </c>
      <c r="T1081" s="1">
        <v>26950</v>
      </c>
      <c r="U1081">
        <f t="shared" si="165"/>
        <v>544.63705158554183</v>
      </c>
      <c r="AB1081">
        <f t="shared" si="166"/>
        <v>4.7011801122016665</v>
      </c>
      <c r="AC1081" s="1">
        <f t="shared" si="168"/>
        <v>3147.2340466605024</v>
      </c>
    </row>
    <row r="1082" spans="1:29">
      <c r="A1082">
        <f t="shared" si="161"/>
        <v>4.7135798654628323</v>
      </c>
      <c r="B1082" s="1">
        <f>(6.67384*10^(-11)*5.97219*10^24)/((6371*10^3+Equations!C1082)^2)</f>
        <v>9.7369811454976318</v>
      </c>
      <c r="C1082" s="1">
        <v>26975</v>
      </c>
      <c r="D1082" s="1">
        <f t="shared" si="162"/>
        <v>733.16019601746223</v>
      </c>
      <c r="E1082" s="1">
        <f>IF(C1082&lt;11165,'Initial Conditions (LLDS)'!$E$1-0.0065*C1082,IF(C1082&gt;25336.9,139.789+0.00296*C1082,216.483))</f>
        <v>219.63499999999999</v>
      </c>
      <c r="F1082">
        <f>(D1082*0.028964)/(8.3145*Equations!E1082)</f>
        <v>1.1628393813536125E-2</v>
      </c>
      <c r="G1082" s="14">
        <f t="shared" si="160"/>
        <v>438.66038025665085</v>
      </c>
      <c r="H1082">
        <f t="shared" si="163"/>
        <v>69.797329117745505</v>
      </c>
      <c r="I1082">
        <f t="shared" si="164"/>
        <v>13.950224496440111</v>
      </c>
      <c r="J1082">
        <f>F1082*G1082*B1082-m*B1082-0.5*Equations!F1082*0.3*I1082</f>
        <v>23.668238034545034</v>
      </c>
      <c r="K1082" s="14">
        <f t="shared" si="167"/>
        <v>1.7920858554197194</v>
      </c>
      <c r="L1082" s="1">
        <f t="shared" si="169"/>
        <v>3149.0261325159222</v>
      </c>
      <c r="O1082">
        <f>(2*Mp*Equations!B1082/(Equations!F1082*1.026*0.75))^(1/2)</f>
        <v>49.678200870701474</v>
      </c>
      <c r="Q1082">
        <f>$G$3*('Initial Conditions (LLDS)'!$I$3/Equations!D1082)*(Ti/Equations!E1082)</f>
        <v>743.4264555705264</v>
      </c>
      <c r="T1082" s="1">
        <v>26975</v>
      </c>
      <c r="U1082">
        <f t="shared" si="165"/>
        <v>542.99470446219289</v>
      </c>
      <c r="AB1082">
        <f t="shared" si="166"/>
        <v>4.7135798654628323</v>
      </c>
      <c r="AC1082" s="1">
        <f t="shared" si="168"/>
        <v>3149.0261325159222</v>
      </c>
    </row>
    <row r="1083" spans="1:29">
      <c r="A1083">
        <f t="shared" si="161"/>
        <v>4.7260293248733953</v>
      </c>
      <c r="B1083" s="1">
        <f>(6.67384*10^(-11)*5.97219*10^24)/((6371*10^3+Equations!C1083)^2)</f>
        <v>9.7369050517017417</v>
      </c>
      <c r="C1083" s="1">
        <v>27000</v>
      </c>
      <c r="D1083" s="1">
        <f t="shared" si="162"/>
        <v>727.62657353685529</v>
      </c>
      <c r="E1083" s="1">
        <f>IF(C1083&lt;11165,'Initial Conditions (LLDS)'!$E$1-0.0065*C1083,IF(C1083&gt;25336.9,139.789+0.00296*C1083,216.483))</f>
        <v>219.709</v>
      </c>
      <c r="F1083">
        <f>(D1083*0.028964)/(8.3145*Equations!E1083)</f>
        <v>1.153674000148782E-2</v>
      </c>
      <c r="G1083" s="14">
        <f t="shared" si="160"/>
        <v>442.14532453379462</v>
      </c>
      <c r="H1083">
        <f t="shared" si="163"/>
        <v>70.166512013598052</v>
      </c>
      <c r="I1083">
        <f t="shared" si="164"/>
        <v>13.968580361886781</v>
      </c>
      <c r="J1083">
        <f>F1083*G1083*B1083-m*B1083-0.5*Equations!F1083*0.3*I1083</f>
        <v>23.66821290249684</v>
      </c>
      <c r="K1083" s="14">
        <f t="shared" si="167"/>
        <v>1.7897309069583338</v>
      </c>
      <c r="L1083" s="1">
        <f t="shared" si="169"/>
        <v>3150.8158634228807</v>
      </c>
      <c r="O1083">
        <f>(2*Mp*Equations!B1083/(Equations!F1083*1.026*0.75))^(1/2)</f>
        <v>49.874950225517033</v>
      </c>
      <c r="Q1083">
        <f>$G$3*('Initial Conditions (LLDS)'!$I$3/Equations!D1083)*(Ti/Equations!E1083)</f>
        <v>748.82793956761407</v>
      </c>
      <c r="T1083" s="1">
        <v>27000</v>
      </c>
      <c r="U1083">
        <f t="shared" si="165"/>
        <v>541.35392372153694</v>
      </c>
      <c r="AB1083">
        <f t="shared" si="166"/>
        <v>4.7260293248733953</v>
      </c>
      <c r="AC1083" s="1">
        <f t="shared" si="168"/>
        <v>3150.8158634228807</v>
      </c>
    </row>
    <row r="1084" spans="1:29">
      <c r="A1084">
        <f t="shared" si="161"/>
        <v>4.7385287612550124</v>
      </c>
      <c r="B1084" s="1">
        <f>(6.67384*10^(-11)*5.97219*10^24)/((6371*10^3+Equations!C1084)^2)</f>
        <v>9.7368289587978509</v>
      </c>
      <c r="C1084" s="1">
        <v>27025</v>
      </c>
      <c r="D1084" s="1">
        <f t="shared" si="162"/>
        <v>722.1268189888707</v>
      </c>
      <c r="E1084" s="1">
        <f>IF(C1084&lt;11165,'Initial Conditions (LLDS)'!$E$1-0.0065*C1084,IF(C1084&gt;25336.9,139.789+0.00296*C1084,216.483))</f>
        <v>219.78299999999999</v>
      </c>
      <c r="F1084">
        <f>(D1084*0.028964)/(8.3145*Equations!E1084)</f>
        <v>1.1445684713878149E-2</v>
      </c>
      <c r="G1084" s="14">
        <f t="shared" si="160"/>
        <v>445.66277855224058</v>
      </c>
      <c r="H1084">
        <f t="shared" si="163"/>
        <v>70.53815662092849</v>
      </c>
      <c r="I1084">
        <f t="shared" si="164"/>
        <v>13.986985611434665</v>
      </c>
      <c r="J1084">
        <f>F1084*G1084*B1084-m*B1084-0.5*Equations!F1084*0.3*I1084</f>
        <v>23.668186936820934</v>
      </c>
      <c r="K1084" s="14">
        <f t="shared" si="167"/>
        <v>1.7873758288249011</v>
      </c>
      <c r="L1084" s="1">
        <f t="shared" si="169"/>
        <v>3152.6032392517054</v>
      </c>
      <c r="O1084">
        <f>(2*Mp*Equations!B1084/(Equations!F1084*1.026*0.75))^(1/2)</f>
        <v>50.072749779524905</v>
      </c>
      <c r="Q1084">
        <f>$G$3*('Initial Conditions (LLDS)'!$I$3/Equations!D1084)*(Ti/Equations!E1084)</f>
        <v>754.27700381549062</v>
      </c>
      <c r="T1084" s="1">
        <v>27025</v>
      </c>
      <c r="U1084">
        <f t="shared" si="165"/>
        <v>539.71471746596012</v>
      </c>
      <c r="AB1084">
        <f t="shared" si="166"/>
        <v>4.7385287612550124</v>
      </c>
      <c r="AC1084" s="1">
        <f t="shared" si="168"/>
        <v>3152.6032392517054</v>
      </c>
    </row>
    <row r="1085" spans="1:29">
      <c r="A1085">
        <f t="shared" si="161"/>
        <v>4.7510784472971208</v>
      </c>
      <c r="B1085" s="1">
        <f>(6.67384*10^(-11)*5.97219*10^24)/((6371*10^3+Equations!C1085)^2)</f>
        <v>9.7367528667859418</v>
      </c>
      <c r="C1085" s="1">
        <v>27050</v>
      </c>
      <c r="D1085" s="1">
        <f t="shared" si="162"/>
        <v>716.66077356552182</v>
      </c>
      <c r="E1085" s="1">
        <f>IF(C1085&lt;11165,'Initial Conditions (LLDS)'!$E$1-0.0065*C1085,IF(C1085&gt;25336.9,139.789+0.00296*C1085,216.483))</f>
        <v>219.85699999999997</v>
      </c>
      <c r="F1085">
        <f>(D1085*0.028964)/(8.3145*Equations!E1085)</f>
        <v>1.1355224830094905E-2</v>
      </c>
      <c r="G1085" s="14">
        <f t="shared" si="160"/>
        <v>449.21309162464286</v>
      </c>
      <c r="H1085">
        <f t="shared" si="163"/>
        <v>70.912282854464195</v>
      </c>
      <c r="I1085">
        <f t="shared" si="164"/>
        <v>14.005440450590482</v>
      </c>
      <c r="J1085">
        <f>F1085*G1085*B1085-m*B1085-0.5*Equations!F1085*0.3*I1085</f>
        <v>23.668160140789357</v>
      </c>
      <c r="K1085" s="14">
        <f t="shared" si="167"/>
        <v>1.7850206202508951</v>
      </c>
      <c r="L1085" s="1">
        <f t="shared" si="169"/>
        <v>3154.3882598719565</v>
      </c>
      <c r="O1085">
        <f>(2*Mp*Equations!B1085/(Equations!F1085*1.026*0.75))^(1/2)</f>
        <v>50.271606639589429</v>
      </c>
      <c r="Q1085">
        <f>$G$3*('Initial Conditions (LLDS)'!$I$3/Equations!D1085)*(Ti/Equations!E1085)</f>
        <v>759.77413937881477</v>
      </c>
      <c r="T1085" s="1">
        <v>27050</v>
      </c>
      <c r="U1085">
        <f t="shared" si="165"/>
        <v>538.07709377439778</v>
      </c>
      <c r="AB1085">
        <f t="shared" si="166"/>
        <v>4.7510784472971208</v>
      </c>
      <c r="AC1085" s="1">
        <f t="shared" si="168"/>
        <v>3154.3882598719565</v>
      </c>
    </row>
    <row r="1086" spans="1:29">
      <c r="A1086">
        <f t="shared" si="161"/>
        <v>4.7636786575725454</v>
      </c>
      <c r="B1086" s="1">
        <f>(6.67384*10^(-11)*5.97219*10^24)/((6371*10^3+Equations!C1086)^2)</f>
        <v>9.7366767756660035</v>
      </c>
      <c r="C1086" s="1">
        <v>27075</v>
      </c>
      <c r="D1086" s="1">
        <f t="shared" si="162"/>
        <v>711.22827897551076</v>
      </c>
      <c r="E1086" s="1">
        <f>IF(C1086&lt;11165,'Initial Conditions (LLDS)'!$E$1-0.0065*C1086,IF(C1086&gt;25336.9,139.789+0.00296*C1086,216.483))</f>
        <v>219.93099999999998</v>
      </c>
      <c r="F1086">
        <f>(D1086*0.028964)/(8.3145*Equations!E1086)</f>
        <v>1.1265357241909838E-2</v>
      </c>
      <c r="G1086" s="14">
        <f t="shared" si="160"/>
        <v>452.79661731837581</v>
      </c>
      <c r="H1086">
        <f t="shared" si="163"/>
        <v>71.288910818731125</v>
      </c>
      <c r="I1086">
        <f t="shared" si="164"/>
        <v>14.023945086014365</v>
      </c>
      <c r="J1086">
        <f>F1086*G1086*B1086-m*B1086-0.5*Equations!F1086*0.3*I1086</f>
        <v>23.668132517665327</v>
      </c>
      <c r="K1086" s="14">
        <f t="shared" si="167"/>
        <v>1.7826652804660299</v>
      </c>
      <c r="L1086" s="1">
        <f t="shared" si="169"/>
        <v>3156.1709251524226</v>
      </c>
      <c r="O1086">
        <f>(2*Mp*Equations!B1086/(Equations!F1086*1.026*0.75))^(1/2)</f>
        <v>50.471527970942191</v>
      </c>
      <c r="Q1086">
        <f>$G$3*('Initial Conditions (LLDS)'!$I$3/Equations!D1086)*(Ti/Equations!E1086)</f>
        <v>765.31984312735904</v>
      </c>
      <c r="T1086" s="1">
        <v>27075</v>
      </c>
      <c r="U1086">
        <f t="shared" si="165"/>
        <v>536.44106070233897</v>
      </c>
      <c r="AB1086">
        <f t="shared" si="166"/>
        <v>4.7636786575725454</v>
      </c>
      <c r="AC1086" s="1">
        <f t="shared" si="168"/>
        <v>3156.1709251524226</v>
      </c>
    </row>
    <row r="1087" spans="1:29">
      <c r="A1087">
        <f t="shared" si="161"/>
        <v>4.7763296685532364</v>
      </c>
      <c r="B1087" s="1">
        <f>(6.67384*10^(-11)*5.97219*10^24)/((6371*10^3+Equations!C1087)^2)</f>
        <v>9.736600685438022</v>
      </c>
      <c r="C1087" s="1">
        <v>27100</v>
      </c>
      <c r="D1087" s="1">
        <f t="shared" si="162"/>
        <v>705.82917744329382</v>
      </c>
      <c r="E1087" s="1">
        <f>IF(C1087&lt;11165,'Initial Conditions (LLDS)'!$E$1-0.0065*C1087,IF(C1087&gt;25336.9,139.789+0.00296*C1087,216.483))</f>
        <v>220.005</v>
      </c>
      <c r="F1087">
        <f>(D1087*0.028964)/(8.3145*Equations!E1087)</f>
        <v>1.1176078853443015E-2</v>
      </c>
      <c r="G1087" s="14">
        <f t="shared" si="160"/>
        <v>456.41371351351944</v>
      </c>
      <c r="H1087">
        <f t="shared" si="163"/>
        <v>71.668060810137916</v>
      </c>
      <c r="I1087">
        <f t="shared" si="164"/>
        <v>14.042499725528037</v>
      </c>
      <c r="J1087">
        <f>F1087*G1087*B1087-m*B1087-0.5*Equations!F1087*0.3*I1087</f>
        <v>23.668104070703194</v>
      </c>
      <c r="K1087" s="14">
        <f t="shared" si="167"/>
        <v>1.7803098086982465</v>
      </c>
      <c r="L1087" s="1">
        <f t="shared" si="169"/>
        <v>3157.9512349611209</v>
      </c>
      <c r="O1087">
        <f>(2*Mp*Equations!B1087/(Equations!F1087*1.026*0.75))^(1/2)</f>
        <v>50.672520997746197</v>
      </c>
      <c r="Q1087">
        <f>$G$3*('Initial Conditions (LLDS)'!$I$3/Equations!D1087)*(Ti/Equations!E1087)</f>
        <v>770.91461781331941</v>
      </c>
      <c r="T1087" s="1">
        <v>27100</v>
      </c>
      <c r="U1087">
        <f t="shared" si="165"/>
        <v>534.80662628183325</v>
      </c>
      <c r="AB1087">
        <f t="shared" si="166"/>
        <v>4.7763296685532364</v>
      </c>
      <c r="AC1087" s="1">
        <f t="shared" si="168"/>
        <v>3157.9512349611209</v>
      </c>
    </row>
    <row r="1088" spans="1:29">
      <c r="A1088">
        <f t="shared" si="161"/>
        <v>4.7890317586262103</v>
      </c>
      <c r="B1088" s="1">
        <f>(6.67384*10^(-11)*5.97219*10^24)/((6371*10^3+Equations!C1088)^2)</f>
        <v>9.7365245961019813</v>
      </c>
      <c r="C1088" s="1">
        <v>27125</v>
      </c>
      <c r="D1088" s="1">
        <f t="shared" si="162"/>
        <v>700.46331170813903</v>
      </c>
      <c r="E1088" s="1">
        <f>IF(C1088&lt;11165,'Initial Conditions (LLDS)'!$E$1-0.0065*C1088,IF(C1088&gt;25336.9,139.789+0.00296*C1088,216.483))</f>
        <v>220.07899999999998</v>
      </c>
      <c r="F1088">
        <f>(D1088*0.028964)/(8.3145*Equations!E1088)</f>
        <v>1.1087386581127146E-2</v>
      </c>
      <c r="G1088" s="14">
        <f t="shared" si="160"/>
        <v>460.06474246172462</v>
      </c>
      <c r="H1088">
        <f t="shared" si="163"/>
        <v>72.04975331908733</v>
      </c>
      <c r="I1088">
        <f t="shared" si="164"/>
        <v>14.061104578122984</v>
      </c>
      <c r="J1088">
        <f>F1088*G1088*B1088-m*B1088-0.5*Equations!F1088*0.3*I1088</f>
        <v>23.668074803148425</v>
      </c>
      <c r="K1088" s="14">
        <f t="shared" si="167"/>
        <v>1.7779542041737129</v>
      </c>
      <c r="L1088" s="1">
        <f t="shared" si="169"/>
        <v>3159.7291891652944</v>
      </c>
      <c r="O1088">
        <f>(2*Mp*Equations!B1088/(Equations!F1088*1.026*0.75))^(1/2)</f>
        <v>50.874593003666618</v>
      </c>
      <c r="Q1088">
        <f>$G$3*('Initial Conditions (LLDS)'!$I$3/Equations!D1088)*(Ti/Equations!E1088)</f>
        <v>776.55897214977335</v>
      </c>
      <c r="T1088" s="1">
        <v>27125</v>
      </c>
      <c r="U1088">
        <f t="shared" si="165"/>
        <v>533.17379852149486</v>
      </c>
      <c r="AB1088">
        <f t="shared" si="166"/>
        <v>4.7890317586262103</v>
      </c>
      <c r="AC1088" s="1">
        <f t="shared" si="168"/>
        <v>3159.7291891652944</v>
      </c>
    </row>
    <row r="1089" spans="1:29">
      <c r="A1089">
        <f t="shared" si="161"/>
        <v>4.8017852081095729</v>
      </c>
      <c r="B1089" s="1">
        <f>(6.67384*10^(-11)*5.97219*10^24)/((6371*10^3+Equations!C1089)^2)</f>
        <v>9.7364485076578688</v>
      </c>
      <c r="C1089" s="1">
        <v>27150</v>
      </c>
      <c r="D1089" s="1">
        <f t="shared" si="162"/>
        <v>695.13052502319863</v>
      </c>
      <c r="E1089" s="1">
        <f>IF(C1089&lt;11165,'Initial Conditions (LLDS)'!$E$1-0.0065*C1089,IF(C1089&gt;25336.9,139.789+0.00296*C1089,216.483))</f>
        <v>220.15299999999999</v>
      </c>
      <c r="F1089">
        <f>(D1089*0.028964)/(8.3145*Equations!E1089)</f>
        <v>1.099927735367222E-2</v>
      </c>
      <c r="G1089" s="14">
        <f t="shared" si="160"/>
        <v>463.75007084595882</v>
      </c>
      <c r="H1089">
        <f t="shared" si="163"/>
        <v>72.434009032111703</v>
      </c>
      <c r="I1089">
        <f t="shared" si="164"/>
        <v>14.079759853968827</v>
      </c>
      <c r="J1089">
        <f>F1089*G1089*B1089-m*B1089-0.5*Equations!F1089*0.3*I1089</f>
        <v>23.668044718237709</v>
      </c>
      <c r="K1089" s="14">
        <f t="shared" si="167"/>
        <v>1.7755984661168036</v>
      </c>
      <c r="L1089" s="1">
        <f t="shared" si="169"/>
        <v>3161.5047876314111</v>
      </c>
      <c r="O1089">
        <f>(2*Mp*Equations!B1089/(Equations!F1089*1.026*0.75))^(1/2)</f>
        <v>51.077751332447477</v>
      </c>
      <c r="Q1089">
        <f>$G$3*('Initial Conditions (LLDS)'!$I$3/Equations!D1089)*(Ti/Equations!E1089)</f>
        <v>782.2534208902922</v>
      </c>
      <c r="T1089" s="1">
        <v>27150</v>
      </c>
      <c r="U1089">
        <f t="shared" si="165"/>
        <v>531.54258540651108</v>
      </c>
      <c r="AB1089">
        <f t="shared" si="166"/>
        <v>4.8017852081095729</v>
      </c>
      <c r="AC1089" s="1">
        <f t="shared" si="168"/>
        <v>3161.5047876314111</v>
      </c>
    </row>
    <row r="1090" spans="1:29">
      <c r="A1090">
        <f t="shared" si="161"/>
        <v>4.8145902992687724</v>
      </c>
      <c r="B1090" s="1">
        <f>(6.67384*10^(-11)*5.97219*10^24)/((6371*10^3+Equations!C1090)^2)</f>
        <v>9.7363724201056705</v>
      </c>
      <c r="C1090" s="1">
        <v>27175</v>
      </c>
      <c r="D1090" s="1">
        <f t="shared" si="162"/>
        <v>689.83066115456484</v>
      </c>
      <c r="E1090" s="1">
        <f>IF(C1090&lt;11165,'Initial Conditions (LLDS)'!$E$1-0.0065*C1090,IF(C1090&gt;25336.9,139.789+0.00296*C1090,216.483))</f>
        <v>220.22699999999998</v>
      </c>
      <c r="F1090">
        <f>(D1090*0.028964)/(8.3145*Equations!E1090)</f>
        <v>1.0911748112029933E-2</v>
      </c>
      <c r="G1090" s="14">
        <f t="shared" si="160"/>
        <v>467.47006984116587</v>
      </c>
      <c r="H1090">
        <f t="shared" si="163"/>
        <v>72.820848834037449</v>
      </c>
      <c r="I1090">
        <f t="shared" si="164"/>
        <v>14.09846576442164</v>
      </c>
      <c r="J1090">
        <f>F1090*G1090*B1090-m*B1090-0.5*Equations!F1090*0.3*I1090</f>
        <v>23.668013819198915</v>
      </c>
      <c r="K1090" s="14">
        <f t="shared" si="167"/>
        <v>1.7732425937500988</v>
      </c>
      <c r="L1090" s="1">
        <f t="shared" si="169"/>
        <v>3163.2780302251613</v>
      </c>
      <c r="O1090">
        <f>(2*Mp*Equations!B1090/(Equations!F1090*1.026*0.75))^(1/2)</f>
        <v>51.282003388495262</v>
      </c>
      <c r="Q1090">
        <f>$G$3*('Initial Conditions (LLDS)'!$I$3/Equations!D1090)*(Ti/Equations!E1090)</f>
        <v>787.99848490975069</v>
      </c>
      <c r="T1090" s="1">
        <v>27175</v>
      </c>
      <c r="U1090">
        <f t="shared" si="165"/>
        <v>529.91299489864525</v>
      </c>
      <c r="AB1090">
        <f t="shared" si="166"/>
        <v>4.8145902992687724</v>
      </c>
      <c r="AC1090" s="1">
        <f t="shared" si="168"/>
        <v>3163.2780302251613</v>
      </c>
    </row>
    <row r="1091" spans="1:29">
      <c r="A1091">
        <f t="shared" si="161"/>
        <v>4.8274473163329716</v>
      </c>
      <c r="B1091" s="1">
        <f>(6.67384*10^(-11)*5.97219*10^24)/((6371*10^3+Equations!C1091)^2)</f>
        <v>9.736296333445372</v>
      </c>
      <c r="C1091" s="1">
        <v>27200</v>
      </c>
      <c r="D1091" s="1">
        <f t="shared" si="162"/>
        <v>684.56356438033947</v>
      </c>
      <c r="E1091" s="1">
        <f>IF(C1091&lt;11165,'Initial Conditions (LLDS)'!$E$1-0.0065*C1091,IF(C1091&gt;25336.9,139.789+0.00296*C1091,216.483))</f>
        <v>220.30099999999999</v>
      </c>
      <c r="F1091">
        <f>(D1091*0.028964)/(8.3145*Equations!E1091)</f>
        <v>1.0824795809358417E-2</v>
      </c>
      <c r="G1091" s="14">
        <f t="shared" ref="G1091:G1154" si="170">(n*8.3145*E1091/D1091)</f>
        <v>471.2251151758374</v>
      </c>
      <c r="H1091">
        <f t="shared" si="163"/>
        <v>73.210293810175045</v>
      </c>
      <c r="I1091">
        <f t="shared" si="164"/>
        <v>14.117222522032396</v>
      </c>
      <c r="J1091">
        <f>F1091*G1091*B1091-m*B1091-0.5*Equations!F1091*0.3*I1091</f>
        <v>23.667982109251099</v>
      </c>
      <c r="K1091" s="14">
        <f t="shared" si="167"/>
        <v>1.7708865862943739</v>
      </c>
      <c r="L1091" s="1">
        <f t="shared" si="169"/>
        <v>3165.0489168114555</v>
      </c>
      <c r="O1091">
        <f>(2*Mp*Equations!B1091/(Equations!F1091*1.026*0.75))^(1/2)</f>
        <v>51.487356637468693</v>
      </c>
      <c r="Q1091">
        <f>$G$3*('Initial Conditions (LLDS)'!$I$3/Equations!D1091)*(Ti/Equations!E1091)</f>
        <v>793.79469128632456</v>
      </c>
      <c r="T1091" s="1">
        <v>27200</v>
      </c>
      <c r="U1091">
        <f t="shared" si="165"/>
        <v>528.28503493624396</v>
      </c>
      <c r="AB1091">
        <f t="shared" si="166"/>
        <v>4.8274473163329716</v>
      </c>
      <c r="AC1091" s="1">
        <f t="shared" si="168"/>
        <v>3165.0489168114555</v>
      </c>
    </row>
    <row r="1092" spans="1:29">
      <c r="A1092">
        <f t="shared" ref="A1092:A1155" si="171">((G1092*3)/(4*3.1415))^(1/3)</f>
        <v>4.840356545511602</v>
      </c>
      <c r="B1092" s="1">
        <f>(6.67384*10^(-11)*5.97219*10^24)/((6371*10^3+Equations!C1092)^2)</f>
        <v>9.736220247676961</v>
      </c>
      <c r="C1092" s="1">
        <v>27225</v>
      </c>
      <c r="D1092" s="1">
        <f t="shared" ref="D1092:D1155" si="172">101325*(1-2.25577*(10^-5)*C1092)^5.25588</f>
        <v>679.32907948969284</v>
      </c>
      <c r="E1092" s="1">
        <f>IF(C1092&lt;11165,'Initial Conditions (LLDS)'!$E$1-0.0065*C1092,IF(C1092&gt;25336.9,139.789+0.00296*C1092,216.483))</f>
        <v>220.375</v>
      </c>
      <c r="F1092">
        <f>(D1092*0.028964)/(8.3145*Equations!E1092)</f>
        <v>1.073841741098688E-2</v>
      </c>
      <c r="G1092" s="14">
        <f t="shared" si="170"/>
        <v>475.01558719452476</v>
      </c>
      <c r="H1092">
        <f t="shared" ref="H1092:H1155" si="173">3.1415*(A1092)^2</f>
        <v>73.602365248537325</v>
      </c>
      <c r="I1092">
        <f t="shared" ref="I1092:I1155" si="174">(2*B1092*(F1092*G1092-m)/(F1092*0.3*H1092))^(1/2)</f>
        <v>14.136030340555497</v>
      </c>
      <c r="J1092">
        <f>F1092*G1092*B1092-m*B1092-0.5*Equations!F1092*0.3*I1092</f>
        <v>23.667949591604543</v>
      </c>
      <c r="K1092" s="14">
        <f t="shared" si="167"/>
        <v>1.7685304429685871</v>
      </c>
      <c r="L1092" s="1">
        <f t="shared" si="169"/>
        <v>3166.8174472544242</v>
      </c>
      <c r="O1092">
        <f>(2*Mp*Equations!B1092/(Equations!F1092*1.026*0.75))^(1/2)</f>
        <v>51.693818606875375</v>
      </c>
      <c r="Q1092">
        <f>$G$3*('Initial Conditions (LLDS)'!$I$3/Equations!D1092)*(Ti/Equations!E1092)</f>
        <v>799.64257338472396</v>
      </c>
      <c r="T1092" s="1">
        <v>27225</v>
      </c>
      <c r="U1092">
        <f t="shared" ref="U1092:U1155" si="175">T1092/O1092</f>
        <v>526.65871343424078</v>
      </c>
      <c r="AB1092">
        <f t="shared" ref="AB1092:AB1155" si="176">((G1092*3)/(4*3.1415))^(1/3)</f>
        <v>4.840356545511602</v>
      </c>
      <c r="AC1092" s="1">
        <f t="shared" si="168"/>
        <v>3166.8174472544242</v>
      </c>
    </row>
    <row r="1093" spans="1:29">
      <c r="A1093">
        <f t="shared" si="171"/>
        <v>4.8533182750110617</v>
      </c>
      <c r="B1093" s="1">
        <f>(6.67384*10^(-11)*5.97219*10^24)/((6371*10^3+Equations!C1093)^2)</f>
        <v>9.7361441628004215</v>
      </c>
      <c r="C1093" s="1">
        <v>27250</v>
      </c>
      <c r="D1093" s="1">
        <f t="shared" si="172"/>
        <v>674.12705178193517</v>
      </c>
      <c r="E1093" s="1">
        <f>IF(C1093&lt;11165,'Initial Conditions (LLDS)'!$E$1-0.0065*C1093,IF(C1093&gt;25336.9,139.789+0.00296*C1093,216.483))</f>
        <v>220.44899999999998</v>
      </c>
      <c r="F1093">
        <f>(D1093*0.028964)/(8.3145*Equations!E1093)</f>
        <v>1.0652609894380499E-2</v>
      </c>
      <c r="G1093" s="14">
        <f t="shared" si="170"/>
        <v>478.84187092129366</v>
      </c>
      <c r="H1093">
        <f t="shared" si="173"/>
        <v>73.997084642084772</v>
      </c>
      <c r="I1093">
        <f t="shared" si="174"/>
        <v>14.154889434957335</v>
      </c>
      <c r="J1093">
        <f>F1093*G1093*B1093-m*B1093-0.5*Equations!F1093*0.3*I1093</f>
        <v>23.667916269460786</v>
      </c>
      <c r="K1093" s="14">
        <f t="shared" ref="K1093:K1156" si="177">25/I1093</f>
        <v>1.7661741629898753</v>
      </c>
      <c r="L1093" s="1">
        <f t="shared" si="169"/>
        <v>3168.5836214174142</v>
      </c>
      <c r="O1093">
        <f>(2*Mp*Equations!B1093/(Equations!F1093*1.026*0.75))^(1/2)</f>
        <v>51.901396886674789</v>
      </c>
      <c r="Q1093">
        <f>$G$3*('Initial Conditions (LLDS)'!$I$3/Equations!D1093)*(Ti/Equations!E1093)</f>
        <v>805.54267094065403</v>
      </c>
      <c r="T1093" s="1">
        <v>27250</v>
      </c>
      <c r="U1093">
        <f t="shared" si="175"/>
        <v>525.03403828416401</v>
      </c>
      <c r="AB1093">
        <f t="shared" si="176"/>
        <v>4.8533182750110617</v>
      </c>
      <c r="AC1093" s="1">
        <f t="shared" ref="AC1093:AC1156" si="178">L1092+K1093</f>
        <v>3168.5836214174142</v>
      </c>
    </row>
    <row r="1094" spans="1:29">
      <c r="A1094">
        <f t="shared" si="171"/>
        <v>4.8663327950515942</v>
      </c>
      <c r="B1094" s="1">
        <f>(6.67384*10^(-11)*5.97219*10^24)/((6371*10^3+Equations!C1094)^2)</f>
        <v>9.7360680788157392</v>
      </c>
      <c r="C1094" s="1">
        <v>27275</v>
      </c>
      <c r="D1094" s="1">
        <f t="shared" si="172"/>
        <v>668.95732706557578</v>
      </c>
      <c r="E1094" s="1">
        <f>IF(C1094&lt;11165,'Initial Conditions (LLDS)'!$E$1-0.0065*C1094,IF(C1094&gt;25336.9,139.789+0.00296*C1094,216.483))</f>
        <v>220.52299999999997</v>
      </c>
      <c r="F1094">
        <f>(D1094*0.028964)/(8.3145*Equations!E1094)</f>
        <v>1.0567370249105184E-2</v>
      </c>
      <c r="G1094" s="14">
        <f t="shared" si="170"/>
        <v>482.70435612415235</v>
      </c>
      <c r="H1094">
        <f t="shared" si="173"/>
        <v>74.394473690999533</v>
      </c>
      <c r="I1094">
        <f t="shared" si="174"/>
        <v>14.173800021425004</v>
      </c>
      <c r="J1094">
        <f>F1094*G1094*B1094-m*B1094-0.5*Equations!F1094*0.3*I1094</f>
        <v>23.667882146012573</v>
      </c>
      <c r="K1094" s="14">
        <f t="shared" si="177"/>
        <v>1.7638177455735369</v>
      </c>
      <c r="L1094" s="1">
        <f t="shared" ref="L1094:L1157" si="179">L1093+K1094</f>
        <v>3170.3474391629879</v>
      </c>
      <c r="O1094">
        <f>(2*Mp*Equations!B1094/(Equations!F1094*1.026*0.75))^(1/2)</f>
        <v>52.110099129888468</v>
      </c>
      <c r="Q1094">
        <f>$G$3*('Initial Conditions (LLDS)'!$I$3/Equations!D1094)*(Ti/Equations!E1094)</f>
        <v>811.49553014655123</v>
      </c>
      <c r="T1094" s="1">
        <v>27275</v>
      </c>
      <c r="U1094">
        <f t="shared" si="175"/>
        <v>523.41101735413986</v>
      </c>
      <c r="AB1094">
        <f t="shared" si="176"/>
        <v>4.8663327950515942</v>
      </c>
      <c r="AC1094" s="1">
        <f t="shared" si="178"/>
        <v>3170.3474391629879</v>
      </c>
    </row>
    <row r="1095" spans="1:29">
      <c r="A1095">
        <f t="shared" si="171"/>
        <v>4.8794003978843419</v>
      </c>
      <c r="B1095" s="1">
        <f>(6.67384*10^(-11)*5.97219*10^24)/((6371*10^3+Equations!C1095)^2)</f>
        <v>9.7359919957229017</v>
      </c>
      <c r="C1095" s="1">
        <v>27300</v>
      </c>
      <c r="D1095" s="1">
        <f t="shared" si="172"/>
        <v>663.81975165739266</v>
      </c>
      <c r="E1095" s="1">
        <f>IF(C1095&lt;11165,'Initial Conditions (LLDS)'!$E$1-0.0065*C1095,IF(C1095&gt;25336.9,139.789+0.00296*C1095,216.483))</f>
        <v>220.59699999999998</v>
      </c>
      <c r="F1095">
        <f>(D1095*0.028964)/(8.3145*Equations!E1095)</f>
        <v>1.0482695476792609E-2</v>
      </c>
      <c r="G1095" s="14">
        <f t="shared" si="170"/>
        <v>486.60343738045606</v>
      </c>
      <c r="H1095">
        <f t="shared" si="173"/>
        <v>74.794554304988267</v>
      </c>
      <c r="I1095">
        <f t="shared" si="174"/>
        <v>14.192762317374964</v>
      </c>
      <c r="J1095">
        <f>F1095*G1095*B1095-m*B1095-0.5*Equations!F1095*0.3*I1095</f>
        <v>23.667847224443982</v>
      </c>
      <c r="K1095" s="14">
        <f t="shared" si="177"/>
        <v>1.7614611899330319</v>
      </c>
      <c r="L1095" s="1">
        <f t="shared" si="179"/>
        <v>3172.108900352921</v>
      </c>
      <c r="O1095">
        <f>(2*Mp*Equations!B1095/(Equations!F1095*1.026*0.75))^(1/2)</f>
        <v>52.319933053216694</v>
      </c>
      <c r="Q1095">
        <f>$G$3*('Initial Conditions (LLDS)'!$I$3/Equations!D1095)*(Ti/Equations!E1095)</f>
        <v>817.50170373859294</v>
      </c>
      <c r="T1095" s="1">
        <v>27300</v>
      </c>
      <c r="U1095">
        <f t="shared" si="175"/>
        <v>521.78965848889902</v>
      </c>
      <c r="AB1095">
        <f t="shared" si="176"/>
        <v>4.8794003978843419</v>
      </c>
      <c r="AC1095" s="1">
        <f t="shared" si="178"/>
        <v>3172.108900352921</v>
      </c>
    </row>
    <row r="1096" spans="1:29">
      <c r="A1096">
        <f t="shared" si="171"/>
        <v>4.8925213778085377</v>
      </c>
      <c r="B1096" s="1">
        <f>(6.67384*10^(-11)*5.97219*10^24)/((6371*10^3+Equations!C1096)^2)</f>
        <v>9.7359159135218949</v>
      </c>
      <c r="C1096" s="1">
        <v>27325</v>
      </c>
      <c r="D1096" s="1">
        <f t="shared" si="172"/>
        <v>658.71417238149843</v>
      </c>
      <c r="E1096" s="1">
        <f>IF(C1096&lt;11165,'Initial Conditions (LLDS)'!$E$1-0.0065*C1096,IF(C1096&gt;25336.9,139.789+0.00296*C1096,216.483))</f>
        <v>220.67099999999999</v>
      </c>
      <c r="F1096">
        <f>(D1096*0.028964)/(8.3145*Equations!E1096)</f>
        <v>1.039858259110522E-2</v>
      </c>
      <c r="G1096" s="14">
        <f t="shared" si="170"/>
        <v>490.53951414331056</v>
      </c>
      <c r="H1096">
        <f t="shared" si="173"/>
        <v>75.19734860561303</v>
      </c>
      <c r="I1096">
        <f t="shared" si="174"/>
        <v>14.211776541461894</v>
      </c>
      <c r="J1096">
        <f>F1096*G1096*B1096-m*B1096-0.5*Equations!F1096*0.3*I1096</f>
        <v>23.66781150793031</v>
      </c>
      <c r="K1096" s="14">
        <f t="shared" si="177"/>
        <v>1.759104495279967</v>
      </c>
      <c r="L1096" s="1">
        <f t="shared" si="179"/>
        <v>3173.8680048482011</v>
      </c>
      <c r="O1096">
        <f>(2*Mp*Equations!B1096/(Equations!F1096*1.026*0.75))^(1/2)</f>
        <v>52.530906437662267</v>
      </c>
      <c r="Q1096">
        <f>$G$3*('Initial Conditions (LLDS)'!$I$3/Equations!D1096)*(Ti/Equations!E1096)</f>
        <v>823.56175108501418</v>
      </c>
      <c r="T1096" s="1">
        <v>27325</v>
      </c>
      <c r="U1096">
        <f t="shared" si="175"/>
        <v>520.16996950978216</v>
      </c>
      <c r="AB1096">
        <f t="shared" si="176"/>
        <v>4.8925213778085377</v>
      </c>
      <c r="AC1096" s="1">
        <f t="shared" si="178"/>
        <v>3173.8680048482011</v>
      </c>
    </row>
    <row r="1097" spans="1:29">
      <c r="A1097">
        <f t="shared" si="171"/>
        <v>4.9056960311889073</v>
      </c>
      <c r="B1097" s="1">
        <f>(6.67384*10^(-11)*5.97219*10^24)/((6371*10^3+Equations!C1097)^2)</f>
        <v>9.7358398322127044</v>
      </c>
      <c r="C1097" s="1">
        <v>27350</v>
      </c>
      <c r="D1097" s="1">
        <f t="shared" si="172"/>
        <v>653.64043656840261</v>
      </c>
      <c r="E1097" s="1">
        <f>IF(C1097&lt;11165,'Initial Conditions (LLDS)'!$E$1-0.0065*C1097,IF(C1097&gt;25336.9,139.789+0.00296*C1097,216.483))</f>
        <v>220.745</v>
      </c>
      <c r="F1097">
        <f>(D1097*0.028964)/(8.3145*Equations!E1097)</f>
        <v>1.0315028617701285E-2</v>
      </c>
      <c r="G1097" s="14">
        <f t="shared" si="170"/>
        <v>494.5129908089956</v>
      </c>
      <c r="H1097">
        <f t="shared" si="173"/>
        <v>75.602878928652586</v>
      </c>
      <c r="I1097">
        <f t="shared" si="174"/>
        <v>14.230842913587589</v>
      </c>
      <c r="J1097">
        <f>F1097*G1097*B1097-m*B1097-0.5*Equations!F1097*0.3*I1097</f>
        <v>23.667774999638191</v>
      </c>
      <c r="K1097" s="14">
        <f t="shared" si="177"/>
        <v>1.7567476608240848</v>
      </c>
      <c r="L1097" s="1">
        <f t="shared" si="179"/>
        <v>3175.6247525090253</v>
      </c>
      <c r="O1097">
        <f>(2*Mp*Equations!B1097/(Equations!F1097*1.026*0.75))^(1/2)</f>
        <v>52.743027129161447</v>
      </c>
      <c r="Q1097">
        <f>$G$3*('Initial Conditions (LLDS)'!$I$3/Equations!D1097)*(Ti/Equations!E1097)</f>
        <v>829.67623827575699</v>
      </c>
      <c r="T1097" s="1">
        <v>27350</v>
      </c>
      <c r="U1097">
        <f t="shared" si="175"/>
        <v>518.55195821474331</v>
      </c>
      <c r="AB1097">
        <f t="shared" si="176"/>
        <v>4.9056960311889073</v>
      </c>
      <c r="AC1097" s="1">
        <f t="shared" si="178"/>
        <v>3175.6247525090253</v>
      </c>
    </row>
    <row r="1098" spans="1:29">
      <c r="A1098">
        <f t="shared" si="171"/>
        <v>4.9189246564732203</v>
      </c>
      <c r="B1098" s="1">
        <f>(6.67384*10^(-11)*5.97219*10^24)/((6371*10^3+Equations!C1098)^2)</f>
        <v>9.7357637517953162</v>
      </c>
      <c r="C1098" s="1">
        <v>27375</v>
      </c>
      <c r="D1098" s="1">
        <f t="shared" si="172"/>
        <v>648.5983920540815</v>
      </c>
      <c r="E1098" s="1">
        <f>IF(C1098&lt;11165,'Initial Conditions (LLDS)'!$E$1-0.0065*C1098,IF(C1098&gt;25336.9,139.789+0.00296*C1098,216.483))</f>
        <v>220.81899999999999</v>
      </c>
      <c r="F1098">
        <f>(D1098*0.028964)/(8.3145*Equations!E1098)</f>
        <v>1.0232030594200111E-2</v>
      </c>
      <c r="G1098" s="14">
        <f t="shared" si="170"/>
        <v>498.52427678541414</v>
      </c>
      <c r="H1098">
        <f t="shared" si="173"/>
        <v>76.011167826493079</v>
      </c>
      <c r="I1098">
        <f t="shared" si="174"/>
        <v>14.249961654909878</v>
      </c>
      <c r="J1098">
        <f>F1098*G1098*B1098-m*B1098-0.5*Equations!F1098*0.3*I1098</f>
        <v>23.66773770272556</v>
      </c>
      <c r="K1098" s="14">
        <f t="shared" si="177"/>
        <v>1.7543906857732601</v>
      </c>
      <c r="L1098" s="1">
        <f t="shared" si="179"/>
        <v>3177.3791431947984</v>
      </c>
      <c r="O1098">
        <f>(2*Mp*Equations!B1098/(Equations!F1098*1.026*0.75))^(1/2)</f>
        <v>52.956303039221787</v>
      </c>
      <c r="Q1098">
        <f>$G$3*('Initial Conditions (LLDS)'!$I$3/Equations!D1098)*(Ti/Equations!E1098)</f>
        <v>835.8457382134568</v>
      </c>
      <c r="T1098" s="1">
        <v>27375</v>
      </c>
      <c r="U1098">
        <f t="shared" si="175"/>
        <v>516.93563237835656</v>
      </c>
      <c r="AB1098">
        <f t="shared" si="176"/>
        <v>4.9189246564732203</v>
      </c>
      <c r="AC1098" s="1">
        <f t="shared" si="178"/>
        <v>3177.3791431947984</v>
      </c>
    </row>
    <row r="1099" spans="1:29">
      <c r="A1099">
        <f t="shared" si="171"/>
        <v>4.9322075542100121</v>
      </c>
      <c r="B1099" s="1">
        <f>(6.67384*10^(-11)*5.97219*10^24)/((6371*10^3+Equations!C1099)^2)</f>
        <v>9.7356876722697177</v>
      </c>
      <c r="C1099" s="1">
        <v>27400</v>
      </c>
      <c r="D1099" s="1">
        <f t="shared" si="172"/>
        <v>643.58788717904508</v>
      </c>
      <c r="E1099" s="1">
        <f>IF(C1099&lt;11165,'Initial Conditions (LLDS)'!$E$1-0.0065*C1099,IF(C1099&gt;25336.9,139.789+0.00296*C1099,216.483))</f>
        <v>220.89299999999997</v>
      </c>
      <c r="F1099">
        <f>(D1099*0.028964)/(8.3145*Equations!E1099)</f>
        <v>1.0149585570147297E-2</v>
      </c>
      <c r="G1099" s="14">
        <f t="shared" si="170"/>
        <v>502.57378656159409</v>
      </c>
      <c r="H1099">
        <f t="shared" si="173"/>
        <v>76.422238070548516</v>
      </c>
      <c r="I1099">
        <f t="shared" si="174"/>
        <v>14.269132987851739</v>
      </c>
      <c r="J1099">
        <f>F1099*G1099*B1099-m*B1099-0.5*Equations!F1099*0.3*I1099</f>
        <v>23.667699620341711</v>
      </c>
      <c r="K1099" s="14">
        <f t="shared" si="177"/>
        <v>1.752033569333481</v>
      </c>
      <c r="L1099" s="1">
        <f t="shared" si="179"/>
        <v>3179.1311767641319</v>
      </c>
      <c r="O1099">
        <f>(2*Mp*Equations!B1099/(Equations!F1099*1.026*0.75))^(1/2)</f>
        <v>53.17074214556726</v>
      </c>
      <c r="Q1099">
        <f>$G$3*('Initial Conditions (LLDS)'!$I$3/Equations!D1099)*(Ti/Equations!E1099)</f>
        <v>842.07083070580313</v>
      </c>
      <c r="T1099" s="1">
        <v>27400</v>
      </c>
      <c r="U1099">
        <f t="shared" si="175"/>
        <v>515.32099975182086</v>
      </c>
      <c r="AB1099">
        <f t="shared" si="176"/>
        <v>4.9322075542100121</v>
      </c>
      <c r="AC1099" s="1">
        <f t="shared" si="178"/>
        <v>3179.1311767641319</v>
      </c>
    </row>
    <row r="1100" spans="1:29">
      <c r="A1100">
        <f t="shared" si="171"/>
        <v>4.9455450270665064</v>
      </c>
      <c r="B1100" s="1">
        <f>(6.67384*10^(-11)*5.97219*10^24)/((6371*10^3+Equations!C1100)^2)</f>
        <v>9.7356115936358929</v>
      </c>
      <c r="C1100" s="1">
        <v>27425</v>
      </c>
      <c r="D1100" s="1">
        <f t="shared" si="172"/>
        <v>638.60877078740555</v>
      </c>
      <c r="E1100" s="1">
        <f>IF(C1100&lt;11165,'Initial Conditions (LLDS)'!$E$1-0.0065*C1100,IF(C1100&gt;25336.9,139.789+0.00296*C1100,216.483))</f>
        <v>220.96699999999998</v>
      </c>
      <c r="F1100">
        <f>(D1100*0.028964)/(8.3145*Equations!E1100)</f>
        <v>1.0067690606980078E-2</v>
      </c>
      <c r="G1100" s="14">
        <f t="shared" si="170"/>
        <v>506.66193977825492</v>
      </c>
      <c r="H1100">
        <f t="shared" si="173"/>
        <v>76.836112653712789</v>
      </c>
      <c r="I1100">
        <f t="shared" si="174"/>
        <v>14.288357136110305</v>
      </c>
      <c r="J1100">
        <f>F1100*G1100*B1100-m*B1100-0.5*Equations!F1100*0.3*I1100</f>
        <v>23.667660755627235</v>
      </c>
      <c r="K1100" s="14">
        <f t="shared" si="177"/>
        <v>1.7496763107088538</v>
      </c>
      <c r="L1100" s="1">
        <f t="shared" si="179"/>
        <v>3180.8808530748406</v>
      </c>
      <c r="O1100">
        <f>(2*Mp*Equations!B1100/(Equations!F1100*1.026*0.75))^(1/2)</f>
        <v>53.386352492790692</v>
      </c>
      <c r="Q1100">
        <f>$G$3*('Initial Conditions (LLDS)'!$I$3/Equations!D1100)*(Ti/Equations!E1100)</f>
        <v>848.35210255929201</v>
      </c>
      <c r="T1100" s="1">
        <v>27425</v>
      </c>
      <c r="U1100">
        <f t="shared" si="175"/>
        <v>513.70806806296571</v>
      </c>
      <c r="AB1100">
        <f t="shared" si="176"/>
        <v>4.9455450270665064</v>
      </c>
      <c r="AC1100" s="1">
        <f t="shared" si="178"/>
        <v>3180.8808530748406</v>
      </c>
    </row>
    <row r="1101" spans="1:29">
      <c r="A1101">
        <f t="shared" si="171"/>
        <v>4.9589373798467085</v>
      </c>
      <c r="B1101" s="1">
        <f>(6.67384*10^(-11)*5.97219*10^24)/((6371*10^3+Equations!C1101)^2)</f>
        <v>9.7355355158938295</v>
      </c>
      <c r="C1101" s="1">
        <v>27450</v>
      </c>
      <c r="D1101" s="1">
        <f t="shared" si="172"/>
        <v>633.66089222593757</v>
      </c>
      <c r="E1101" s="1">
        <f>IF(C1101&lt;11165,'Initial Conditions (LLDS)'!$E$1-0.0065*C1101,IF(C1101&gt;25336.9,139.789+0.00296*C1101,216.483))</f>
        <v>221.041</v>
      </c>
      <c r="F1101">
        <f>(D1101*0.028964)/(8.3145*Equations!E1101)</f>
        <v>9.9863427779926101E-3</v>
      </c>
      <c r="G1101" s="14">
        <f t="shared" si="170"/>
        <v>510.78916129946776</v>
      </c>
      <c r="H1101">
        <f t="shared" si="173"/>
        <v>77.252814792842415</v>
      </c>
      <c r="I1101">
        <f t="shared" si="174"/>
        <v>14.307634324666195</v>
      </c>
      <c r="J1101">
        <f>F1101*G1101*B1101-m*B1101-0.5*Equations!F1101*0.3*I1101</f>
        <v>23.667621111714102</v>
      </c>
      <c r="K1101" s="14">
        <f t="shared" si="177"/>
        <v>1.7473189091015762</v>
      </c>
      <c r="L1101" s="1">
        <f t="shared" si="179"/>
        <v>3182.6281719839421</v>
      </c>
      <c r="O1101">
        <f>(2*Mp*Equations!B1101/(Equations!F1101*1.026*0.75))^(1/2)</f>
        <v>53.603142193013937</v>
      </c>
      <c r="Q1101">
        <f>$G$3*('Initial Conditions (LLDS)'!$I$3/Equations!D1101)*(Ti/Equations!E1101)</f>
        <v>854.69014767440592</v>
      </c>
      <c r="T1101" s="1">
        <v>27450</v>
      </c>
      <c r="U1101">
        <f t="shared" si="175"/>
        <v>512.09684501625247</v>
      </c>
      <c r="AB1101">
        <f t="shared" si="176"/>
        <v>4.9589373798467085</v>
      </c>
      <c r="AC1101" s="1">
        <f t="shared" si="178"/>
        <v>3182.6281719839421</v>
      </c>
    </row>
    <row r="1102" spans="1:29">
      <c r="A1102">
        <f t="shared" si="171"/>
        <v>4.9723849195096488</v>
      </c>
      <c r="B1102" s="1">
        <f>(6.67384*10^(-11)*5.97219*10^24)/((6371*10^3+Equations!C1102)^2)</f>
        <v>9.7354594390435132</v>
      </c>
      <c r="C1102" s="1">
        <v>27475</v>
      </c>
      <c r="D1102" s="1">
        <f t="shared" si="172"/>
        <v>628.74410134315815</v>
      </c>
      <c r="E1102" s="1">
        <f>IF(C1102&lt;11165,'Initial Conditions (LLDS)'!$E$1-0.0065*C1102,IF(C1102&gt;25336.9,139.789+0.00296*C1102,216.483))</f>
        <v>221.11499999999998</v>
      </c>
      <c r="F1102">
        <f>(D1102*0.028964)/(8.3145*Equations!E1102)</f>
        <v>9.9055391683016431E-3</v>
      </c>
      <c r="G1102" s="14">
        <f t="shared" si="170"/>
        <v>514.95588128540214</v>
      </c>
      <c r="H1102">
        <f t="shared" si="173"/>
        <v>77.67236793126996</v>
      </c>
      <c r="I1102">
        <f t="shared" si="174"/>
        <v>14.3269647797927</v>
      </c>
      <c r="J1102">
        <f>F1102*G1102*B1102-m*B1102-0.5*Equations!F1102*0.3*I1102</f>
        <v>23.667580691725682</v>
      </c>
      <c r="K1102" s="14">
        <f t="shared" si="177"/>
        <v>1.7449613637119397</v>
      </c>
      <c r="L1102" s="1">
        <f t="shared" si="179"/>
        <v>3184.3731333476539</v>
      </c>
      <c r="O1102">
        <f>(2*Mp*Equations!B1102/(Equations!F1102*1.026*0.75))^(1/2)</f>
        <v>53.821119426554667</v>
      </c>
      <c r="Q1102">
        <f>$G$3*('Initial Conditions (LLDS)'!$I$3/Equations!D1102)*(Ti/Equations!E1102)</f>
        <v>861.0855671422064</v>
      </c>
      <c r="T1102" s="1">
        <v>27475</v>
      </c>
      <c r="U1102">
        <f t="shared" si="175"/>
        <v>510.48733829278513</v>
      </c>
      <c r="AB1102">
        <f t="shared" si="176"/>
        <v>4.9723849195096488</v>
      </c>
      <c r="AC1102" s="1">
        <f t="shared" si="178"/>
        <v>3184.3731333476539</v>
      </c>
    </row>
    <row r="1103" spans="1:29">
      <c r="A1103">
        <f t="shared" si="171"/>
        <v>4.9858879551878736</v>
      </c>
      <c r="B1103" s="1">
        <f>(6.67384*10^(-11)*5.97219*10^24)/((6371*10^3+Equations!C1103)^2)</f>
        <v>9.735383363084928</v>
      </c>
      <c r="C1103" s="1">
        <v>27500</v>
      </c>
      <c r="D1103" s="1">
        <f t="shared" si="172"/>
        <v>623.85824848838411</v>
      </c>
      <c r="E1103" s="1">
        <f>IF(C1103&lt;11165,'Initial Conditions (LLDS)'!$E$1-0.0065*C1103,IF(C1103&gt;25336.9,139.789+0.00296*C1103,216.483))</f>
        <v>221.18899999999999</v>
      </c>
      <c r="F1103">
        <f>(D1103*0.028964)/(8.3145*Equations!E1103)</f>
        <v>9.82527687481188E-3</v>
      </c>
      <c r="G1103" s="14">
        <f t="shared" si="170"/>
        <v>519.16253526621426</v>
      </c>
      <c r="H1103">
        <f t="shared" si="173"/>
        <v>78.094795741351334</v>
      </c>
      <c r="I1103">
        <f t="shared" si="174"/>
        <v>14.34634872906517</v>
      </c>
      <c r="J1103">
        <f>F1103*G1103*B1103-m*B1103-0.5*Equations!F1103*0.3*I1103</f>
        <v>23.667539498776719</v>
      </c>
      <c r="K1103" s="14">
        <f t="shared" si="177"/>
        <v>1.742603673738317</v>
      </c>
      <c r="L1103" s="1">
        <f t="shared" si="179"/>
        <v>3186.1157370213923</v>
      </c>
      <c r="O1103">
        <f>(2*Mp*Equations!B1103/(Equations!F1103*1.026*0.75))^(1/2)</f>
        <v>54.040292442601874</v>
      </c>
      <c r="Q1103">
        <f>$G$3*('Initial Conditions (LLDS)'!$I$3/Equations!D1103)*(Ti/Equations!E1103)</f>
        <v>867.53896934241982</v>
      </c>
      <c r="T1103" s="1">
        <v>27500</v>
      </c>
      <c r="U1103">
        <f t="shared" si="175"/>
        <v>508.87955555030965</v>
      </c>
      <c r="AB1103">
        <f t="shared" si="176"/>
        <v>4.9858879551878736</v>
      </c>
      <c r="AC1103" s="1">
        <f t="shared" si="178"/>
        <v>3186.1157370213923</v>
      </c>
    </row>
    <row r="1104" spans="1:29">
      <c r="A1104">
        <f t="shared" si="171"/>
        <v>4.9994467982060478</v>
      </c>
      <c r="B1104" s="1">
        <f>(6.67384*10^(-11)*5.97219*10^24)/((6371*10^3+Equations!C1104)^2)</f>
        <v>9.7353072880180633</v>
      </c>
      <c r="C1104" s="1">
        <v>27525</v>
      </c>
      <c r="D1104" s="1">
        <f t="shared" si="172"/>
        <v>619.00318451080977</v>
      </c>
      <c r="E1104" s="1">
        <f>IF(C1104&lt;11165,'Initial Conditions (LLDS)'!$E$1-0.0065*C1104,IF(C1104&gt;25336.9,139.789+0.00296*C1104,216.483))</f>
        <v>221.26299999999998</v>
      </c>
      <c r="F1104">
        <f>(D1104*0.028964)/(8.3145*Equations!E1104)</f>
        <v>9.7455530061817588E-3</v>
      </c>
      <c r="G1104" s="14">
        <f t="shared" si="170"/>
        <v>523.4095642170588</v>
      </c>
      <c r="H1104">
        <f t="shared" si="173"/>
        <v>78.520122127043223</v>
      </c>
      <c r="I1104">
        <f t="shared" si="174"/>
        <v>14.365786401370467</v>
      </c>
      <c r="J1104">
        <f>F1104*G1104*B1104-m*B1104-0.5*Equations!F1104*0.3*I1104</f>
        <v>23.667497535973354</v>
      </c>
      <c r="K1104" s="14">
        <f t="shared" si="177"/>
        <v>1.7402458383771493</v>
      </c>
      <c r="L1104" s="1">
        <f t="shared" si="179"/>
        <v>3187.8559828597695</v>
      </c>
      <c r="O1104">
        <f>(2*Mp*Equations!B1104/(Equations!F1104*1.026*0.75))^(1/2)</f>
        <v>54.260669559898098</v>
      </c>
      <c r="Q1104">
        <f>$G$3*('Initial Conditions (LLDS)'!$I$3/Equations!D1104)*(Ti/Equations!E1104)</f>
        <v>874.05097004298693</v>
      </c>
      <c r="T1104" s="1">
        <v>27525</v>
      </c>
      <c r="U1104">
        <f t="shared" si="175"/>
        <v>507.27350442322285</v>
      </c>
      <c r="AB1104">
        <f t="shared" si="176"/>
        <v>4.9994467982060478</v>
      </c>
      <c r="AC1104" s="1">
        <f t="shared" si="178"/>
        <v>3187.8559828597695</v>
      </c>
    </row>
    <row r="1105" spans="1:29">
      <c r="A1105">
        <f t="shared" si="171"/>
        <v>5.0130617620998201</v>
      </c>
      <c r="B1105" s="1">
        <f>(6.67384*10^(-11)*5.97219*10^24)/((6371*10^3+Equations!C1105)^2)</f>
        <v>9.7352312138429031</v>
      </c>
      <c r="C1105" s="1">
        <v>27550</v>
      </c>
      <c r="D1105" s="1">
        <f t="shared" si="172"/>
        <v>614.17876075856577</v>
      </c>
      <c r="E1105" s="1">
        <f>IF(C1105&lt;11165,'Initial Conditions (LLDS)'!$E$1-0.0065*C1105,IF(C1105&gt;25336.9,139.789+0.00296*C1105,216.483))</f>
        <v>221.33699999999999</v>
      </c>
      <c r="F1105">
        <f>(D1105*0.028964)/(8.3145*Equations!E1105)</f>
        <v>9.6663646827889922E-3</v>
      </c>
      <c r="G1105" s="14">
        <f t="shared" si="170"/>
        <v>527.69741463427783</v>
      </c>
      <c r="H1105">
        <f t="shared" si="173"/>
        <v>78.948371226515832</v>
      </c>
      <c r="I1105">
        <f t="shared" si="174"/>
        <v>14.385278026916495</v>
      </c>
      <c r="J1105">
        <f>F1105*G1105*B1105-m*B1105-0.5*Equations!F1105*0.3*I1105</f>
        <v>23.667454806413197</v>
      </c>
      <c r="K1105" s="14">
        <f t="shared" si="177"/>
        <v>1.7378878568229372</v>
      </c>
      <c r="L1105" s="1">
        <f t="shared" si="179"/>
        <v>3189.5938707165924</v>
      </c>
      <c r="O1105">
        <f>(2*Mp*Equations!B1105/(Equations!F1105*1.026*0.75))^(1/2)</f>
        <v>54.482259167430229</v>
      </c>
      <c r="Q1105">
        <f>$G$3*('Initial Conditions (LLDS)'!$I$3/Equations!D1105)*(Ti/Equations!E1105)</f>
        <v>880.62219250114777</v>
      </c>
      <c r="T1105" s="1">
        <v>27550</v>
      </c>
      <c r="U1105">
        <f t="shared" si="175"/>
        <v>505.6691925225731</v>
      </c>
      <c r="AB1105">
        <f t="shared" si="176"/>
        <v>5.0130617620998201</v>
      </c>
      <c r="AC1105" s="1">
        <f t="shared" si="178"/>
        <v>3189.5938707165924</v>
      </c>
    </row>
    <row r="1106" spans="1:29">
      <c r="A1106">
        <f t="shared" si="171"/>
        <v>5.0267331626348062</v>
      </c>
      <c r="B1106" s="1">
        <f>(6.67384*10^(-11)*5.97219*10^24)/((6371*10^3+Equations!C1106)^2)</f>
        <v>9.7351551405594332</v>
      </c>
      <c r="C1106" s="1">
        <v>27575</v>
      </c>
      <c r="D1106" s="1">
        <f t="shared" si="172"/>
        <v>609.38482907779951</v>
      </c>
      <c r="E1106" s="1">
        <f>IF(C1106&lt;11165,'Initial Conditions (LLDS)'!$E$1-0.0065*C1106,IF(C1106&gt;25336.9,139.789+0.00296*C1106,216.483))</f>
        <v>221.411</v>
      </c>
      <c r="F1106">
        <f>(D1106*0.028964)/(8.3145*Equations!E1106)</f>
        <v>9.587709036696505E-3</v>
      </c>
      <c r="G1106" s="14">
        <f t="shared" si="170"/>
        <v>532.02653861275166</v>
      </c>
      <c r="H1106">
        <f t="shared" si="173"/>
        <v>79.379567414796611</v>
      </c>
      <c r="I1106">
        <f t="shared" si="174"/>
        <v>14.404823837241763</v>
      </c>
      <c r="J1106">
        <f>F1106*G1106*B1106-m*B1106-0.5*Equations!F1106*0.3*I1106</f>
        <v>23.66741131318522</v>
      </c>
      <c r="K1106" s="14">
        <f t="shared" si="177"/>
        <v>1.7355297282682356</v>
      </c>
      <c r="L1106" s="1">
        <f t="shared" si="179"/>
        <v>3191.3294004448608</v>
      </c>
      <c r="O1106">
        <f>(2*Mp*Equations!B1106/(Equations!F1106*1.026*0.75))^(1/2)</f>
        <v>54.705069725127494</v>
      </c>
      <c r="Q1106">
        <f>$G$3*('Initial Conditions (LLDS)'!$I$3/Equations!D1106)*(Ti/Equations!E1106)</f>
        <v>887.25326756603761</v>
      </c>
      <c r="T1106" s="1">
        <v>27575</v>
      </c>
      <c r="U1106">
        <f t="shared" si="175"/>
        <v>504.06662743606864</v>
      </c>
      <c r="AB1106">
        <f t="shared" si="176"/>
        <v>5.0267331626348062</v>
      </c>
      <c r="AC1106" s="1">
        <f t="shared" si="178"/>
        <v>3191.3294004448608</v>
      </c>
    </row>
    <row r="1107" spans="1:29">
      <c r="A1107">
        <f t="shared" si="171"/>
        <v>5.0404613178258204</v>
      </c>
      <c r="B1107" s="1">
        <f>(6.67384*10^(-11)*5.97219*10^24)/((6371*10^3+Equations!C1107)^2)</f>
        <v>9.7350790681676411</v>
      </c>
      <c r="C1107" s="1">
        <v>27600</v>
      </c>
      <c r="D1107" s="1">
        <f t="shared" si="172"/>
        <v>604.62124181173772</v>
      </c>
      <c r="E1107" s="1">
        <f>IF(C1107&lt;11165,'Initial Conditions (LLDS)'!$E$1-0.0065*C1107,IF(C1107&gt;25336.9,139.789+0.00296*C1107,216.483))</f>
        <v>221.48499999999999</v>
      </c>
      <c r="F1107">
        <f>(D1107*0.028964)/(8.3145*Equations!E1107)</f>
        <v>9.5095832116181851E-3</v>
      </c>
      <c r="G1107" s="14">
        <f t="shared" si="170"/>
        <v>536.3973939244654</v>
      </c>
      <c r="H1107">
        <f t="shared" si="173"/>
        <v>79.813735306449743</v>
      </c>
      <c r="I1107">
        <f t="shared" si="174"/>
        <v>14.424424065225129</v>
      </c>
      <c r="J1107">
        <f>F1107*G1107*B1107-m*B1107-0.5*Equations!F1107*0.3*I1107</f>
        <v>23.667367059369933</v>
      </c>
      <c r="K1107" s="14">
        <f t="shared" si="177"/>
        <v>1.7331714519036372</v>
      </c>
      <c r="L1107" s="1">
        <f t="shared" si="179"/>
        <v>3193.0625718967644</v>
      </c>
      <c r="O1107">
        <f>(2*Mp*Equations!B1107/(Equations!F1107*1.026*0.75))^(1/2)</f>
        <v>54.929109764567933</v>
      </c>
      <c r="Q1107">
        <f>$G$3*('Initial Conditions (LLDS)'!$I$3/Equations!D1107)*(Ti/Equations!E1107)</f>
        <v>893.94483378287077</v>
      </c>
      <c r="T1107" s="1">
        <v>27600</v>
      </c>
      <c r="U1107">
        <f t="shared" si="175"/>
        <v>502.46581672808037</v>
      </c>
      <c r="AB1107">
        <f t="shared" si="176"/>
        <v>5.0404613178258204</v>
      </c>
      <c r="AC1107" s="1">
        <f t="shared" si="178"/>
        <v>3193.0625718967644</v>
      </c>
    </row>
    <row r="1108" spans="1:29">
      <c r="A1108">
        <f t="shared" si="171"/>
        <v>5.0542465479562688</v>
      </c>
      <c r="B1108" s="1">
        <f>(6.67384*10^(-11)*5.97219*10^24)/((6371*10^3+Equations!C1108)^2)</f>
        <v>9.7350029966675127</v>
      </c>
      <c r="C1108" s="1">
        <v>27625</v>
      </c>
      <c r="D1108" s="1">
        <f t="shared" si="172"/>
        <v>599.88785179975866</v>
      </c>
      <c r="E1108" s="1">
        <f>IF(C1108&lt;11165,'Initial Conditions (LLDS)'!$E$1-0.0065*C1108,IF(C1108&gt;25336.9,139.789+0.00296*C1108,216.483))</f>
        <v>221.55899999999997</v>
      </c>
      <c r="F1108">
        <f>(D1108*0.028964)/(8.3145*Equations!E1108)</f>
        <v>9.4319843628848151E-3</v>
      </c>
      <c r="G1108" s="14">
        <f t="shared" si="170"/>
        <v>540.81044409828769</v>
      </c>
      <c r="H1108">
        <f t="shared" si="173"/>
        <v>80.250899758288782</v>
      </c>
      <c r="I1108">
        <f t="shared" si="174"/>
        <v>14.444078945095566</v>
      </c>
      <c r="J1108">
        <f>F1108*G1108*B1108-m*B1108-0.5*Equations!F1108*0.3*I1108</f>
        <v>23.667322048039242</v>
      </c>
      <c r="K1108" s="14">
        <f t="shared" si="177"/>
        <v>1.730813026917764</v>
      </c>
      <c r="L1108" s="1">
        <f t="shared" si="179"/>
        <v>3194.7933849236824</v>
      </c>
      <c r="O1108">
        <f>(2*Mp*Equations!B1108/(Equations!F1108*1.026*0.75))^(1/2)</f>
        <v>55.154387889692849</v>
      </c>
      <c r="Q1108">
        <f>$G$3*('Initial Conditions (LLDS)'!$I$3/Equations!D1108)*(Ti/Equations!E1108)</f>
        <v>900.69753749870017</v>
      </c>
      <c r="T1108" s="1">
        <v>27625</v>
      </c>
      <c r="U1108">
        <f t="shared" si="175"/>
        <v>500.8667679396458</v>
      </c>
      <c r="AB1108">
        <f t="shared" si="176"/>
        <v>5.0542465479562688</v>
      </c>
      <c r="AC1108" s="1">
        <f t="shared" si="178"/>
        <v>3194.7933849236824</v>
      </c>
    </row>
    <row r="1109" spans="1:29">
      <c r="A1109">
        <f t="shared" si="171"/>
        <v>5.0680891755977528</v>
      </c>
      <c r="B1109" s="1">
        <f>(6.67384*10^(-11)*5.97219*10^24)/((6371*10^3+Equations!C1109)^2)</f>
        <v>9.7349269260590319</v>
      </c>
      <c r="C1109" s="1">
        <v>27650</v>
      </c>
      <c r="D1109" s="1">
        <f t="shared" si="172"/>
        <v>595.18451237646411</v>
      </c>
      <c r="E1109" s="1">
        <f>IF(C1109&lt;11165,'Initial Conditions (LLDS)'!$E$1-0.0065*C1109,IF(C1109&gt;25336.9,139.789+0.00296*C1109,216.483))</f>
        <v>221.63299999999998</v>
      </c>
      <c r="F1109">
        <f>(D1109*0.028964)/(8.3145*Equations!E1109)</f>
        <v>9.3549096574101192E-3</v>
      </c>
      <c r="G1109" s="14">
        <f t="shared" si="170"/>
        <v>545.26615850099154</v>
      </c>
      <c r="H1109">
        <f t="shared" si="173"/>
        <v>80.691085872124603</v>
      </c>
      <c r="I1109">
        <f t="shared" si="174"/>
        <v>14.463788712441996</v>
      </c>
      <c r="J1109">
        <f>F1109*G1109*B1109-m*B1109-0.5*Equations!F1109*0.3*I1109</f>
        <v>23.66727628225658</v>
      </c>
      <c r="K1109" s="14">
        <f t="shared" si="177"/>
        <v>1.7284544524972614</v>
      </c>
      <c r="L1109" s="1">
        <f t="shared" si="179"/>
        <v>3196.5218393761797</v>
      </c>
      <c r="O1109">
        <f>(2*Mp*Equations!B1109/(Equations!F1109*1.026*0.75))^(1/2)</f>
        <v>55.380912777529254</v>
      </c>
      <c r="Q1109">
        <f>$G$3*('Initial Conditions (LLDS)'!$I$3/Equations!D1109)*(Ti/Equations!E1109)</f>
        <v>907.5120329697977</v>
      </c>
      <c r="T1109" s="1">
        <v>27650</v>
      </c>
      <c r="U1109">
        <f t="shared" si="175"/>
        <v>499.2694885884755</v>
      </c>
      <c r="AB1109">
        <f t="shared" si="176"/>
        <v>5.0680891755977528</v>
      </c>
      <c r="AC1109" s="1">
        <f t="shared" si="178"/>
        <v>3196.5218393761797</v>
      </c>
    </row>
    <row r="1110" spans="1:29">
      <c r="A1110">
        <f t="shared" si="171"/>
        <v>5.0819895256298793</v>
      </c>
      <c r="B1110" s="1">
        <f>(6.67384*10^(-11)*5.97219*10^24)/((6371*10^3+Equations!C1110)^2)</f>
        <v>9.7348508563421881</v>
      </c>
      <c r="C1110" s="1">
        <v>27675</v>
      </c>
      <c r="D1110" s="1">
        <f t="shared" si="172"/>
        <v>590.5110773707454</v>
      </c>
      <c r="E1110" s="1">
        <f>IF(C1110&lt;11165,'Initial Conditions (LLDS)'!$E$1-0.0065*C1110,IF(C1110&gt;25336.9,139.789+0.00296*C1110,216.483))</f>
        <v>221.70699999999999</v>
      </c>
      <c r="F1110">
        <f>(D1110*0.028964)/(8.3145*Equations!E1110)</f>
        <v>9.2783562736567359E-3</v>
      </c>
      <c r="G1110" s="14">
        <f t="shared" si="170"/>
        <v>549.76501241954315</v>
      </c>
      <c r="H1110">
        <f t="shared" si="173"/>
        <v>81.134318997548988</v>
      </c>
      <c r="I1110">
        <f t="shared" si="174"/>
        <v>14.483553604223289</v>
      </c>
      <c r="J1110">
        <f>F1110*G1110*B1110-m*B1110-0.5*Equations!F1110*0.3*I1110</f>
        <v>23.667229765076872</v>
      </c>
      <c r="K1110" s="14">
        <f t="shared" si="177"/>
        <v>1.7260957278267814</v>
      </c>
      <c r="L1110" s="1">
        <f t="shared" si="179"/>
        <v>3198.2479351040065</v>
      </c>
      <c r="O1110">
        <f>(2*Mp*Equations!B1110/(Equations!F1110*1.026*0.75))^(1/2)</f>
        <v>55.608693178921094</v>
      </c>
      <c r="Q1110">
        <f>$G$3*('Initial Conditions (LLDS)'!$I$3/Equations!D1110)*(Ti/Equations!E1110)</f>
        <v>914.38898247068346</v>
      </c>
      <c r="T1110" s="1">
        <v>27675</v>
      </c>
      <c r="U1110">
        <f t="shared" si="175"/>
        <v>497.67398616895429</v>
      </c>
      <c r="AB1110">
        <f t="shared" si="176"/>
        <v>5.0819895256298793</v>
      </c>
      <c r="AC1110" s="1">
        <f t="shared" si="178"/>
        <v>3198.2479351040065</v>
      </c>
    </row>
    <row r="1111" spans="1:29">
      <c r="A1111">
        <f t="shared" si="171"/>
        <v>5.0959479252602415</v>
      </c>
      <c r="B1111" s="1">
        <f>(6.67384*10^(-11)*5.97219*10^24)/((6371*10^3+Equations!C1111)^2)</f>
        <v>9.7347747875169652</v>
      </c>
      <c r="C1111" s="1">
        <v>27700</v>
      </c>
      <c r="D1111" s="1">
        <f t="shared" si="172"/>
        <v>585.8674011048613</v>
      </c>
      <c r="E1111" s="1">
        <f>IF(C1111&lt;11165,'Initial Conditions (LLDS)'!$E$1-0.0065*C1111,IF(C1111&gt;25336.9,139.789+0.00296*C1111,216.483))</f>
        <v>221.78100000000001</v>
      </c>
      <c r="F1111">
        <f>(D1111*0.028964)/(8.3145*Equations!E1111)</f>
        <v>9.2023214016024903E-3</v>
      </c>
      <c r="G1111" s="14">
        <f t="shared" si="170"/>
        <v>554.30748714466438</v>
      </c>
      <c r="H1111">
        <f t="shared" si="173"/>
        <v>81.580624734752917</v>
      </c>
      <c r="I1111">
        <f t="shared" si="174"/>
        <v>14.503373858778254</v>
      </c>
      <c r="J1111">
        <f>F1111*G1111*B1111-m*B1111-0.5*Equations!F1111*0.3*I1111</f>
        <v>23.667182499546577</v>
      </c>
      <c r="K1111" s="14">
        <f t="shared" si="177"/>
        <v>1.723736852088978</v>
      </c>
      <c r="L1111" s="1">
        <f t="shared" si="179"/>
        <v>3199.9716719560956</v>
      </c>
      <c r="O1111">
        <f>(2*Mp*Equations!B1111/(Equations!F1111*1.026*0.75))^(1/2)</f>
        <v>55.8377379192682</v>
      </c>
      <c r="Q1111">
        <f>$G$3*('Initial Conditions (LLDS)'!$I$3/Equations!D1111)*(Ti/Equations!E1111)</f>
        <v>921.32905640481169</v>
      </c>
      <c r="T1111" s="1">
        <v>27700</v>
      </c>
      <c r="U1111">
        <f t="shared" si="175"/>
        <v>496.08026815214924</v>
      </c>
      <c r="AB1111">
        <f t="shared" si="176"/>
        <v>5.0959479252602415</v>
      </c>
      <c r="AC1111" s="1">
        <f t="shared" si="178"/>
        <v>3199.9716719560956</v>
      </c>
    </row>
    <row r="1112" spans="1:29">
      <c r="A1112">
        <f t="shared" si="171"/>
        <v>5.109964704044641</v>
      </c>
      <c r="B1112" s="1">
        <f>(6.67384*10^(-11)*5.97219*10^24)/((6371*10^3+Equations!C1112)^2)</f>
        <v>9.7346987195833492</v>
      </c>
      <c r="C1112" s="1">
        <v>27725</v>
      </c>
      <c r="D1112" s="1">
        <f t="shared" si="172"/>
        <v>581.25333839350367</v>
      </c>
      <c r="E1112" s="1">
        <f>IF(C1112&lt;11165,'Initial Conditions (LLDS)'!$E$1-0.0065*C1112,IF(C1112&gt;25336.9,139.789+0.00296*C1112,216.483))</f>
        <v>221.85499999999999</v>
      </c>
      <c r="F1112">
        <f>(D1112*0.028964)/(8.3145*Equations!E1112)</f>
        <v>9.1268022427064919E-3</v>
      </c>
      <c r="G1112" s="14">
        <f t="shared" si="170"/>
        <v>558.8940700557132</v>
      </c>
      <c r="H1112">
        <f t="shared" si="173"/>
        <v>82.030028937382468</v>
      </c>
      <c r="I1112">
        <f t="shared" si="174"/>
        <v>14.523249715835808</v>
      </c>
      <c r="J1112">
        <f>F1112*G1112*B1112-m*B1112-0.5*Equations!F1112*0.3*I1112</f>
        <v>23.667134488703631</v>
      </c>
      <c r="K1112" s="14">
        <f t="shared" si="177"/>
        <v>1.7213778244644924</v>
      </c>
      <c r="L1112" s="1">
        <f t="shared" si="179"/>
        <v>3201.6930497805602</v>
      </c>
      <c r="O1112">
        <f>(2*Mp*Equations!B1112/(Equations!F1112*1.026*0.75))^(1/2)</f>
        <v>56.068055899274498</v>
      </c>
      <c r="Q1112">
        <f>$G$3*('Initial Conditions (LLDS)'!$I$3/Equations!D1112)*(Ti/Equations!E1112)</f>
        <v>928.33293341697583</v>
      </c>
      <c r="T1112" s="1">
        <v>27725</v>
      </c>
      <c r="U1112">
        <f t="shared" si="175"/>
        <v>494.48834198581073</v>
      </c>
      <c r="AB1112">
        <f t="shared" si="176"/>
        <v>5.109964704044641</v>
      </c>
      <c r="AC1112" s="1">
        <f t="shared" si="178"/>
        <v>3201.6930497805602</v>
      </c>
    </row>
    <row r="1113" spans="1:29">
      <c r="A1113">
        <f t="shared" si="171"/>
        <v>5.1240401939074873</v>
      </c>
      <c r="B1113" s="1">
        <f>(6.67384*10^(-11)*5.97219*10^24)/((6371*10^3+Equations!C1113)^2)</f>
        <v>9.7346226525413275</v>
      </c>
      <c r="C1113" s="1">
        <v>27750</v>
      </c>
      <c r="D1113" s="1">
        <f t="shared" si="172"/>
        <v>576.66874454287449</v>
      </c>
      <c r="E1113" s="1">
        <f>IF(C1113&lt;11165,'Initial Conditions (LLDS)'!$E$1-0.0065*C1113,IF(C1113&gt;25336.9,139.789+0.00296*C1113,216.483))</f>
        <v>221.92899999999997</v>
      </c>
      <c r="F1113">
        <f>(D1113*0.028964)/(8.3145*Equations!E1113)</f>
        <v>9.0517960098755231E-3</v>
      </c>
      <c r="G1113" s="14">
        <f t="shared" si="170"/>
        <v>563.52525470688192</v>
      </c>
      <c r="H1113">
        <f t="shared" si="173"/>
        <v>82.482557715430744</v>
      </c>
      <c r="I1113">
        <f t="shared" si="174"/>
        <v>14.543181416525151</v>
      </c>
      <c r="J1113">
        <f>F1113*G1113*B1113-m*B1113-0.5*Equations!F1113*0.3*I1113</f>
        <v>23.667085735577555</v>
      </c>
      <c r="K1113" s="14">
        <f t="shared" si="177"/>
        <v>1.7190186441319475</v>
      </c>
      <c r="L1113" s="1">
        <f t="shared" si="179"/>
        <v>3203.4120684246923</v>
      </c>
      <c r="O1113">
        <f>(2*Mp*Equations!B1113/(Equations!F1113*1.026*0.75))^(1/2)</f>
        <v>56.299656095704215</v>
      </c>
      <c r="Q1113">
        <f>$G$3*('Initial Conditions (LLDS)'!$I$3/Equations!D1113)*(Ti/Equations!E1113)</f>
        <v>935.40130050742243</v>
      </c>
      <c r="T1113" s="1">
        <v>27750</v>
      </c>
      <c r="U1113">
        <f t="shared" si="175"/>
        <v>492.89821509437934</v>
      </c>
      <c r="AB1113">
        <f t="shared" si="176"/>
        <v>5.1240401939074873</v>
      </c>
      <c r="AC1113" s="1">
        <f t="shared" si="178"/>
        <v>3203.4120684246923</v>
      </c>
    </row>
    <row r="1114" spans="1:29">
      <c r="A1114">
        <f t="shared" si="171"/>
        <v>5.1381747291624311</v>
      </c>
      <c r="B1114" s="1">
        <f>(6.67384*10^(-11)*5.97219*10^24)/((6371*10^3+Equations!C1114)^2)</f>
        <v>9.7345465863908842</v>
      </c>
      <c r="C1114" s="1">
        <v>27775</v>
      </c>
      <c r="D1114" s="1">
        <f t="shared" si="172"/>
        <v>572.11347534975278</v>
      </c>
      <c r="E1114" s="1">
        <f>IF(C1114&lt;11165,'Initial Conditions (LLDS)'!$E$1-0.0065*C1114,IF(C1114&gt;25336.9,139.789+0.00296*C1114,216.483))</f>
        <v>222.00299999999999</v>
      </c>
      <c r="F1114">
        <f>(D1114*0.028964)/(8.3145*Equations!E1114)</f>
        <v>8.9772999274303159E-3</v>
      </c>
      <c r="G1114" s="14">
        <f t="shared" si="170"/>
        <v>568.20154091475695</v>
      </c>
      <c r="H1114">
        <f t="shared" si="173"/>
        <v>82.93823743816786</v>
      </c>
      <c r="I1114">
        <f t="shared" si="174"/>
        <v>14.563169203386115</v>
      </c>
      <c r="J1114">
        <f>F1114*G1114*B1114-m*B1114-0.5*Equations!F1114*0.3*I1114</f>
        <v>23.66703624318944</v>
      </c>
      <c r="K1114" s="14">
        <f t="shared" si="177"/>
        <v>1.7166593102679322</v>
      </c>
      <c r="L1114" s="1">
        <f t="shared" si="179"/>
        <v>3205.1287277349602</v>
      </c>
      <c r="O1114">
        <f>(2*Mp*Equations!B1114/(Equations!F1114*1.026*0.75))^(1/2)</f>
        <v>56.532547562147407</v>
      </c>
      <c r="Q1114">
        <f>$G$3*('Initial Conditions (LLDS)'!$I$3/Equations!D1114)*(Ti/Equations!E1114)</f>
        <v>942.53485314774218</v>
      </c>
      <c r="T1114" s="1">
        <v>27775</v>
      </c>
      <c r="U1114">
        <f t="shared" si="175"/>
        <v>491.30989487898745</v>
      </c>
      <c r="AB1114">
        <f t="shared" si="176"/>
        <v>5.1381747291624311</v>
      </c>
      <c r="AC1114" s="1">
        <f t="shared" si="178"/>
        <v>3205.1287277349602</v>
      </c>
    </row>
    <row r="1115" spans="1:29">
      <c r="A1115">
        <f t="shared" si="171"/>
        <v>5.1523686465331791</v>
      </c>
      <c r="B1115" s="1">
        <f>(6.67384*10^(-11)*5.97219*10^24)/((6371*10^3+Equations!C1115)^2)</f>
        <v>9.7344705211320086</v>
      </c>
      <c r="C1115" s="1">
        <v>27800</v>
      </c>
      <c r="D1115" s="1">
        <f t="shared" si="172"/>
        <v>567.58738710057128</v>
      </c>
      <c r="E1115" s="1">
        <f>IF(C1115&lt;11165,'Initial Conditions (LLDS)'!$E$1-0.0065*C1115,IF(C1115&gt;25336.9,139.789+0.00296*C1115,216.483))</f>
        <v>222.077</v>
      </c>
      <c r="F1115">
        <f>(D1115*0.028964)/(8.3145*Equations!E1115)</f>
        <v>8.9033112310720475E-3</v>
      </c>
      <c r="G1115" s="14">
        <f t="shared" si="170"/>
        <v>572.92343484724393</v>
      </c>
      <c r="H1115">
        <f t="shared" si="173"/>
        <v>83.397094737108034</v>
      </c>
      <c r="I1115">
        <f t="shared" si="174"/>
        <v>14.583213320379544</v>
      </c>
      <c r="J1115">
        <f>F1115*G1115*B1115-m*B1115-0.5*Equations!F1115*0.3*I1115</f>
        <v>23.666986014551934</v>
      </c>
      <c r="K1115" s="14">
        <f t="shared" si="177"/>
        <v>1.7142998220469936</v>
      </c>
      <c r="L1115" s="1">
        <f t="shared" si="179"/>
        <v>3206.8430275570072</v>
      </c>
      <c r="O1115">
        <f>(2*Mp*Equations!B1115/(Equations!F1115*1.026*0.75))^(1/2)</f>
        <v>56.766739429793915</v>
      </c>
      <c r="Q1115">
        <f>$G$3*('Initial Conditions (LLDS)'!$I$3/Equations!D1115)*(Ti/Equations!E1115)</f>
        <v>949.73429539853157</v>
      </c>
      <c r="T1115" s="1">
        <v>27800</v>
      </c>
      <c r="U1115">
        <f t="shared" si="175"/>
        <v>489.72338871746479</v>
      </c>
      <c r="AB1115">
        <f t="shared" si="176"/>
        <v>5.1523686465331791</v>
      </c>
      <c r="AC1115" s="1">
        <f t="shared" si="178"/>
        <v>3206.8430275570072</v>
      </c>
    </row>
    <row r="1116" spans="1:29">
      <c r="A1116">
        <f t="shared" si="171"/>
        <v>5.1666222851745429</v>
      </c>
      <c r="B1116" s="1">
        <f>(6.67384*10^(-11)*5.97219*10^24)/((6371*10^3+Equations!C1116)^2)</f>
        <v>9.734394456764683</v>
      </c>
      <c r="C1116" s="1">
        <v>27825</v>
      </c>
      <c r="D1116" s="1">
        <f t="shared" si="172"/>
        <v>563.09033657048894</v>
      </c>
      <c r="E1116" s="1">
        <f>IF(C1116&lt;11165,'Initial Conditions (LLDS)'!$E$1-0.0065*C1116,IF(C1116&gt;25336.9,139.789+0.00296*C1116,216.483))</f>
        <v>222.15099999999998</v>
      </c>
      <c r="F1116">
        <f>(D1116*0.028964)/(8.3145*Equations!E1116)</f>
        <v>8.8298271678488478E-3</v>
      </c>
      <c r="G1116" s="14">
        <f t="shared" si="170"/>
        <v>577.69144911389515</v>
      </c>
      <c r="H1116">
        <f t="shared" si="173"/>
        <v>83.859156509015847</v>
      </c>
      <c r="I1116">
        <f t="shared" si="174"/>
        <v>14.603314012897767</v>
      </c>
      <c r="J1116">
        <f>F1116*G1116*B1116-m*B1116-0.5*Equations!F1116*0.3*I1116</f>
        <v>23.666935052669267</v>
      </c>
      <c r="K1116" s="14">
        <f t="shared" si="177"/>
        <v>1.7119401786416284</v>
      </c>
      <c r="L1116" s="1">
        <f t="shared" si="179"/>
        <v>3208.5549677356489</v>
      </c>
      <c r="O1116">
        <f>(2*Mp*Equations!B1116/(Equations!F1116*1.026*0.75))^(1/2)</f>
        <v>57.0022409082164</v>
      </c>
      <c r="Q1116">
        <f>$G$3*('Initial Conditions (LLDS)'!$I$3/Equations!D1116)*(Ti/Equations!E1116)</f>
        <v>957.00034002888106</v>
      </c>
      <c r="T1116" s="1">
        <v>27825</v>
      </c>
      <c r="U1116">
        <f t="shared" si="175"/>
        <v>488.13870396434288</v>
      </c>
      <c r="AB1116">
        <f t="shared" si="176"/>
        <v>5.1666222851745429</v>
      </c>
      <c r="AC1116" s="1">
        <f t="shared" si="178"/>
        <v>3208.5549677356489</v>
      </c>
    </row>
    <row r="1117" spans="1:29">
      <c r="A1117">
        <f t="shared" si="171"/>
        <v>5.1809359866937035</v>
      </c>
      <c r="B1117" s="1">
        <f>(6.67384*10^(-11)*5.97219*10^24)/((6371*10^3+Equations!C1117)^2)</f>
        <v>9.7343183932888948</v>
      </c>
      <c r="C1117" s="1">
        <v>27850</v>
      </c>
      <c r="D1117" s="1">
        <f t="shared" si="172"/>
        <v>558.6221810224622</v>
      </c>
      <c r="E1117" s="1">
        <f>IF(C1117&lt;11165,'Initial Conditions (LLDS)'!$E$1-0.0065*C1117,IF(C1117&gt;25336.9,139.789+0.00296*C1117,216.483))</f>
        <v>222.22499999999997</v>
      </c>
      <c r="F1117">
        <f>(D1117*0.028964)/(8.3145*Equations!E1117)</f>
        <v>8.7568449961223371E-3</v>
      </c>
      <c r="G1117" s="14">
        <f t="shared" si="170"/>
        <v>582.50610285766209</v>
      </c>
      <c r="H1117">
        <f t="shared" si="173"/>
        <v>84.324449918951416</v>
      </c>
      <c r="I1117">
        <f t="shared" si="174"/>
        <v>14.62347152777523</v>
      </c>
      <c r="J1117">
        <f>F1117*G1117*B1117-m*B1117-0.5*Equations!F1117*0.3*I1117</f>
        <v>23.666883360537302</v>
      </c>
      <c r="K1117" s="14">
        <f t="shared" si="177"/>
        <v>1.7095803792222668</v>
      </c>
      <c r="L1117" s="1">
        <f t="shared" si="179"/>
        <v>3210.2645481148711</v>
      </c>
      <c r="O1117">
        <f>(2*Mp*Equations!B1117/(Equations!F1117*1.026*0.75))^(1/2)</f>
        <v>57.239061286162745</v>
      </c>
      <c r="Q1117">
        <f>$G$3*('Initial Conditions (LLDS)'!$I$3/Equations!D1117)*(Ti/Equations!E1117)</f>
        <v>964.33370863771154</v>
      </c>
      <c r="T1117" s="1">
        <v>27850</v>
      </c>
      <c r="U1117">
        <f t="shared" si="175"/>
        <v>486.55584795085724</v>
      </c>
      <c r="AB1117">
        <f t="shared" si="176"/>
        <v>5.1809359866937035</v>
      </c>
      <c r="AC1117" s="1">
        <f t="shared" si="178"/>
        <v>3210.2645481148711</v>
      </c>
    </row>
    <row r="1118" spans="1:29">
      <c r="A1118">
        <f t="shared" si="171"/>
        <v>5.195310095171684</v>
      </c>
      <c r="B1118" s="1">
        <f>(6.67384*10^(-11)*5.97219*10^24)/((6371*10^3+Equations!C1118)^2)</f>
        <v>9.7342423307046317</v>
      </c>
      <c r="C1118" s="1">
        <v>27875</v>
      </c>
      <c r="D1118" s="1">
        <f t="shared" si="172"/>
        <v>554.1827782063209</v>
      </c>
      <c r="E1118" s="1">
        <f>IF(C1118&lt;11165,'Initial Conditions (LLDS)'!$E$1-0.0065*C1118,IF(C1118&gt;25336.9,139.789+0.00296*C1118,216.483))</f>
        <v>222.29899999999998</v>
      </c>
      <c r="F1118">
        <f>(D1118*0.028964)/(8.3145*Equations!E1118)</f>
        <v>8.6843619855343293E-3</v>
      </c>
      <c r="G1118" s="14">
        <f t="shared" si="170"/>
        <v>587.36792184808894</v>
      </c>
      <c r="H1118">
        <f t="shared" si="173"/>
        <v>84.793002403354933</v>
      </c>
      <c r="I1118">
        <f t="shared" si="174"/>
        <v>14.643686113299129</v>
      </c>
      <c r="J1118">
        <f>F1118*G1118*B1118-m*B1118-0.5*Equations!F1118*0.3*I1118</f>
        <v>23.666830941143502</v>
      </c>
      <c r="K1118" s="14">
        <f t="shared" si="177"/>
        <v>1.7072204229572672</v>
      </c>
      <c r="L1118" s="1">
        <f t="shared" si="179"/>
        <v>3211.9717685378282</v>
      </c>
      <c r="O1118">
        <f>(2*Mp*Equations!B1118/(Equations!F1118*1.026*0.75))^(1/2)</f>
        <v>57.477209932357283</v>
      </c>
      <c r="Q1118">
        <f>$G$3*('Initial Conditions (LLDS)'!$I$3/Equations!D1118)*(Ti/Equations!E1118)</f>
        <v>971.73513177698851</v>
      </c>
      <c r="T1118" s="1">
        <v>27875</v>
      </c>
      <c r="U1118">
        <f t="shared" si="175"/>
        <v>484.97482798495292</v>
      </c>
      <c r="AB1118">
        <f t="shared" si="176"/>
        <v>5.195310095171684</v>
      </c>
      <c r="AC1118" s="1">
        <f t="shared" si="178"/>
        <v>3211.9717685378282</v>
      </c>
    </row>
    <row r="1119" spans="1:29">
      <c r="A1119">
        <f t="shared" si="171"/>
        <v>5.2097449571850518</v>
      </c>
      <c r="B1119" s="1">
        <f>(6.67384*10^(-11)*5.97219*10^24)/((6371*10^3+Equations!C1119)^2)</f>
        <v>9.7341662690118778</v>
      </c>
      <c r="C1119" s="1">
        <v>27900</v>
      </c>
      <c r="D1119" s="1">
        <f t="shared" si="172"/>
        <v>549.77198635783975</v>
      </c>
      <c r="E1119" s="1">
        <f>IF(C1119&lt;11165,'Initial Conditions (LLDS)'!$E$1-0.0065*C1119,IF(C1119&gt;25336.9,139.789+0.00296*C1119,216.483))</f>
        <v>222.37299999999999</v>
      </c>
      <c r="F1119">
        <f>(D1119*0.028964)/(8.3145*Equations!E1119)</f>
        <v>8.6123754169735046E-3</v>
      </c>
      <c r="G1119" s="14">
        <f t="shared" si="170"/>
        <v>592.27743857598421</v>
      </c>
      <c r="H1119">
        <f t="shared" si="173"/>
        <v>85.264841673171716</v>
      </c>
      <c r="I1119">
        <f t="shared" si="174"/>
        <v>14.663958019220225</v>
      </c>
      <c r="J1119">
        <f>F1119*G1119*B1119-m*B1119-0.5*Equations!F1119*0.3*I1119</f>
        <v>23.666777797466963</v>
      </c>
      <c r="K1119" s="14">
        <f t="shared" si="177"/>
        <v>1.7048603090129011</v>
      </c>
      <c r="L1119" s="1">
        <f t="shared" si="179"/>
        <v>3213.6766288468411</v>
      </c>
      <c r="O1119">
        <f>(2*Mp*Equations!B1119/(Equations!F1119*1.026*0.75))^(1/2)</f>
        <v>57.716696296311703</v>
      </c>
      <c r="Q1119">
        <f>$G$3*('Initial Conditions (LLDS)'!$I$3/Equations!D1119)*(Ti/Equations!E1119)</f>
        <v>979.20534907685294</v>
      </c>
      <c r="T1119" s="1">
        <v>27900</v>
      </c>
      <c r="U1119">
        <f t="shared" si="175"/>
        <v>483.39565135128686</v>
      </c>
      <c r="AB1119">
        <f t="shared" si="176"/>
        <v>5.2097449571850518</v>
      </c>
      <c r="AC1119" s="1">
        <f t="shared" si="178"/>
        <v>3213.6766288468411</v>
      </c>
    </row>
    <row r="1120" spans="1:29">
      <c r="A1120">
        <f t="shared" si="171"/>
        <v>5.2242409218278372</v>
      </c>
      <c r="B1120" s="1">
        <f>(6.67384*10^(-11)*5.97219*10^24)/((6371*10^3+Equations!C1120)^2)</f>
        <v>9.7340902082106204</v>
      </c>
      <c r="C1120" s="1">
        <v>27925</v>
      </c>
      <c r="D1120" s="1">
        <f t="shared" si="172"/>
        <v>545.38966419781593</v>
      </c>
      <c r="E1120" s="1">
        <f>IF(C1120&lt;11165,'Initial Conditions (LLDS)'!$E$1-0.0065*C1120,IF(C1120&gt;25336.9,139.789+0.00296*C1120,216.483))</f>
        <v>222.447</v>
      </c>
      <c r="F1120">
        <f>(D1120*0.028964)/(8.3145*Equations!E1120)</f>
        <v>8.5408825825422693E-3</v>
      </c>
      <c r="G1120" s="14">
        <f t="shared" si="170"/>
        <v>597.23519234958371</v>
      </c>
      <c r="H1120">
        <f t="shared" si="173"/>
        <v>85.739995717017749</v>
      </c>
      <c r="I1120">
        <f t="shared" si="174"/>
        <v>14.684287496763684</v>
      </c>
      <c r="J1120">
        <f>F1120*G1120*B1120-m*B1120-0.5*Equations!F1120*0.3*I1120</f>
        <v>23.666723932478462</v>
      </c>
      <c r="K1120" s="14">
        <f t="shared" si="177"/>
        <v>1.7025000365533451</v>
      </c>
      <c r="L1120" s="1">
        <f t="shared" si="179"/>
        <v>3215.3791288833945</v>
      </c>
      <c r="O1120">
        <f>(2*Mp*Equations!B1120/(Equations!F1120*1.026*0.75))^(1/2)</f>
        <v>57.957529909145137</v>
      </c>
      <c r="Q1120">
        <f>$G$3*('Initial Conditions (LLDS)'!$I$3/Equations!D1120)*(Ti/Equations!E1120)</f>
        <v>986.74510937268963</v>
      </c>
      <c r="T1120" s="1">
        <v>27925</v>
      </c>
      <c r="U1120">
        <f t="shared" si="175"/>
        <v>481.81832531123285</v>
      </c>
      <c r="AB1120">
        <f t="shared" si="176"/>
        <v>5.2242409218278372</v>
      </c>
      <c r="AC1120" s="1">
        <f t="shared" si="178"/>
        <v>3215.3791288833945</v>
      </c>
    </row>
    <row r="1121" spans="1:29">
      <c r="A1121">
        <f t="shared" si="171"/>
        <v>5.2387983407336902</v>
      </c>
      <c r="B1121" s="1">
        <f>(6.67384*10^(-11)*5.97219*10^24)/((6371*10^3+Equations!C1121)^2)</f>
        <v>9.7340141483008438</v>
      </c>
      <c r="C1121" s="1">
        <v>27950</v>
      </c>
      <c r="D1121" s="1">
        <f t="shared" si="172"/>
        <v>541.03567093114123</v>
      </c>
      <c r="E1121" s="1">
        <f>IF(C1121&lt;11165,'Initial Conditions (LLDS)'!$E$1-0.0065*C1121,IF(C1121&gt;25336.9,139.789+0.00296*C1121,216.483))</f>
        <v>222.52099999999999</v>
      </c>
      <c r="F1121">
        <f>(D1121*0.028964)/(8.3145*Equations!E1121)</f>
        <v>8.4698807855235758E-3</v>
      </c>
      <c r="G1121" s="14">
        <f t="shared" si="170"/>
        <v>602.24172939224229</v>
      </c>
      <c r="H1121">
        <f t="shared" si="173"/>
        <v>86.218492804386884</v>
      </c>
      <c r="I1121">
        <f t="shared" si="174"/>
        <v>14.70467479864006</v>
      </c>
      <c r="J1121">
        <f>F1121*G1121*B1121-m*B1121-0.5*Equations!F1121*0.3*I1121</f>
        <v>23.66666934914042</v>
      </c>
      <c r="K1121" s="14">
        <f t="shared" si="177"/>
        <v>1.7001396047406698</v>
      </c>
      <c r="L1121" s="1">
        <f t="shared" si="179"/>
        <v>3217.0792684881353</v>
      </c>
      <c r="O1121">
        <f>(2*Mp*Equations!B1121/(Equations!F1121*1.026*0.75))^(1/2)</f>
        <v>58.199720384414057</v>
      </c>
      <c r="Q1121">
        <f>$G$3*('Initial Conditions (LLDS)'!$I$3/Equations!D1121)*(Ti/Equations!E1121)</f>
        <v>994.35517083418165</v>
      </c>
      <c r="T1121" s="1">
        <v>27950</v>
      </c>
      <c r="U1121">
        <f t="shared" si="175"/>
        <v>480.24285710288461</v>
      </c>
      <c r="AB1121">
        <f t="shared" si="176"/>
        <v>5.2387983407336902</v>
      </c>
      <c r="AC1121" s="1">
        <f t="shared" si="178"/>
        <v>3217.0792684881353</v>
      </c>
    </row>
    <row r="1122" spans="1:29">
      <c r="A1122">
        <f t="shared" si="171"/>
        <v>5.2534175680982429</v>
      </c>
      <c r="B1122" s="1">
        <f>(6.67384*10^(-11)*5.97219*10^24)/((6371*10^3+Equations!C1122)^2)</f>
        <v>9.7339380892825353</v>
      </c>
      <c r="C1122" s="1">
        <v>27975</v>
      </c>
      <c r="D1122" s="1">
        <f t="shared" si="172"/>
        <v>536.70986624588033</v>
      </c>
      <c r="E1122" s="1">
        <f>IF(C1122&lt;11165,'Initial Conditions (LLDS)'!$E$1-0.0065*C1122,IF(C1122&gt;25336.9,139.789+0.00296*C1122,216.483))</f>
        <v>222.59499999999997</v>
      </c>
      <c r="F1122">
        <f>(D1122*0.028964)/(8.3145*Equations!E1122)</f>
        <v>8.3993673403479109E-3</v>
      </c>
      <c r="G1122" s="14">
        <f t="shared" si="170"/>
        <v>607.29760294167068</v>
      </c>
      <c r="H1122">
        <f t="shared" si="173"/>
        <v>86.700361488899432</v>
      </c>
      <c r="I1122">
        <f t="shared" si="174"/>
        <v>14.725120179056361</v>
      </c>
      <c r="J1122">
        <f>F1122*G1122*B1122-m*B1122-0.5*Equations!F1122*0.3*I1122</f>
        <v>23.666614050406924</v>
      </c>
      <c r="K1122" s="14">
        <f t="shared" si="177"/>
        <v>1.6977790127348278</v>
      </c>
      <c r="L1122" s="1">
        <f t="shared" si="179"/>
        <v>3218.7770475008701</v>
      </c>
      <c r="O1122">
        <f>(2*Mp*Equations!B1122/(Equations!F1122*1.026*0.75))^(1/2)</f>
        <v>58.443277418951666</v>
      </c>
      <c r="Q1122">
        <f>$G$3*('Initial Conditions (LLDS)'!$I$3/Equations!D1122)*(Ti/Equations!E1122)</f>
        <v>1002.0363010963682</v>
      </c>
      <c r="T1122" s="1">
        <v>27975</v>
      </c>
      <c r="U1122">
        <f t="shared" si="175"/>
        <v>478.66925394106011</v>
      </c>
      <c r="AB1122">
        <f t="shared" si="176"/>
        <v>5.2534175680982429</v>
      </c>
      <c r="AC1122" s="1">
        <f t="shared" si="178"/>
        <v>3218.7770475008701</v>
      </c>
    </row>
    <row r="1123" spans="1:29">
      <c r="A1123">
        <f t="shared" si="171"/>
        <v>5.2680989607017432</v>
      </c>
      <c r="B1123" s="1">
        <f>(6.67384*10^(-11)*5.97219*10^24)/((6371*10^3+Equations!C1123)^2)</f>
        <v>9.7338620311556827</v>
      </c>
      <c r="C1123" s="1">
        <v>28000</v>
      </c>
      <c r="D1123" s="1">
        <f t="shared" si="172"/>
        <v>532.41211031234127</v>
      </c>
      <c r="E1123" s="1">
        <f>IF(C1123&lt;11165,'Initial Conditions (LLDS)'!$E$1-0.0065*C1123,IF(C1123&gt;25336.9,139.789+0.00296*C1123,216.483))</f>
        <v>222.66899999999998</v>
      </c>
      <c r="F1123">
        <f>(D1123*0.028964)/(8.3145*Equations!E1123)</f>
        <v>8.3293395725602438E-3</v>
      </c>
      <c r="G1123" s="14">
        <f t="shared" si="170"/>
        <v>612.40337335075674</v>
      </c>
      <c r="H1123">
        <f t="shared" si="173"/>
        <v>87.185630611594533</v>
      </c>
      <c r="I1123">
        <f t="shared" si="174"/>
        <v>14.745623893727227</v>
      </c>
      <c r="J1123">
        <f>F1123*G1123*B1123-m*B1123-0.5*Equations!F1123*0.3*I1123</f>
        <v>23.666558039223823</v>
      </c>
      <c r="K1123" s="14">
        <f t="shared" si="177"/>
        <v>1.695418259693642</v>
      </c>
      <c r="L1123" s="1">
        <f t="shared" si="179"/>
        <v>3220.4724657605639</v>
      </c>
      <c r="O1123">
        <f>(2*Mp*Equations!B1123/(Equations!F1123*1.026*0.75))^(1/2)</f>
        <v>58.688210793717538</v>
      </c>
      <c r="Q1123">
        <f>$G$3*('Initial Conditions (LLDS)'!$I$3/Equations!D1123)*(Ti/Equations!E1123)</f>
        <v>1009.7892773927646</v>
      </c>
      <c r="T1123" s="1">
        <v>28000</v>
      </c>
      <c r="U1123">
        <f t="shared" si="175"/>
        <v>477.09752301730327</v>
      </c>
      <c r="AB1123">
        <f t="shared" si="176"/>
        <v>5.2680989607017432</v>
      </c>
      <c r="AC1123" s="1">
        <f t="shared" si="178"/>
        <v>3220.4724657605639</v>
      </c>
    </row>
    <row r="1124" spans="1:29">
      <c r="A1124">
        <f t="shared" si="171"/>
        <v>5.2828428779318743</v>
      </c>
      <c r="B1124" s="1">
        <f>(6.67384*10^(-11)*5.97219*10^24)/((6371*10^3+Equations!C1124)^2)</f>
        <v>9.7337859739202699</v>
      </c>
      <c r="C1124" s="1">
        <v>28025</v>
      </c>
      <c r="D1124" s="1">
        <f t="shared" si="172"/>
        <v>528.14226378215642</v>
      </c>
      <c r="E1124" s="1">
        <f>IF(C1124&lt;11165,'Initial Conditions (LLDS)'!$E$1-0.0065*C1124,IF(C1124&gt;25336.9,139.789+0.00296*C1124,216.483))</f>
        <v>222.74299999999999</v>
      </c>
      <c r="F1124">
        <f>(D1124*0.028964)/(8.3145*Equations!E1124)</f>
        <v>8.2597948187871726E-3</v>
      </c>
      <c r="G1124" s="14">
        <f t="shared" si="170"/>
        <v>617.55960818998119</v>
      </c>
      <c r="H1124">
        <f t="shared" si="173"/>
        <v>87.674329304264134</v>
      </c>
      <c r="I1124">
        <f t="shared" si="174"/>
        <v>14.766186199886171</v>
      </c>
      <c r="J1124">
        <f>F1124*G1124*B1124-m*B1124-0.5*Equations!F1124*0.3*I1124</f>
        <v>23.666501318528564</v>
      </c>
      <c r="K1124" s="14">
        <f t="shared" si="177"/>
        <v>1.6930573447727972</v>
      </c>
      <c r="L1124" s="1">
        <f t="shared" si="179"/>
        <v>3222.1655231053369</v>
      </c>
      <c r="O1124">
        <f>(2*Mp*Equations!B1124/(Equations!F1124*1.026*0.75))^(1/2)</f>
        <v>58.93453037465666</v>
      </c>
      <c r="Q1124">
        <f>$G$3*('Initial Conditions (LLDS)'!$I$3/Equations!D1124)*(Ti/Equations!E1124)</f>
        <v>1017.6148866905434</v>
      </c>
      <c r="T1124" s="1">
        <v>28025</v>
      </c>
      <c r="U1124">
        <f t="shared" si="175"/>
        <v>475.52767149988966</v>
      </c>
      <c r="AB1124">
        <f t="shared" si="176"/>
        <v>5.2828428779318743</v>
      </c>
      <c r="AC1124" s="1">
        <f t="shared" si="178"/>
        <v>3222.1655231053369</v>
      </c>
    </row>
    <row r="1125" spans="1:29">
      <c r="A1125">
        <f t="shared" si="171"/>
        <v>5.2976496818068552</v>
      </c>
      <c r="B1125" s="1">
        <f>(6.67384*10^(-11)*5.97219*10^24)/((6371*10^3+Equations!C1125)^2)</f>
        <v>9.7337099175762827</v>
      </c>
      <c r="C1125" s="1">
        <v>28050</v>
      </c>
      <c r="D1125" s="1">
        <f t="shared" si="172"/>
        <v>523.90018778735475</v>
      </c>
      <c r="E1125" s="1">
        <f>IF(C1125&lt;11165,'Initial Conditions (LLDS)'!$E$1-0.0065*C1125,IF(C1125&gt;25336.9,139.789+0.00296*C1125,216.483))</f>
        <v>222.81700000000001</v>
      </c>
      <c r="F1125">
        <f>(D1125*0.028964)/(8.3145*Equations!E1125)</f>
        <v>8.1907304267040369E-3</v>
      </c>
      <c r="G1125" s="14">
        <f t="shared" si="170"/>
        <v>622.76688235147537</v>
      </c>
      <c r="H1125">
        <f t="shared" si="173"/>
        <v>88.166486992832304</v>
      </c>
      <c r="I1125">
        <f t="shared" si="174"/>
        <v>14.786807356296986</v>
      </c>
      <c r="J1125">
        <f>F1125*G1125*B1125-m*B1125-0.5*Equations!F1125*0.3*I1125</f>
        <v>23.66644389125042</v>
      </c>
      <c r="K1125" s="14">
        <f t="shared" si="177"/>
        <v>1.6906962671258248</v>
      </c>
      <c r="L1125" s="1">
        <f t="shared" si="179"/>
        <v>3223.8562193724629</v>
      </c>
      <c r="O1125">
        <f>(2*Mp*Equations!B1125/(Equations!F1125*1.026*0.75))^(1/2)</f>
        <v>59.182246113569086</v>
      </c>
      <c r="Q1125">
        <f>$G$3*('Initial Conditions (LLDS)'!$I$3/Equations!D1125)*(Ti/Equations!E1125)</f>
        <v>1025.5139258278527</v>
      </c>
      <c r="T1125" s="1">
        <v>28050</v>
      </c>
      <c r="U1125">
        <f t="shared" si="175"/>
        <v>473.95970653382824</v>
      </c>
      <c r="AB1125">
        <f t="shared" si="176"/>
        <v>5.2976496818068552</v>
      </c>
      <c r="AC1125" s="1">
        <f t="shared" si="178"/>
        <v>3223.8562193724629</v>
      </c>
    </row>
    <row r="1126" spans="1:29">
      <c r="A1126">
        <f t="shared" si="171"/>
        <v>5.3125197369987385</v>
      </c>
      <c r="B1126" s="1">
        <f>(6.67384*10^(-11)*5.97219*10^24)/((6371*10^3+Equations!C1126)^2)</f>
        <v>9.7336338621237086</v>
      </c>
      <c r="C1126" s="1">
        <v>28075</v>
      </c>
      <c r="D1126" s="1">
        <f t="shared" si="172"/>
        <v>519.68574393944414</v>
      </c>
      <c r="E1126" s="1">
        <f>IF(C1126&lt;11165,'Initial Conditions (LLDS)'!$E$1-0.0065*C1126,IF(C1126&gt;25336.9,139.789+0.00296*C1126,216.483))</f>
        <v>222.89099999999999</v>
      </c>
      <c r="F1126">
        <f>(D1126*0.028964)/(8.3145*Equations!E1126)</f>
        <v>8.122143755002224E-3</v>
      </c>
      <c r="G1126" s="14">
        <f t="shared" si="170"/>
        <v>628.02577815472875</v>
      </c>
      <c r="H1126">
        <f t="shared" si="173"/>
        <v>88.662133400777591</v>
      </c>
      <c r="I1126">
        <f t="shared" si="174"/>
        <v>14.807487623265185</v>
      </c>
      <c r="J1126">
        <f>F1126*G1126*B1126-m*B1126-0.5*Equations!F1126*0.3*I1126</f>
        <v>23.666385760310387</v>
      </c>
      <c r="K1126" s="14">
        <f t="shared" si="177"/>
        <v>1.6883350259040955</v>
      </c>
      <c r="L1126" s="1">
        <f t="shared" si="179"/>
        <v>3225.5445543983669</v>
      </c>
      <c r="O1126">
        <f>(2*Mp*Equations!B1126/(Equations!F1126*1.026*0.75))^(1/2)</f>
        <v>59.431368048989349</v>
      </c>
      <c r="Q1126">
        <f>$G$3*('Initial Conditions (LLDS)'!$I$3/Equations!D1126)*(Ti/Equations!E1126)</f>
        <v>1033.4872016532688</v>
      </c>
      <c r="T1126" s="1">
        <v>28075</v>
      </c>
      <c r="U1126">
        <f t="shared" si="175"/>
        <v>472.39363524086713</v>
      </c>
      <c r="AB1126">
        <f t="shared" si="176"/>
        <v>5.3125197369987385</v>
      </c>
      <c r="AC1126" s="1">
        <f t="shared" si="178"/>
        <v>3225.5445543983669</v>
      </c>
    </row>
    <row r="1127" spans="1:29">
      <c r="A1127">
        <f t="shared" si="171"/>
        <v>5.3274534108570153</v>
      </c>
      <c r="B1127" s="1">
        <f>(6.67384*10^(-11)*5.97219*10^24)/((6371*10^3+Equations!C1127)^2)</f>
        <v>9.7335578075625317</v>
      </c>
      <c r="C1127" s="1">
        <v>28100</v>
      </c>
      <c r="D1127" s="1">
        <f t="shared" si="172"/>
        <v>515.49879432847854</v>
      </c>
      <c r="E1127" s="1">
        <f>IF(C1127&lt;11165,'Initial Conditions (LLDS)'!$E$1-0.0065*C1127,IF(C1127&gt;25336.9,139.789+0.00296*C1127,216.483))</f>
        <v>222.96499999999997</v>
      </c>
      <c r="F1127">
        <f>(D1127*0.028964)/(8.3145*Equations!E1127)</f>
        <v>8.0540321733563094E-3</v>
      </c>
      <c r="G1127" s="14">
        <f t="shared" si="170"/>
        <v>633.33688545400571</v>
      </c>
      <c r="H1127">
        <f t="shared" si="173"/>
        <v>89.161298552602702</v>
      </c>
      <c r="I1127">
        <f t="shared" si="174"/>
        <v>14.828227262649593</v>
      </c>
      <c r="J1127">
        <f>F1127*G1127*B1127-m*B1127-0.5*Equations!F1127*0.3*I1127</f>
        <v>23.666326928621185</v>
      </c>
      <c r="K1127" s="14">
        <f t="shared" si="177"/>
        <v>1.6859736202568059</v>
      </c>
      <c r="L1127" s="1">
        <f t="shared" si="179"/>
        <v>3227.2305280186238</v>
      </c>
      <c r="O1127">
        <f>(2*Mp*Equations!B1127/(Equations!F1127*1.026*0.75))^(1/2)</f>
        <v>59.681906307077064</v>
      </c>
      <c r="Q1127">
        <f>$G$3*('Initial Conditions (LLDS)'!$I$3/Equations!D1127)*(Ti/Equations!E1127)</f>
        <v>1041.5355311674693</v>
      </c>
      <c r="T1127" s="1">
        <v>28100</v>
      </c>
      <c r="U1127">
        <f t="shared" si="175"/>
        <v>470.82946471949253</v>
      </c>
      <c r="AB1127">
        <f t="shared" si="176"/>
        <v>5.3274534108570153</v>
      </c>
      <c r="AC1127" s="1">
        <f t="shared" si="178"/>
        <v>3227.2305280186238</v>
      </c>
    </row>
    <row r="1128" spans="1:29">
      <c r="A1128">
        <f t="shared" si="171"/>
        <v>5.3424510734323789</v>
      </c>
      <c r="B1128" s="1">
        <f>(6.67384*10^(-11)*5.97219*10^24)/((6371*10^3+Equations!C1128)^2)</f>
        <v>9.7334817538927396</v>
      </c>
      <c r="C1128" s="1">
        <v>28125</v>
      </c>
      <c r="D1128" s="1">
        <f t="shared" si="172"/>
        <v>511.33920152214631</v>
      </c>
      <c r="E1128" s="1">
        <f>IF(C1128&lt;11165,'Initial Conditions (LLDS)'!$E$1-0.0065*C1128,IF(C1128&gt;25336.9,139.789+0.00296*C1128,216.483))</f>
        <v>223.03899999999999</v>
      </c>
      <c r="F1128">
        <f>(D1128*0.028964)/(8.3145*Equations!E1128)</f>
        <v>7.9863930623916089E-3</v>
      </c>
      <c r="G1128" s="14">
        <f t="shared" si="170"/>
        <v>638.70080174745613</v>
      </c>
      <c r="H1128">
        <f t="shared" si="173"/>
        <v>89.664012777346997</v>
      </c>
      <c r="I1128">
        <f t="shared" si="174"/>
        <v>14.849026537874025</v>
      </c>
      <c r="J1128">
        <f>F1128*G1128*B1128-m*B1128-0.5*Equations!F1128*0.3*I1128</f>
        <v>23.666267399087339</v>
      </c>
      <c r="K1128" s="14">
        <f t="shared" si="177"/>
        <v>1.683612049330967</v>
      </c>
      <c r="L1128" s="1">
        <f t="shared" si="179"/>
        <v>3228.9141400679546</v>
      </c>
      <c r="O1128">
        <f>(2*Mp*Equations!B1128/(Equations!F1128*1.026*0.75))^(1/2)</f>
        <v>59.933871102516882</v>
      </c>
      <c r="Q1128">
        <f>$G$3*('Initial Conditions (LLDS)'!$I$3/Equations!D1128)*(Ti/Equations!E1128)</f>
        <v>1049.6597416670973</v>
      </c>
      <c r="T1128" s="1">
        <v>28125</v>
      </c>
      <c r="U1128">
        <f t="shared" si="175"/>
        <v>469.26720204493699</v>
      </c>
      <c r="AB1128">
        <f t="shared" si="176"/>
        <v>5.3424510734323789</v>
      </c>
      <c r="AC1128" s="1">
        <f t="shared" si="178"/>
        <v>3228.9141400679546</v>
      </c>
    </row>
    <row r="1129" spans="1:29">
      <c r="A1129">
        <f t="shared" si="171"/>
        <v>5.3575130975008189</v>
      </c>
      <c r="B1129" s="1">
        <f>(6.67384*10^(-11)*5.97219*10^24)/((6371*10^3+Equations!C1129)^2)</f>
        <v>9.7334057011143198</v>
      </c>
      <c r="C1129" s="1">
        <v>28150</v>
      </c>
      <c r="D1129" s="1">
        <f t="shared" si="172"/>
        <v>507.20682856483864</v>
      </c>
      <c r="E1129" s="1">
        <f>IF(C1129&lt;11165,'Initial Conditions (LLDS)'!$E$1-0.0065*C1129,IF(C1129&gt;25336.9,139.789+0.00296*C1129,216.483))</f>
        <v>223.113</v>
      </c>
      <c r="F1129">
        <f>(D1129*0.028964)/(8.3145*Equations!E1129)</f>
        <v>7.9192238136514669E-3</v>
      </c>
      <c r="G1129" s="14">
        <f t="shared" si="170"/>
        <v>644.11813228800077</v>
      </c>
      <c r="H1129">
        <f t="shared" si="173"/>
        <v>90.170306712148289</v>
      </c>
      <c r="I1129">
        <f t="shared" si="174"/>
        <v>14.86988571393908</v>
      </c>
      <c r="J1129">
        <f>F1129*G1129*B1129-m*B1129-0.5*Equations!F1129*0.3*I1129</f>
        <v>23.666207174605116</v>
      </c>
      <c r="K1129" s="14">
        <f t="shared" si="177"/>
        <v>1.6812503122713927</v>
      </c>
      <c r="L1129" s="1">
        <f t="shared" si="179"/>
        <v>3230.595390380226</v>
      </c>
      <c r="O1129">
        <f>(2*Mp*Equations!B1129/(Equations!F1129*1.026*0.75))^(1/2)</f>
        <v>60.187272739430277</v>
      </c>
      <c r="Q1129">
        <f>$G$3*('Initial Conditions (LLDS)'!$I$3/Equations!D1129)*(Ti/Equations!E1129)</f>
        <v>1057.8606708909329</v>
      </c>
      <c r="T1129" s="1">
        <v>28150</v>
      </c>
      <c r="U1129">
        <f t="shared" si="175"/>
        <v>467.70685426917822</v>
      </c>
      <c r="AB1129">
        <f t="shared" si="176"/>
        <v>5.3575130975008189</v>
      </c>
      <c r="AC1129" s="1">
        <f t="shared" si="178"/>
        <v>3230.595390380226</v>
      </c>
    </row>
    <row r="1130" spans="1:29">
      <c r="A1130">
        <f t="shared" si="171"/>
        <v>5.3726398585879096</v>
      </c>
      <c r="B1130" s="1">
        <f>(6.67384*10^(-11)*5.97219*10^24)/((6371*10^3+Equations!C1130)^2)</f>
        <v>9.7333296492272545</v>
      </c>
      <c r="C1130" s="1">
        <v>28175</v>
      </c>
      <c r="D1130" s="1">
        <f t="shared" si="172"/>
        <v>503.10153897673547</v>
      </c>
      <c r="E1130" s="1">
        <f>IF(C1130&lt;11165,'Initial Conditions (LLDS)'!$E$1-0.0065*C1130,IF(C1130&gt;25336.9,139.789+0.00296*C1130,216.483))</f>
        <v>223.18699999999998</v>
      </c>
      <c r="F1130">
        <f>(D1130*0.028964)/(8.3145*Equations!E1130)</f>
        <v>7.8525218295648919E-3</v>
      </c>
      <c r="G1130" s="14">
        <f t="shared" si="170"/>
        <v>649.58949019597742</v>
      </c>
      <c r="H1130">
        <f t="shared" si="173"/>
        <v>90.680211305849923</v>
      </c>
      <c r="I1130">
        <f t="shared" si="174"/>
        <v>14.890805057434012</v>
      </c>
      <c r="J1130">
        <f>F1130*G1130*B1130-m*B1130-0.5*Equations!F1130*0.3*I1130</f>
        <v>23.666146258062643</v>
      </c>
      <c r="K1130" s="14">
        <f t="shared" si="177"/>
        <v>1.6788884082206907</v>
      </c>
      <c r="L1130" s="1">
        <f t="shared" si="179"/>
        <v>3232.2742787884467</v>
      </c>
      <c r="O1130">
        <f>(2*Mp*Equations!B1130/(Equations!F1130*1.026*0.75))^(1/2)</f>
        <v>60.442121612297115</v>
      </c>
      <c r="Q1130">
        <f>$G$3*('Initial Conditions (LLDS)'!$I$3/Equations!D1130)*(Ti/Equations!E1130)</f>
        <v>1066.1391671683368</v>
      </c>
      <c r="T1130" s="1">
        <v>28175</v>
      </c>
      <c r="U1130">
        <f t="shared" si="175"/>
        <v>466.14842842094606</v>
      </c>
      <c r="AB1130">
        <f t="shared" si="176"/>
        <v>5.3726398585879096</v>
      </c>
      <c r="AC1130" s="1">
        <f t="shared" si="178"/>
        <v>3232.2742787884467</v>
      </c>
    </row>
    <row r="1131" spans="1:29">
      <c r="A1131">
        <f t="shared" si="171"/>
        <v>5.3878317349933855</v>
      </c>
      <c r="B1131" s="1">
        <f>(6.67384*10^(-11)*5.97219*10^24)/((6371*10^3+Equations!C1131)^2)</f>
        <v>9.7332535982315331</v>
      </c>
      <c r="C1131" s="1">
        <v>28200</v>
      </c>
      <c r="D1131" s="1">
        <f t="shared" si="172"/>
        <v>499.02319675287822</v>
      </c>
      <c r="E1131" s="1">
        <f>IF(C1131&lt;11165,'Initial Conditions (LLDS)'!$E$1-0.0065*C1131,IF(C1131&gt;25336.9,139.789+0.00296*C1131,216.483))</f>
        <v>223.26099999999997</v>
      </c>
      <c r="F1131">
        <f>(D1131*0.028964)/(8.3145*Equations!E1131)</f>
        <v>7.7862845234140448E-3</v>
      </c>
      <c r="G1131" s="14">
        <f t="shared" si="170"/>
        <v>655.11549657361456</v>
      </c>
      <c r="H1131">
        <f t="shared" si="173"/>
        <v>91.193757822656664</v>
      </c>
      <c r="I1131">
        <f t="shared" si="174"/>
        <v>14.911784836548762</v>
      </c>
      <c r="J1131">
        <f>F1131*G1131*B1131-m*B1131-0.5*Equations!F1131*0.3*I1131</f>
        <v>23.666084652339809</v>
      </c>
      <c r="K1131" s="14">
        <f t="shared" si="177"/>
        <v>1.6765263363192473</v>
      </c>
      <c r="L1131" s="1">
        <f t="shared" si="179"/>
        <v>3233.9508051247658</v>
      </c>
      <c r="O1131">
        <f>(2*Mp*Equations!B1131/(Equations!F1131*1.026*0.75))^(1/2)</f>
        <v>60.698428206888991</v>
      </c>
      <c r="Q1131">
        <f>$G$3*('Initial Conditions (LLDS)'!$I$3/Equations!D1131)*(Ti/Equations!E1131)</f>
        <v>1074.4960895700697</v>
      </c>
      <c r="T1131" s="1">
        <v>28200</v>
      </c>
      <c r="U1131">
        <f t="shared" si="175"/>
        <v>464.59193150572275</v>
      </c>
      <c r="AB1131">
        <f t="shared" si="176"/>
        <v>5.3878317349933855</v>
      </c>
      <c r="AC1131" s="1">
        <f t="shared" si="178"/>
        <v>3233.9508051247658</v>
      </c>
    </row>
    <row r="1132" spans="1:29">
      <c r="A1132">
        <f t="shared" si="171"/>
        <v>5.4030891078159788</v>
      </c>
      <c r="B1132" s="1">
        <f>(6.67384*10^(-11)*5.97219*10^24)/((6371*10^3+Equations!C1132)^2)</f>
        <v>9.7331775481271396</v>
      </c>
      <c r="C1132" s="1">
        <v>28225</v>
      </c>
      <c r="D1132" s="1">
        <f t="shared" si="172"/>
        <v>494.97166636224875</v>
      </c>
      <c r="E1132" s="1">
        <f>IF(C1132&lt;11165,'Initial Conditions (LLDS)'!$E$1-0.0065*C1132,IF(C1132&gt;25336.9,139.789+0.00296*C1132,216.483))</f>
        <v>223.33499999999998</v>
      </c>
      <c r="F1132">
        <f>(D1132*0.028964)/(8.3145*Equations!E1132)</f>
        <v>7.7205093193018926E-3</v>
      </c>
      <c r="G1132" s="14">
        <f t="shared" si="170"/>
        <v>660.69678062134369</v>
      </c>
      <c r="H1132">
        <f t="shared" si="173"/>
        <v>91.710977845839466</v>
      </c>
      <c r="I1132">
        <f t="shared" si="174"/>
        <v>14.932825321086051</v>
      </c>
      <c r="J1132">
        <f>F1132*G1132*B1132-m*B1132-0.5*Equations!F1132*0.3*I1132</f>
        <v>23.666022360308347</v>
      </c>
      <c r="K1132" s="14">
        <f t="shared" si="177"/>
        <v>1.6741640957052173</v>
      </c>
      <c r="L1132" s="1">
        <f t="shared" si="179"/>
        <v>3235.624969220471</v>
      </c>
      <c r="O1132">
        <f>(2*Mp*Equations!B1132/(Equations!F1132*1.026*0.75))^(1/2)</f>
        <v>60.956203101213312</v>
      </c>
      <c r="Q1132">
        <f>$G$3*('Initial Conditions (LLDS)'!$I$3/Equations!D1132)*(Ti/Equations!E1132)</f>
        <v>1082.9323080614879</v>
      </c>
      <c r="T1132" s="1">
        <v>28225</v>
      </c>
      <c r="U1132">
        <f t="shared" si="175"/>
        <v>463.0373705057458</v>
      </c>
      <c r="AB1132">
        <f t="shared" si="176"/>
        <v>5.4030891078159788</v>
      </c>
      <c r="AC1132" s="1">
        <f t="shared" si="178"/>
        <v>3235.624969220471</v>
      </c>
    </row>
    <row r="1133" spans="1:29">
      <c r="A1133">
        <f t="shared" si="171"/>
        <v>5.4184123609784729</v>
      </c>
      <c r="B1133" s="1">
        <f>(6.67384*10^(-11)*5.97219*10^24)/((6371*10^3+Equations!C1133)^2)</f>
        <v>9.7331014989140616</v>
      </c>
      <c r="C1133" s="1">
        <v>28250</v>
      </c>
      <c r="D1133" s="1">
        <f t="shared" si="172"/>
        <v>490.9468127468532</v>
      </c>
      <c r="E1133" s="1">
        <f>IF(C1133&lt;11165,'Initial Conditions (LLDS)'!$E$1-0.0065*C1133,IF(C1133&gt;25336.9,139.789+0.00296*C1133,216.483))</f>
        <v>223.40899999999999</v>
      </c>
      <c r="F1133">
        <f>(D1133*0.028964)/(8.3145*Equations!E1133)</f>
        <v>7.6551936521200067E-3</v>
      </c>
      <c r="G1133" s="14">
        <f t="shared" si="170"/>
        <v>666.33397975598041</v>
      </c>
      <c r="H1133">
        <f t="shared" si="173"/>
        <v>92.231903281487945</v>
      </c>
      <c r="I1133">
        <f t="shared" si="174"/>
        <v>14.953926782473614</v>
      </c>
      <c r="J1133">
        <f>F1133*G1133*B1133-m*B1133-0.5*Equations!F1133*0.3*I1133</f>
        <v>23.665959384831869</v>
      </c>
      <c r="K1133" s="14">
        <f t="shared" si="177"/>
        <v>1.6718016855145126</v>
      </c>
      <c r="L1133" s="1">
        <f t="shared" si="179"/>
        <v>3237.2967709059853</v>
      </c>
      <c r="O1133">
        <f>(2*Mp*Equations!B1133/(Equations!F1133*1.026*0.75))^(1/2)</f>
        <v>61.215456966468309</v>
      </c>
      <c r="Q1133">
        <f>$G$3*('Initial Conditions (LLDS)'!$I$3/Equations!D1133)*(Ti/Equations!E1133)</f>
        <v>1091.4487036581595</v>
      </c>
      <c r="T1133" s="1">
        <v>28250</v>
      </c>
      <c r="U1133">
        <f t="shared" si="175"/>
        <v>461.4847523800135</v>
      </c>
      <c r="AB1133">
        <f t="shared" si="176"/>
        <v>5.4184123609784729</v>
      </c>
      <c r="AC1133" s="1">
        <f t="shared" si="178"/>
        <v>3237.2967709059853</v>
      </c>
    </row>
    <row r="1134" spans="1:29">
      <c r="A1134">
        <f t="shared" si="171"/>
        <v>5.4338018812530722</v>
      </c>
      <c r="B1134" s="1">
        <f>(6.67384*10^(-11)*5.97219*10^24)/((6371*10^3+Equations!C1134)^2)</f>
        <v>9.7330254505922849</v>
      </c>
      <c r="C1134" s="1">
        <v>28275</v>
      </c>
      <c r="D1134" s="1">
        <f t="shared" si="172"/>
        <v>486.94850132079762</v>
      </c>
      <c r="E1134" s="1">
        <f>IF(C1134&lt;11165,'Initial Conditions (LLDS)'!$E$1-0.0065*C1134,IF(C1134&gt;25336.9,139.789+0.00296*C1134,216.483))</f>
        <v>223.483</v>
      </c>
      <c r="F1134">
        <f>(D1134*0.028964)/(8.3145*Equations!E1134)</f>
        <v>7.5903349675162865E-3</v>
      </c>
      <c r="G1134" s="14">
        <f t="shared" si="170"/>
        <v>672.02773973082844</v>
      </c>
      <c r="H1134">
        <f t="shared" si="173"/>
        <v>92.756566362314672</v>
      </c>
      <c r="I1134">
        <f t="shared" si="174"/>
        <v>14.975089493776519</v>
      </c>
      <c r="J1134">
        <f>F1134*G1134*B1134-m*B1134-0.5*Equations!F1134*0.3*I1134</f>
        <v>23.665895728765793</v>
      </c>
      <c r="K1134" s="14">
        <f t="shared" si="177"/>
        <v>1.6694391048807904</v>
      </c>
      <c r="L1134" s="1">
        <f t="shared" si="179"/>
        <v>3238.9662100108662</v>
      </c>
      <c r="O1134">
        <f>(2*Mp*Equations!B1134/(Equations!F1134*1.026*0.75))^(1/2)</f>
        <v>61.476200568010036</v>
      </c>
      <c r="Q1134">
        <f>$G$3*('Initial Conditions (LLDS)'!$I$3/Equations!D1134)*(Ti/Equations!E1134)</f>
        <v>1100.0461685839712</v>
      </c>
      <c r="T1134" s="1">
        <v>28275</v>
      </c>
      <c r="U1134">
        <f t="shared" si="175"/>
        <v>459.93408406428546</v>
      </c>
      <c r="AB1134">
        <f t="shared" si="176"/>
        <v>5.4338018812530722</v>
      </c>
      <c r="AC1134" s="1">
        <f t="shared" si="178"/>
        <v>3238.9662100108662</v>
      </c>
    </row>
    <row r="1135" spans="1:29">
      <c r="A1135">
        <f t="shared" si="171"/>
        <v>5.4492580582870254</v>
      </c>
      <c r="B1135" s="1">
        <f>(6.67384*10^(-11)*5.97219*10^24)/((6371*10^3+Equations!C1135)^2)</f>
        <v>9.7329494031617951</v>
      </c>
      <c r="C1135" s="1">
        <v>28300</v>
      </c>
      <c r="D1135" s="1">
        <f t="shared" si="172"/>
        <v>482.97659796936711</v>
      </c>
      <c r="E1135" s="1">
        <f>IF(C1135&lt;11165,'Initial Conditions (LLDS)'!$E$1-0.0065*C1135,IF(C1135&gt;25336.9,139.789+0.00296*C1135,216.483))</f>
        <v>223.55699999999999</v>
      </c>
      <c r="F1135">
        <f>(D1135*0.028964)/(8.3145*Equations!E1135)</f>
        <v>7.525930721862817E-3</v>
      </c>
      <c r="G1135" s="14">
        <f t="shared" si="170"/>
        <v>677.77871475772292</v>
      </c>
      <c r="H1135">
        <f t="shared" si="173"/>
        <v>93.284999651509821</v>
      </c>
      <c r="I1135">
        <f t="shared" si="174"/>
        <v>14.996313729709627</v>
      </c>
      <c r="J1135">
        <f>F1135*G1135*B1135-m*B1135-0.5*Equations!F1135*0.3*I1135</f>
        <v>23.665831394957465</v>
      </c>
      <c r="K1135" s="14">
        <f t="shared" si="177"/>
        <v>1.6670763529354407</v>
      </c>
      <c r="L1135" s="1">
        <f t="shared" si="179"/>
        <v>3240.6332863638017</v>
      </c>
      <c r="O1135">
        <f>(2*Mp*Equations!B1135/(Equations!F1135*1.026*0.75))^(1/2)</f>
        <v>61.738444766330616</v>
      </c>
      <c r="Q1135">
        <f>$G$3*('Initial Conditions (LLDS)'!$I$3/Equations!D1135)*(Ti/Equations!E1135)</f>
        <v>1108.7256064317442</v>
      </c>
      <c r="T1135" s="1">
        <v>28300</v>
      </c>
      <c r="U1135">
        <f t="shared" si="175"/>
        <v>458.38537247108553</v>
      </c>
      <c r="AB1135">
        <f t="shared" si="176"/>
        <v>5.4492580582870254</v>
      </c>
      <c r="AC1135" s="1">
        <f t="shared" si="178"/>
        <v>3240.6332863638017</v>
      </c>
    </row>
    <row r="1136" spans="1:29">
      <c r="A1136">
        <f t="shared" si="171"/>
        <v>5.4647812846284918</v>
      </c>
      <c r="B1136" s="1">
        <f>(6.67384*10^(-11)*5.97219*10^24)/((6371*10^3+Equations!C1136)^2)</f>
        <v>9.7328733566225782</v>
      </c>
      <c r="C1136" s="1">
        <v>28325</v>
      </c>
      <c r="D1136" s="1">
        <f t="shared" si="172"/>
        <v>479.03096904810786</v>
      </c>
      <c r="E1136" s="1">
        <f>IF(C1136&lt;11165,'Initial Conditions (LLDS)'!$E$1-0.0065*C1136,IF(C1136&gt;25336.9,139.789+0.00296*C1136,216.483))</f>
        <v>223.63099999999997</v>
      </c>
      <c r="F1136">
        <f>(D1136*0.028964)/(8.3145*Equations!E1136)</f>
        <v>7.4619783822238092E-3</v>
      </c>
      <c r="G1136" s="14">
        <f t="shared" si="170"/>
        <v>683.58756763104884</v>
      </c>
      <c r="H1136">
        <f t="shared" si="173"/>
        <v>93.817236046646357</v>
      </c>
      <c r="I1136">
        <f t="shared" si="174"/>
        <v>15.017599766650171</v>
      </c>
      <c r="J1136">
        <f>F1136*G1136*B1136-m*B1136-0.5*Equations!F1136*0.3*I1136</f>
        <v>23.665766386246069</v>
      </c>
      <c r="K1136" s="14">
        <f t="shared" si="177"/>
        <v>1.664713428807572</v>
      </c>
      <c r="L1136" s="1">
        <f t="shared" si="179"/>
        <v>3242.2979997926095</v>
      </c>
      <c r="O1136">
        <f>(2*Mp*Equations!B1136/(Equations!F1136*1.026*0.75))^(1/2)</f>
        <v>62.002200518048163</v>
      </c>
      <c r="Q1136">
        <f>$G$3*('Initial Conditions (LLDS)'!$I$3/Equations!D1136)*(Ti/Equations!E1136)</f>
        <v>1117.4879323264031</v>
      </c>
      <c r="T1136" s="1">
        <v>28325</v>
      </c>
      <c r="U1136">
        <f t="shared" si="175"/>
        <v>456.83862448970507</v>
      </c>
      <c r="AB1136">
        <f t="shared" si="176"/>
        <v>5.4647812846284918</v>
      </c>
      <c r="AC1136" s="1">
        <f t="shared" si="178"/>
        <v>3242.2979997926095</v>
      </c>
    </row>
    <row r="1137" spans="1:29">
      <c r="A1137">
        <f t="shared" si="171"/>
        <v>5.4803719557527133</v>
      </c>
      <c r="B1137" s="1">
        <f>(6.67384*10^(-11)*5.97219*10^24)/((6371*10^3+Equations!C1137)^2)</f>
        <v>9.73279731097462</v>
      </c>
      <c r="C1137" s="1">
        <v>28350</v>
      </c>
      <c r="D1137" s="1">
        <f t="shared" si="172"/>
        <v>475.1114813819093</v>
      </c>
      <c r="E1137" s="1">
        <f>IF(C1137&lt;11165,'Initial Conditions (LLDS)'!$E$1-0.0065*C1137,IF(C1137&gt;25336.9,139.789+0.00296*C1137,216.483))</f>
        <v>223.70499999999998</v>
      </c>
      <c r="F1137">
        <f>(D1137*0.028964)/(8.3145*Equations!E1137)</f>
        <v>7.3984754263236403E-3</v>
      </c>
      <c r="G1137" s="14">
        <f t="shared" si="170"/>
        <v>689.45496985377258</v>
      </c>
      <c r="H1137">
        <f t="shared" si="173"/>
        <v>94.353308783638681</v>
      </c>
      <c r="I1137">
        <f t="shared" si="174"/>
        <v>15.038947882650385</v>
      </c>
      <c r="J1137">
        <f>F1137*G1137*B1137-m*B1137-0.5*Equations!F1137*0.3*I1137</f>
        <v>23.665700705462729</v>
      </c>
      <c r="K1137" s="14">
        <f t="shared" si="177"/>
        <v>1.6623503316240054</v>
      </c>
      <c r="L1137" s="1">
        <f t="shared" si="179"/>
        <v>3243.9603501242336</v>
      </c>
      <c r="O1137">
        <f>(2*Mp*Equations!B1137/(Equations!F1137*1.026*0.75))^(1/2)</f>
        <v>62.267478876908484</v>
      </c>
      <c r="Q1137">
        <f>$G$3*('Initial Conditions (LLDS)'!$I$3/Equations!D1137)*(Ti/Equations!E1137)</f>
        <v>1126.3340730907521</v>
      </c>
      <c r="T1137" s="1">
        <v>28350</v>
      </c>
      <c r="U1137">
        <f t="shared" si="175"/>
        <v>455.29384698620623</v>
      </c>
      <c r="AB1137">
        <f t="shared" si="176"/>
        <v>5.4803719557527133</v>
      </c>
      <c r="AC1137" s="1">
        <f t="shared" si="178"/>
        <v>3243.9603501242336</v>
      </c>
    </row>
    <row r="1138" spans="1:29">
      <c r="A1138">
        <f t="shared" si="171"/>
        <v>5.4960304700884475</v>
      </c>
      <c r="B1138" s="1">
        <f>(6.67384*10^(-11)*5.97219*10^24)/((6371*10^3+Equations!C1138)^2)</f>
        <v>9.7327212662179079</v>
      </c>
      <c r="C1138" s="1">
        <v>28375</v>
      </c>
      <c r="D1138" s="1">
        <f t="shared" si="172"/>
        <v>471.21800226408209</v>
      </c>
      <c r="E1138" s="1">
        <f>IF(C1138&lt;11165,'Initial Conditions (LLDS)'!$E$1-0.0065*C1138,IF(C1138&gt;25336.9,139.789+0.00296*C1138,216.483))</f>
        <v>223.779</v>
      </c>
      <c r="F1138">
        <f>(D1138*0.028964)/(8.3145*Equations!E1138)</f>
        <v>7.3354193425148682E-3</v>
      </c>
      <c r="G1138" s="14">
        <f t="shared" si="170"/>
        <v>695.38160176553038</v>
      </c>
      <c r="H1138">
        <f t="shared" si="173"/>
        <v>94.893251440753829</v>
      </c>
      <c r="I1138">
        <f t="shared" si="174"/>
        <v>15.060358357450337</v>
      </c>
      <c r="J1138">
        <f>F1138*G1138*B1138-m*B1138-0.5*Equations!F1138*0.3*I1138</f>
        <v>23.665634355430466</v>
      </c>
      <c r="K1138" s="14">
        <f t="shared" si="177"/>
        <v>1.6599870605092566</v>
      </c>
      <c r="L1138" s="1">
        <f t="shared" si="179"/>
        <v>3245.6203371847428</v>
      </c>
      <c r="O1138">
        <f>(2*Mp*Equations!B1138/(Equations!F1138*1.026*0.75))^(1/2)</f>
        <v>62.534290994799129</v>
      </c>
      <c r="Q1138">
        <f>$G$3*('Initial Conditions (LLDS)'!$I$3/Equations!D1138)*(Ti/Equations!E1138)</f>
        <v>1135.2649674139107</v>
      </c>
      <c r="T1138" s="1">
        <v>28375</v>
      </c>
      <c r="U1138">
        <f t="shared" si="175"/>
        <v>453.75104680342343</v>
      </c>
      <c r="AB1138">
        <f t="shared" si="176"/>
        <v>5.4960304700884475</v>
      </c>
      <c r="AC1138" s="1">
        <f t="shared" si="178"/>
        <v>3245.6203371847428</v>
      </c>
    </row>
    <row r="1139" spans="1:29">
      <c r="A1139">
        <f t="shared" si="171"/>
        <v>5.5117572290447017</v>
      </c>
      <c r="B1139" s="1">
        <f>(6.67384*10^(-11)*5.97219*10^24)/((6371*10^3+Equations!C1139)^2)</f>
        <v>9.732645222352426</v>
      </c>
      <c r="C1139" s="1">
        <v>28400</v>
      </c>
      <c r="D1139" s="1">
        <f t="shared" si="172"/>
        <v>467.35039945543986</v>
      </c>
      <c r="E1139" s="1">
        <f>IF(C1139&lt;11165,'Initial Conditions (LLDS)'!$E$1-0.0065*C1139,IF(C1139&gt;25336.9,139.789+0.00296*C1139,216.483))</f>
        <v>223.85299999999998</v>
      </c>
      <c r="F1139">
        <f>(D1139*0.028964)/(8.3145*Equations!E1139)</f>
        <v>7.2728076297463749E-3</v>
      </c>
      <c r="G1139" s="14">
        <f t="shared" si="170"/>
        <v>701.36815267279746</v>
      </c>
      <c r="H1139">
        <f t="shared" si="173"/>
        <v>95.437097942677184</v>
      </c>
      <c r="I1139">
        <f t="shared" si="174"/>
        <v>15.081831472490824</v>
      </c>
      <c r="J1139">
        <f>F1139*G1139*B1139-m*B1139-0.5*Equations!F1139*0.3*I1139</f>
        <v>23.665567338964234</v>
      </c>
      <c r="K1139" s="14">
        <f t="shared" si="177"/>
        <v>1.657623614585527</v>
      </c>
      <c r="L1139" s="1">
        <f t="shared" si="179"/>
        <v>3247.2779607993284</v>
      </c>
      <c r="O1139">
        <f>(2*Mp*Equations!B1139/(Equations!F1139*1.026*0.75))^(1/2)</f>
        <v>62.802648122775388</v>
      </c>
      <c r="Q1139">
        <f>$G$3*('Initial Conditions (LLDS)'!$I$3/Equations!D1139)*(Ti/Equations!E1139)</f>
        <v>1144.2815660224373</v>
      </c>
      <c r="T1139" s="1">
        <v>28400</v>
      </c>
      <c r="U1139">
        <f t="shared" si="175"/>
        <v>452.21023076096589</v>
      </c>
      <c r="AB1139">
        <f t="shared" si="176"/>
        <v>5.5117572290447017</v>
      </c>
      <c r="AC1139" s="1">
        <f t="shared" si="178"/>
        <v>3247.2779607993284</v>
      </c>
    </row>
    <row r="1140" spans="1:29">
      <c r="A1140">
        <f t="shared" si="171"/>
        <v>5.5275526370377088</v>
      </c>
      <c r="B1140" s="1">
        <f>(6.67384*10^(-11)*5.97219*10^24)/((6371*10^3+Equations!C1140)^2)</f>
        <v>9.7325691793781619</v>
      </c>
      <c r="C1140" s="1">
        <v>28425</v>
      </c>
      <c r="D1140" s="1">
        <f t="shared" si="172"/>
        <v>463.50854118338322</v>
      </c>
      <c r="E1140" s="1">
        <f>IF(C1140&lt;11165,'Initial Conditions (LLDS)'!$E$1-0.0065*C1140,IF(C1140&gt;25336.9,139.789+0.00296*C1140,216.483))</f>
        <v>223.92699999999999</v>
      </c>
      <c r="F1140">
        <f>(D1140*0.028964)/(8.3145*Equations!E1140)</f>
        <v>7.2106377975316056E-3</v>
      </c>
      <c r="G1140" s="14">
        <f t="shared" si="170"/>
        <v>707.41532098117898</v>
      </c>
      <c r="H1140">
        <f t="shared" si="173"/>
        <v>95.984882564631576</v>
      </c>
      <c r="I1140">
        <f t="shared" si="174"/>
        <v>15.103367510926432</v>
      </c>
      <c r="J1140">
        <f>F1140*G1140*B1140-m*B1140-0.5*Equations!F1140*0.3*I1140</f>
        <v>23.665499658870974</v>
      </c>
      <c r="K1140" s="14">
        <f t="shared" si="177"/>
        <v>1.6552599929726872</v>
      </c>
      <c r="L1140" s="1">
        <f t="shared" si="179"/>
        <v>3248.9332207923012</v>
      </c>
      <c r="O1140">
        <f>(2*Mp*Equations!B1140/(Equations!F1140*1.026*0.75))^(1/2)</f>
        <v>63.072561612098575</v>
      </c>
      <c r="Q1140">
        <f>$G$3*('Initial Conditions (LLDS)'!$I$3/Equations!D1140)*(Ti/Equations!E1140)</f>
        <v>1153.384831854197</v>
      </c>
      <c r="T1140" s="1">
        <v>28425</v>
      </c>
      <c r="U1140">
        <f t="shared" si="175"/>
        <v>450.67140565522106</v>
      </c>
      <c r="AB1140">
        <f t="shared" si="176"/>
        <v>5.5275526370377088</v>
      </c>
      <c r="AC1140" s="1">
        <f t="shared" si="178"/>
        <v>3248.9332207923012</v>
      </c>
    </row>
    <row r="1141" spans="1:29">
      <c r="A1141">
        <f t="shared" si="171"/>
        <v>5.5434171015182478</v>
      </c>
      <c r="B1141" s="1">
        <f>(6.67384*10^(-11)*5.97219*10^24)/((6371*10^3+Equations!C1141)^2)</f>
        <v>9.7324931372951013</v>
      </c>
      <c r="C1141" s="1">
        <v>28450</v>
      </c>
      <c r="D1141" s="1">
        <f t="shared" si="172"/>
        <v>459.69229614097816</v>
      </c>
      <c r="E1141" s="1">
        <f>IF(C1141&lt;11165,'Initial Conditions (LLDS)'!$E$1-0.0065*C1141,IF(C1141&gt;25336.9,139.789+0.00296*C1141,216.483))</f>
        <v>224.00099999999998</v>
      </c>
      <c r="F1141">
        <f>(D1141*0.028964)/(8.3145*Equations!E1141)</f>
        <v>7.1489073659167929E-3</v>
      </c>
      <c r="G1141" s="14">
        <f t="shared" si="170"/>
        <v>713.52381432986851</v>
      </c>
      <c r="H1141">
        <f t="shared" si="173"/>
        <v>96.536639936553726</v>
      </c>
      <c r="I1141">
        <f t="shared" si="174"/>
        <v>15.124966757638633</v>
      </c>
      <c r="J1141">
        <f>F1141*G1141*B1141-m*B1141-0.5*Equations!F1141*0.3*I1141</f>
        <v>23.66543131794954</v>
      </c>
      <c r="K1141" s="14">
        <f t="shared" si="177"/>
        <v>1.6528961947882717</v>
      </c>
      <c r="L1141" s="1">
        <f t="shared" si="179"/>
        <v>3250.5861169870896</v>
      </c>
      <c r="O1141">
        <f>(2*Mp*Equations!B1141/(Equations!F1141*1.026*0.75))^(1/2)</f>
        <v>63.344042915287133</v>
      </c>
      <c r="Q1141">
        <f>$G$3*('Initial Conditions (LLDS)'!$I$3/Equations!D1141)*(Ti/Equations!E1141)</f>
        <v>1162.5757402350323</v>
      </c>
      <c r="T1141" s="1">
        <v>28450</v>
      </c>
      <c r="U1141">
        <f t="shared" si="175"/>
        <v>449.13457825935546</v>
      </c>
      <c r="AB1141">
        <f t="shared" si="176"/>
        <v>5.5434171015182478</v>
      </c>
      <c r="AC1141" s="1">
        <f t="shared" si="178"/>
        <v>3250.5861169870896</v>
      </c>
    </row>
    <row r="1142" spans="1:29">
      <c r="A1142">
        <f t="shared" si="171"/>
        <v>5.5593510329991984</v>
      </c>
      <c r="B1142" s="1">
        <f>(6.67384*10^(-11)*5.97219*10^24)/((6371*10^3+Equations!C1142)^2)</f>
        <v>9.7324170961032319</v>
      </c>
      <c r="C1142" s="1">
        <v>28475</v>
      </c>
      <c r="D1142" s="1">
        <f t="shared" si="172"/>
        <v>455.90153348604207</v>
      </c>
      <c r="E1142" s="1">
        <f>IF(C1142&lt;11165,'Initial Conditions (LLDS)'!$E$1-0.0065*C1142,IF(C1142&gt;25336.9,139.789+0.00296*C1142,216.483))</f>
        <v>224.07499999999999</v>
      </c>
      <c r="F1142">
        <f>(D1142*0.028964)/(8.3145*Equations!E1142)</f>
        <v>7.0876138654493454E-3</v>
      </c>
      <c r="G1142" s="14">
        <f t="shared" si="170"/>
        <v>719.69434972829913</v>
      </c>
      <c r="H1142">
        <f t="shared" si="173"/>
        <v>97.092405047325229</v>
      </c>
      <c r="I1142">
        <f t="shared" si="174"/>
        <v>15.146629499249116</v>
      </c>
      <c r="J1142">
        <f>F1142*G1142*B1142-m*B1142-0.5*Equations!F1142*0.3*I1142</f>
        <v>23.665362318990773</v>
      </c>
      <c r="K1142" s="14">
        <f t="shared" si="177"/>
        <v>1.6505322191474585</v>
      </c>
      <c r="L1142" s="1">
        <f t="shared" si="179"/>
        <v>3252.236649206237</v>
      </c>
      <c r="O1142">
        <f>(2*Mp*Equations!B1142/(Equations!F1142*1.026*0.75))^(1/2)</f>
        <v>63.617103587180047</v>
      </c>
      <c r="Q1142">
        <f>$G$3*('Initial Conditions (LLDS)'!$I$3/Equations!D1142)*(Ti/Equations!E1142)</f>
        <v>1171.8552790582601</v>
      </c>
      <c r="T1142" s="1">
        <v>28475</v>
      </c>
      <c r="U1142">
        <f t="shared" si="175"/>
        <v>447.59975532331856</v>
      </c>
      <c r="AB1142">
        <f t="shared" si="176"/>
        <v>5.5593510329991984</v>
      </c>
      <c r="AC1142" s="1">
        <f t="shared" si="178"/>
        <v>3252.236649206237</v>
      </c>
    </row>
    <row r="1143" spans="1:29">
      <c r="A1143">
        <f t="shared" si="171"/>
        <v>5.5753548450834334</v>
      </c>
      <c r="B1143" s="1">
        <f>(6.67384*10^(-11)*5.97219*10^24)/((6371*10^3+Equations!C1143)^2)</f>
        <v>9.7323410558025358</v>
      </c>
      <c r="C1143" s="1">
        <v>28500</v>
      </c>
      <c r="D1143" s="1">
        <f t="shared" si="172"/>
        <v>452.13612284022474</v>
      </c>
      <c r="E1143" s="1">
        <f>IF(C1143&lt;11165,'Initial Conditions (LLDS)'!$E$1-0.0065*C1143,IF(C1143&gt;25336.9,139.789+0.00296*C1143,216.483))</f>
        <v>224.149</v>
      </c>
      <c r="F1143">
        <f>(D1143*0.028964)/(8.3145*Equations!E1143)</f>
        <v>7.0267548371462426E-3</v>
      </c>
      <c r="G1143" s="14">
        <f t="shared" si="170"/>
        <v>725.92765369503968</v>
      </c>
      <c r="H1143">
        <f t="shared" si="173"/>
        <v>97.652213249062186</v>
      </c>
      <c r="I1143">
        <f t="shared" si="174"/>
        <v>15.168356024133125</v>
      </c>
      <c r="J1143">
        <f>F1143*G1143*B1143-m*B1143-0.5*Equations!F1143*0.3*I1143</f>
        <v>23.6652926647775</v>
      </c>
      <c r="K1143" s="14">
        <f t="shared" si="177"/>
        <v>1.6481680651630641</v>
      </c>
      <c r="L1143" s="1">
        <f t="shared" si="179"/>
        <v>3253.8848172714002</v>
      </c>
      <c r="O1143">
        <f>(2*Mp*Equations!B1143/(Equations!F1143*1.026*0.75))^(1/2)</f>
        <v>63.891755286013385</v>
      </c>
      <c r="Q1143">
        <f>$G$3*('Initial Conditions (LLDS)'!$I$3/Equations!D1143)*(Ti/Equations!E1143)</f>
        <v>1181.2244489670775</v>
      </c>
      <c r="T1143" s="1">
        <v>28500</v>
      </c>
      <c r="U1143">
        <f t="shared" si="175"/>
        <v>446.0669435738443</v>
      </c>
      <c r="AB1143">
        <f t="shared" si="176"/>
        <v>5.5753548450834334</v>
      </c>
      <c r="AC1143" s="1">
        <f t="shared" si="178"/>
        <v>3253.8848172714002</v>
      </c>
    </row>
    <row r="1144" spans="1:29">
      <c r="A1144">
        <f t="shared" si="171"/>
        <v>5.5914289544919864</v>
      </c>
      <c r="B1144" s="1">
        <f>(6.67384*10^(-11)*5.97219*10^24)/((6371*10^3+Equations!C1144)^2)</f>
        <v>9.7322650163930025</v>
      </c>
      <c r="C1144" s="1">
        <v>28525</v>
      </c>
      <c r="D1144" s="1">
        <f t="shared" si="172"/>
        <v>448.39593428809195</v>
      </c>
      <c r="E1144" s="1">
        <f>IF(C1144&lt;11165,'Initial Conditions (LLDS)'!$E$1-0.0065*C1144,IF(C1144&gt;25336.9,139.789+0.00296*C1144,216.483))</f>
        <v>224.22299999999998</v>
      </c>
      <c r="F1144">
        <f>(D1144*0.028964)/(8.3145*Equations!E1144)</f>
        <v>6.9663278324625134E-3</v>
      </c>
      <c r="G1144" s="14">
        <f t="shared" si="170"/>
        <v>732.22446239896942</v>
      </c>
      <c r="H1144">
        <f t="shared" si="173"/>
        <v>98.216100261462145</v>
      </c>
      <c r="I1144">
        <f t="shared" si="174"/>
        <v>15.190146622433039</v>
      </c>
      <c r="J1144">
        <f>F1144*G1144*B1144-m*B1144-0.5*Equations!F1144*0.3*I1144</f>
        <v>23.665222358084591</v>
      </c>
      <c r="K1144" s="14">
        <f t="shared" si="177"/>
        <v>1.6458037319455245</v>
      </c>
      <c r="L1144" s="1">
        <f t="shared" si="179"/>
        <v>3255.5306210033455</v>
      </c>
      <c r="O1144">
        <f>(2*Mp*Equations!B1144/(Equations!F1144*1.026*0.75))^(1/2)</f>
        <v>64.168009774509841</v>
      </c>
      <c r="Q1144">
        <f>$G$3*('Initial Conditions (LLDS)'!$I$3/Equations!D1144)*(Ti/Equations!E1144)</f>
        <v>1190.6842635399034</v>
      </c>
      <c r="T1144" s="1">
        <v>28525</v>
      </c>
      <c r="U1144">
        <f t="shared" si="175"/>
        <v>444.53614971445313</v>
      </c>
      <c r="AB1144">
        <f t="shared" si="176"/>
        <v>5.5914289544919864</v>
      </c>
      <c r="AC1144" s="1">
        <f t="shared" si="178"/>
        <v>3255.5306210033455</v>
      </c>
    </row>
    <row r="1145" spans="1:29">
      <c r="A1145">
        <f t="shared" si="171"/>
        <v>5.607573781092527</v>
      </c>
      <c r="B1145" s="1">
        <f>(6.67384*10^(-11)*5.97219*10^24)/((6371*10^3+Equations!C1145)^2)</f>
        <v>9.7321889778746158</v>
      </c>
      <c r="C1145" s="1">
        <v>28550</v>
      </c>
      <c r="D1145" s="1">
        <f t="shared" si="172"/>
        <v>444.6808383762077</v>
      </c>
      <c r="E1145" s="1">
        <f>IF(C1145&lt;11165,'Initial Conditions (LLDS)'!$E$1-0.0065*C1145,IF(C1145&gt;25336.9,139.789+0.00296*C1145,216.483))</f>
        <v>224.29699999999997</v>
      </c>
      <c r="F1145">
        <f>(D1145*0.028964)/(8.3145*Equations!E1145)</f>
        <v>6.906330413259768E-3</v>
      </c>
      <c r="G1145" s="14">
        <f t="shared" si="170"/>
        <v>738.58552180277513</v>
      </c>
      <c r="H1145">
        <f t="shared" si="173"/>
        <v>98.784102176210112</v>
      </c>
      <c r="I1145">
        <f t="shared" si="174"/>
        <v>15.212001586071993</v>
      </c>
      <c r="J1145">
        <f>F1145*G1145*B1145-m*B1145-0.5*Equations!F1145*0.3*I1145</f>
        <v>23.665151401678891</v>
      </c>
      <c r="K1145" s="14">
        <f t="shared" si="177"/>
        <v>1.6434392186028848</v>
      </c>
      <c r="L1145" s="1">
        <f t="shared" si="179"/>
        <v>3257.1740602219484</v>
      </c>
      <c r="O1145">
        <f>(2*Mp*Equations!B1145/(Equations!F1145*1.026*0.75))^(1/2)</f>
        <v>64.445878920981457</v>
      </c>
      <c r="Q1145">
        <f>$G$3*('Initial Conditions (LLDS)'!$I$3/Equations!D1145)*(Ti/Equations!E1145)</f>
        <v>1200.2357494787198</v>
      </c>
      <c r="T1145" s="1">
        <v>28550</v>
      </c>
      <c r="U1145">
        <f t="shared" si="175"/>
        <v>443.0073804254543</v>
      </c>
      <c r="AB1145">
        <f t="shared" si="176"/>
        <v>5.607573781092527</v>
      </c>
      <c r="AC1145" s="1">
        <f t="shared" si="178"/>
        <v>3257.1740602219484</v>
      </c>
    </row>
    <row r="1146" spans="1:29">
      <c r="A1146">
        <f t="shared" si="171"/>
        <v>5.6237897479281562</v>
      </c>
      <c r="B1146" s="1">
        <f>(6.67384*10^(-11)*5.97219*10^24)/((6371*10^3+Equations!C1146)^2)</f>
        <v>9.7321129402473652</v>
      </c>
      <c r="C1146" s="1">
        <v>28575</v>
      </c>
      <c r="D1146" s="1">
        <f t="shared" si="172"/>
        <v>440.99070611221941</v>
      </c>
      <c r="E1146" s="1">
        <f>IF(C1146&lt;11165,'Initial Conditions (LLDS)'!$E$1-0.0065*C1146,IF(C1146&gt;25336.9,139.789+0.00296*C1146,216.483))</f>
        <v>224.37099999999998</v>
      </c>
      <c r="F1146">
        <f>(D1146*0.028964)/(8.3145*Equations!E1146)</f>
        <v>6.8467601517748283E-3</v>
      </c>
      <c r="G1146" s="14">
        <f t="shared" si="170"/>
        <v>745.01158780880814</v>
      </c>
      <c r="H1146">
        <f t="shared" si="173"/>
        <v>99.356255461445116</v>
      </c>
      <c r="I1146">
        <f t="shared" si="174"/>
        <v>15.23392120876764</v>
      </c>
      <c r="J1146">
        <f>F1146*G1146*B1146-m*B1146-0.5*Equations!F1146*0.3*I1146</f>
        <v>23.665079798319319</v>
      </c>
      <c r="K1146" s="14">
        <f t="shared" si="177"/>
        <v>1.6410745242407876</v>
      </c>
      <c r="L1146" s="1">
        <f t="shared" si="179"/>
        <v>3258.815134746189</v>
      </c>
      <c r="O1146">
        <f>(2*Mp*Equations!B1146/(Equations!F1146*1.026*0.75))^(1/2)</f>
        <v>64.725374700445869</v>
      </c>
      <c r="Q1146">
        <f>$G$3*('Initial Conditions (LLDS)'!$I$3/Equations!D1146)*(Ti/Equations!E1146)</f>
        <v>1209.8799468004606</v>
      </c>
      <c r="T1146" s="1">
        <v>28575</v>
      </c>
      <c r="U1146">
        <f t="shared" si="175"/>
        <v>441.48064236394691</v>
      </c>
      <c r="AB1146">
        <f t="shared" si="176"/>
        <v>5.6237897479281562</v>
      </c>
      <c r="AC1146" s="1">
        <f t="shared" si="178"/>
        <v>3258.815134746189</v>
      </c>
    </row>
    <row r="1147" spans="1:29">
      <c r="A1147">
        <f t="shared" si="171"/>
        <v>5.6400772812464668</v>
      </c>
      <c r="B1147" s="1">
        <f>(6.67384*10^(-11)*5.97219*10^24)/((6371*10^3+Equations!C1147)^2)</f>
        <v>9.7320369035112329</v>
      </c>
      <c r="C1147" s="1">
        <v>28600</v>
      </c>
      <c r="D1147" s="1">
        <f t="shared" si="172"/>
        <v>437.32540896394397</v>
      </c>
      <c r="E1147" s="1">
        <f>IF(C1147&lt;11165,'Initial Conditions (LLDS)'!$E$1-0.0065*C1147,IF(C1147&gt;25336.9,139.789+0.00296*C1147,216.483))</f>
        <v>224.44499999999999</v>
      </c>
      <c r="F1147">
        <f>(D1147*0.028964)/(8.3145*Equations!E1147)</f>
        <v>6.7876146305884451E-3</v>
      </c>
      <c r="G1147" s="14">
        <f t="shared" si="170"/>
        <v>751.50342640734493</v>
      </c>
      <c r="H1147">
        <f t="shared" si="173"/>
        <v>99.932596966285814</v>
      </c>
      <c r="I1147">
        <f t="shared" si="174"/>
        <v>15.255905786046057</v>
      </c>
      <c r="J1147">
        <f>F1147*G1147*B1147-m*B1147-0.5*Equations!F1147*0.3*I1147</f>
        <v>23.665007550756801</v>
      </c>
      <c r="K1147" s="14">
        <f t="shared" si="177"/>
        <v>1.6387096479624605</v>
      </c>
      <c r="L1147" s="1">
        <f t="shared" si="179"/>
        <v>3260.4538443941515</v>
      </c>
      <c r="O1147">
        <f>(2*Mp*Equations!B1147/(Equations!F1147*1.026*0.75))^(1/2)</f>
        <v>65.006509195755612</v>
      </c>
      <c r="Q1147">
        <f>$G$3*('Initial Conditions (LLDS)'!$I$3/Equations!D1147)*(Ti/Equations!E1147)</f>
        <v>1219.6179090314995</v>
      </c>
      <c r="T1147" s="1">
        <v>28600</v>
      </c>
      <c r="U1147">
        <f t="shared" si="175"/>
        <v>439.95594216382477</v>
      </c>
      <c r="AB1147">
        <f t="shared" si="176"/>
        <v>5.6400772812464668</v>
      </c>
      <c r="AC1147" s="1">
        <f t="shared" si="178"/>
        <v>3260.4538443941515</v>
      </c>
    </row>
    <row r="1148" spans="1:29">
      <c r="A1148">
        <f t="shared" si="171"/>
        <v>5.6564368105289775</v>
      </c>
      <c r="B1148" s="1">
        <f>(6.67384*10^(-11)*5.97219*10^24)/((6371*10^3+Equations!C1148)^2)</f>
        <v>9.7319608676662064</v>
      </c>
      <c r="C1148" s="1">
        <v>28625</v>
      </c>
      <c r="D1148" s="1">
        <f t="shared" si="172"/>
        <v>433.68481885844943</v>
      </c>
      <c r="E1148" s="1">
        <f>IF(C1148&lt;11165,'Initial Conditions (LLDS)'!$E$1-0.0065*C1148,IF(C1148&gt;25336.9,139.789+0.00296*C1148,216.483))</f>
        <v>224.51900000000001</v>
      </c>
      <c r="F1148">
        <f>(D1148*0.028964)/(8.3145*Equations!E1148)</f>
        <v>6.728891442594003E-3</v>
      </c>
      <c r="G1148" s="14">
        <f t="shared" si="170"/>
        <v>758.06181382730517</v>
      </c>
      <c r="H1148">
        <f t="shared" si="173"/>
        <v>100.51316392541997</v>
      </c>
      <c r="I1148">
        <f t="shared" si="174"/>
        <v>15.277955615255792</v>
      </c>
      <c r="J1148">
        <f>F1148*G1148*B1148-m*B1148-0.5*Equations!F1148*0.3*I1148</f>
        <v>23.664934661734357</v>
      </c>
      <c r="K1148" s="14">
        <f t="shared" si="177"/>
        <v>1.6363445888687009</v>
      </c>
      <c r="L1148" s="1">
        <f t="shared" si="179"/>
        <v>3262.0901889830202</v>
      </c>
      <c r="O1148">
        <f>(2*Mp*Equations!B1148/(Equations!F1148*1.026*0.75))^(1/2)</f>
        <v>65.289294598742046</v>
      </c>
      <c r="Q1148">
        <f>$G$3*('Initial Conditions (LLDS)'!$I$3/Equations!D1148)*(Ti/Equations!E1148)</f>
        <v>1229.4507034053113</v>
      </c>
      <c r="T1148" s="1">
        <v>28625</v>
      </c>
      <c r="U1148">
        <f t="shared" si="175"/>
        <v>438.43328643577547</v>
      </c>
      <c r="AB1148">
        <f t="shared" si="176"/>
        <v>5.6564368105289775</v>
      </c>
      <c r="AC1148" s="1">
        <f t="shared" si="178"/>
        <v>3262.0901889830202</v>
      </c>
    </row>
    <row r="1149" spans="1:29">
      <c r="A1149">
        <f t="shared" si="171"/>
        <v>5.6728687685208454</v>
      </c>
      <c r="B1149" s="1">
        <f>(6.67384*10^(-11)*5.97219*10^24)/((6371*10^3+Equations!C1149)^2)</f>
        <v>9.7318848327122716</v>
      </c>
      <c r="C1149" s="1">
        <v>28650</v>
      </c>
      <c r="D1149" s="1">
        <f t="shared" si="172"/>
        <v>430.06880818113888</v>
      </c>
      <c r="E1149" s="1">
        <f>IF(C1149&lt;11165,'Initial Conditions (LLDS)'!$E$1-0.0065*C1149,IF(C1149&gt;25336.9,139.789+0.00296*C1149,216.483))</f>
        <v>224.59299999999999</v>
      </c>
      <c r="F1149">
        <f>(D1149*0.028964)/(8.3145*Equations!E1149)</f>
        <v>6.6705881909663138E-3</v>
      </c>
      <c r="G1149" s="14">
        <f t="shared" si="170"/>
        <v>764.68753668946158</v>
      </c>
      <c r="H1149">
        <f t="shared" si="173"/>
        <v>101.09799396375521</v>
      </c>
      <c r="I1149">
        <f t="shared" si="174"/>
        <v>15.300070995582031</v>
      </c>
      <c r="J1149">
        <f>F1149*G1149*B1149-m*B1149-0.5*Equations!F1149*0.3*I1149</f>
        <v>23.66486113398706</v>
      </c>
      <c r="K1149" s="14">
        <f t="shared" si="177"/>
        <v>1.6339793460578627</v>
      </c>
      <c r="L1149" s="1">
        <f t="shared" si="179"/>
        <v>3263.7241683290781</v>
      </c>
      <c r="O1149">
        <f>(2*Mp*Equations!B1149/(Equations!F1149*1.026*0.75))^(1/2)</f>
        <v>65.573743211372829</v>
      </c>
      <c r="Q1149">
        <f>$G$3*('Initial Conditions (LLDS)'!$I$3/Equations!D1149)*(Ti/Equations!E1149)</f>
        <v>1239.3794110633457</v>
      </c>
      <c r="T1149" s="1">
        <v>28650</v>
      </c>
      <c r="U1149">
        <f t="shared" si="175"/>
        <v>436.91268176728192</v>
      </c>
      <c r="AB1149">
        <f t="shared" si="176"/>
        <v>5.6728687685208454</v>
      </c>
      <c r="AC1149" s="1">
        <f t="shared" si="178"/>
        <v>3263.7241683290781</v>
      </c>
    </row>
    <row r="1150" spans="1:29">
      <c r="A1150">
        <f t="shared" si="171"/>
        <v>5.6893735912609005</v>
      </c>
      <c r="B1150" s="1">
        <f>(6.67384*10^(-11)*5.97219*10^24)/((6371*10^3+Equations!C1150)^2)</f>
        <v>9.7318087986494159</v>
      </c>
      <c r="C1150" s="1">
        <v>28675</v>
      </c>
      <c r="D1150" s="1">
        <f t="shared" si="172"/>
        <v>426.47724977484069</v>
      </c>
      <c r="E1150" s="1">
        <f>IF(C1150&lt;11165,'Initial Conditions (LLDS)'!$E$1-0.0065*C1150,IF(C1150&gt;25336.9,139.789+0.00296*C1150,216.483))</f>
        <v>224.66699999999997</v>
      </c>
      <c r="F1150">
        <f>(D1150*0.028964)/(8.3145*Equations!E1150)</f>
        <v>6.6127024891305891E-3</v>
      </c>
      <c r="G1150" s="14">
        <f t="shared" si="170"/>
        <v>771.38139216217633</v>
      </c>
      <c r="H1150">
        <f t="shared" si="173"/>
        <v>101.68712510113346</v>
      </c>
      <c r="I1150">
        <f t="shared" si="174"/>
        <v>15.322252228060874</v>
      </c>
      <c r="J1150">
        <f>F1150*G1150*B1150-m*B1150-0.5*Equations!F1150*0.3*I1150</f>
        <v>23.664786970242108</v>
      </c>
      <c r="K1150" s="14">
        <f t="shared" si="177"/>
        <v>1.6316139186258458</v>
      </c>
      <c r="L1150" s="1">
        <f t="shared" si="179"/>
        <v>3265.3557822477042</v>
      </c>
      <c r="O1150">
        <f>(2*Mp*Equations!B1150/(Equations!F1150*1.026*0.75))^(1/2)</f>
        <v>65.859867446923133</v>
      </c>
      <c r="Q1150">
        <f>$G$3*('Initial Conditions (LLDS)'!$I$3/Equations!D1150)*(Ti/Equations!E1150)</f>
        <v>1249.4051272591564</v>
      </c>
      <c r="T1150" s="1">
        <v>28675</v>
      </c>
      <c r="U1150">
        <f t="shared" si="175"/>
        <v>435.39413472262692</v>
      </c>
      <c r="AB1150">
        <f t="shared" si="176"/>
        <v>5.6893735912609005</v>
      </c>
      <c r="AC1150" s="1">
        <f t="shared" si="178"/>
        <v>3265.3557822477042</v>
      </c>
    </row>
    <row r="1151" spans="1:29">
      <c r="A1151">
        <f t="shared" si="171"/>
        <v>5.7059517181120185</v>
      </c>
      <c r="B1151" s="1">
        <f>(6.67384*10^(-11)*5.97219*10^24)/((6371*10^3+Equations!C1151)^2)</f>
        <v>9.7317327654776236</v>
      </c>
      <c r="C1151" s="1">
        <v>28700</v>
      </c>
      <c r="D1151" s="1">
        <f t="shared" si="172"/>
        <v>422.91001693889069</v>
      </c>
      <c r="E1151" s="1">
        <f>IF(C1151&lt;11165,'Initial Conditions (LLDS)'!$E$1-0.0065*C1151,IF(C1151&gt;25336.9,139.789+0.00296*C1151,216.483))</f>
        <v>224.74099999999999</v>
      </c>
      <c r="F1151">
        <f>(D1151*0.028964)/(8.3145*Equations!E1151)</f>
        <v>6.5552319607313286E-3</v>
      </c>
      <c r="G1151" s="14">
        <f t="shared" si="170"/>
        <v>778.1441881197386</v>
      </c>
      <c r="H1151">
        <f t="shared" si="173"/>
        <v>102.28059575711021</v>
      </c>
      <c r="I1151">
        <f t="shared" si="174"/>
        <v>15.344499615593778</v>
      </c>
      <c r="J1151">
        <f>F1151*G1151*B1151-m*B1151-0.5*Equations!F1151*0.3*I1151</f>
        <v>23.66471217321876</v>
      </c>
      <c r="K1151" s="14">
        <f t="shared" si="177"/>
        <v>1.6292483056660814</v>
      </c>
      <c r="L1151" s="1">
        <f t="shared" si="179"/>
        <v>3266.9850305533701</v>
      </c>
      <c r="O1151">
        <f>(2*Mp*Equations!B1151/(Equations!F1151*1.026*0.75))^(1/2)</f>
        <v>66.147679831161966</v>
      </c>
      <c r="Q1151">
        <f>$G$3*('Initial Conditions (LLDS)'!$I$3/Equations!D1151)*(Ti/Equations!E1151)</f>
        <v>1259.5289615658864</v>
      </c>
      <c r="T1151" s="1">
        <v>28700</v>
      </c>
      <c r="U1151">
        <f t="shared" si="175"/>
        <v>433.87765184289231</v>
      </c>
      <c r="AB1151">
        <f t="shared" si="176"/>
        <v>5.7059517181120185</v>
      </c>
      <c r="AC1151" s="1">
        <f t="shared" si="178"/>
        <v>3266.9850305533701</v>
      </c>
    </row>
    <row r="1152" spans="1:29">
      <c r="A1152">
        <f t="shared" si="171"/>
        <v>5.7226035917918177</v>
      </c>
      <c r="B1152" s="1">
        <f>(6.67384*10^(-11)*5.97219*10^24)/((6371*10^3+Equations!C1152)^2)</f>
        <v>9.731656733196882</v>
      </c>
      <c r="C1152" s="1">
        <v>28725</v>
      </c>
      <c r="D1152" s="1">
        <f t="shared" si="172"/>
        <v>419.36698342821921</v>
      </c>
      <c r="E1152" s="1">
        <f>IF(C1152&lt;11165,'Initial Conditions (LLDS)'!$E$1-0.0065*C1152,IF(C1152&gt;25336.9,139.789+0.00296*C1152,216.483))</f>
        <v>224.815</v>
      </c>
      <c r="F1152">
        <f>(D1152*0.028964)/(8.3145*Equations!E1152)</f>
        <v>6.4981742396013637E-3</v>
      </c>
      <c r="G1152" s="14">
        <f t="shared" si="170"/>
        <v>784.97674330332552</v>
      </c>
      <c r="H1152">
        <f t="shared" si="173"/>
        <v>102.87844475579942</v>
      </c>
      <c r="I1152">
        <f t="shared" si="174"/>
        <v>15.366813462962124</v>
      </c>
      <c r="J1152">
        <f>F1152*G1152*B1152-m*B1152-0.5*Equations!F1152*0.3*I1152</f>
        <v>23.664636745628432</v>
      </c>
      <c r="K1152" s="14">
        <f t="shared" si="177"/>
        <v>1.6268825062695185</v>
      </c>
      <c r="L1152" s="1">
        <f t="shared" si="179"/>
        <v>3268.6119130596394</v>
      </c>
      <c r="O1152">
        <f>(2*Mp*Equations!B1152/(Equations!F1152*1.026*0.75))^(1/2)</f>
        <v>66.437193003552508</v>
      </c>
      <c r="Q1152">
        <f>$G$3*('Initial Conditions (LLDS)'!$I$3/Equations!D1152)*(Ti/Equations!E1152)</f>
        <v>1269.7520380871365</v>
      </c>
      <c r="T1152" s="1">
        <v>28725</v>
      </c>
      <c r="U1152">
        <f t="shared" si="175"/>
        <v>432.36323964596198</v>
      </c>
      <c r="AB1152">
        <f t="shared" si="176"/>
        <v>5.7226035917918177</v>
      </c>
      <c r="AC1152" s="1">
        <f t="shared" si="178"/>
        <v>3268.6119130596394</v>
      </c>
    </row>
    <row r="1153" spans="1:29">
      <c r="A1153">
        <f t="shared" si="171"/>
        <v>5.7393296584036806</v>
      </c>
      <c r="B1153" s="1">
        <f>(6.67384*10^(-11)*5.97219*10^24)/((6371*10^3+Equations!C1153)^2)</f>
        <v>9.7315807018071769</v>
      </c>
      <c r="C1153" s="1">
        <v>28750</v>
      </c>
      <c r="D1153" s="1">
        <f t="shared" si="172"/>
        <v>415.84802345243878</v>
      </c>
      <c r="E1153" s="1">
        <f>IF(C1153&lt;11165,'Initial Conditions (LLDS)'!$E$1-0.0065*C1153,IF(C1153&gt;25336.9,139.789+0.00296*C1153,216.483))</f>
        <v>224.88899999999998</v>
      </c>
      <c r="F1153">
        <f>(D1153*0.028964)/(8.3145*Equations!E1153)</f>
        <v>6.4415269697309565E-3</v>
      </c>
      <c r="G1153" s="14">
        <f t="shared" si="170"/>
        <v>791.87988748464284</v>
      </c>
      <c r="H1153">
        <f t="shared" si="173"/>
        <v>103.48071133078459</v>
      </c>
      <c r="I1153">
        <f t="shared" si="174"/>
        <v>15.389194076841912</v>
      </c>
      <c r="J1153">
        <f>F1153*G1153*B1153-m*B1153-0.5*Equations!F1153*0.3*I1153</f>
        <v>23.664560690174671</v>
      </c>
      <c r="K1153" s="14">
        <f t="shared" si="177"/>
        <v>1.6245165195246121</v>
      </c>
      <c r="L1153" s="1">
        <f t="shared" si="179"/>
        <v>3270.236429579164</v>
      </c>
      <c r="O1153">
        <f>(2*Mp*Equations!B1153/(Equations!F1153*1.026*0.75))^(1/2)</f>
        <v>66.728419718467336</v>
      </c>
      <c r="Q1153">
        <f>$G$3*('Initial Conditions (LLDS)'!$I$3/Equations!D1153)*(Ti/Equations!E1153)</f>
        <v>1280.0754956712794</v>
      </c>
      <c r="T1153" s="1">
        <v>28750</v>
      </c>
      <c r="U1153">
        <f t="shared" si="175"/>
        <v>430.85090462652352</v>
      </c>
      <c r="AB1153">
        <f t="shared" si="176"/>
        <v>5.7393296584036806</v>
      </c>
      <c r="AC1153" s="1">
        <f t="shared" si="178"/>
        <v>3270.236429579164</v>
      </c>
    </row>
    <row r="1154" spans="1:29">
      <c r="A1154">
        <f t="shared" si="171"/>
        <v>5.7561303674681437</v>
      </c>
      <c r="B1154" s="1">
        <f>(6.67384*10^(-11)*5.97219*10^24)/((6371*10^3+Equations!C1154)^2)</f>
        <v>9.7315046713084943</v>
      </c>
      <c r="C1154" s="1">
        <v>28775</v>
      </c>
      <c r="D1154" s="1">
        <f t="shared" si="172"/>
        <v>412.35301167492702</v>
      </c>
      <c r="E1154" s="1">
        <f>IF(C1154&lt;11165,'Initial Conditions (LLDS)'!$E$1-0.0065*C1154,IF(C1154&gt;25336.9,139.789+0.00296*C1154,216.483))</f>
        <v>224.96299999999997</v>
      </c>
      <c r="F1154">
        <f>(D1154*0.028964)/(8.3145*Equations!E1154)</f>
        <v>6.3852878052368927E-3</v>
      </c>
      <c r="G1154" s="14">
        <f t="shared" si="170"/>
        <v>798.85446163230529</v>
      </c>
      <c r="H1154">
        <f t="shared" si="173"/>
        <v>104.08743513009823</v>
      </c>
      <c r="I1154">
        <f t="shared" si="174"/>
        <v>15.411641765818629</v>
      </c>
      <c r="J1154">
        <f>F1154*G1154*B1154-m*B1154-0.5*Equations!F1154*0.3*I1154</f>
        <v>23.664484009553146</v>
      </c>
      <c r="K1154" s="14">
        <f t="shared" si="177"/>
        <v>1.6221503445173064</v>
      </c>
      <c r="L1154" s="1">
        <f t="shared" si="179"/>
        <v>3271.8585799236812</v>
      </c>
      <c r="O1154">
        <f>(2*Mp*Equations!B1154/(Equations!F1154*1.026*0.75))^(1/2)</f>
        <v>67.021372846419013</v>
      </c>
      <c r="Q1154">
        <f>$G$3*('Initial Conditions (LLDS)'!$I$3/Equations!D1154)*(Ti/Equations!E1154)</f>
        <v>1290.500488129313</v>
      </c>
      <c r="T1154" s="1">
        <v>28775</v>
      </c>
      <c r="U1154">
        <f t="shared" si="175"/>
        <v>429.34065325606747</v>
      </c>
      <c r="AB1154">
        <f t="shared" si="176"/>
        <v>5.7561303674681437</v>
      </c>
      <c r="AC1154" s="1">
        <f t="shared" si="178"/>
        <v>3271.8585799236812</v>
      </c>
    </row>
    <row r="1155" spans="1:29">
      <c r="A1155">
        <f t="shared" si="171"/>
        <v>5.7730061719545755</v>
      </c>
      <c r="B1155" s="1">
        <f>(6.67384*10^(-11)*5.97219*10^24)/((6371*10^3+Equations!C1155)^2)</f>
        <v>9.7314286417008198</v>
      </c>
      <c r="C1155" s="1">
        <v>28800</v>
      </c>
      <c r="D1155" s="1">
        <f t="shared" si="172"/>
        <v>408.88182321191863</v>
      </c>
      <c r="E1155" s="1">
        <f>IF(C1155&lt;11165,'Initial Conditions (LLDS)'!$E$1-0.0065*C1155,IF(C1155&gt;25336.9,139.789+0.00296*C1155,216.483))</f>
        <v>225.03699999999998</v>
      </c>
      <c r="F1155">
        <f>(D1155*0.028964)/(8.3145*Equations!E1155)</f>
        <v>6.3294544103317807E-3</v>
      </c>
      <c r="G1155" s="14">
        <f t="shared" ref="G1155:G1218" si="180">(n*8.3145*E1155/D1155)</f>
        <v>805.90131808097817</v>
      </c>
      <c r="H1155">
        <f t="shared" si="173"/>
        <v>104.69865622126861</v>
      </c>
      <c r="I1155">
        <f t="shared" si="174"/>
        <v>15.434156840402204</v>
      </c>
      <c r="J1155">
        <f>F1155*G1155*B1155-m*B1155-0.5*Equations!F1155*0.3*I1155</f>
        <v>23.664406706451715</v>
      </c>
      <c r="K1155" s="14">
        <f t="shared" si="177"/>
        <v>1.619783980331025</v>
      </c>
      <c r="L1155" s="1">
        <f t="shared" si="179"/>
        <v>3273.4783639040124</v>
      </c>
      <c r="O1155">
        <f>(2*Mp*Equations!B1155/(Equations!F1155*1.026*0.75))^(1/2)</f>
        <v>67.316065375305016</v>
      </c>
      <c r="Q1155">
        <f>$G$3*('Initial Conditions (LLDS)'!$I$3/Equations!D1155)*(Ti/Equations!E1155)</f>
        <v>1301.0281844562599</v>
      </c>
      <c r="T1155" s="1">
        <v>28800</v>
      </c>
      <c r="U1155">
        <f t="shared" si="175"/>
        <v>427.83249198289172</v>
      </c>
      <c r="AB1155">
        <f t="shared" si="176"/>
        <v>5.7730061719545755</v>
      </c>
      <c r="AC1155" s="1">
        <f t="shared" si="178"/>
        <v>3273.4783639040124</v>
      </c>
    </row>
    <row r="1156" spans="1:29">
      <c r="A1156">
        <f t="shared" ref="A1156:A1219" si="181">((G1156*3)/(4*3.1415))^(1/3)</f>
        <v>5.7899575283132414</v>
      </c>
      <c r="B1156" s="1">
        <f>(6.67384*10^(-11)*5.97219*10^24)/((6371*10^3+Equations!C1156)^2)</f>
        <v>9.731352612984141</v>
      </c>
      <c r="C1156" s="1">
        <v>28825</v>
      </c>
      <c r="D1156" s="1">
        <f t="shared" ref="D1156:D1219" si="182">101325*(1-2.25577*(10^-5)*C1156)^5.25588</f>
        <v>405.43433363159158</v>
      </c>
      <c r="E1156" s="1">
        <f>IF(C1156&lt;11165,'Initial Conditions (LLDS)'!$E$1-0.0065*C1156,IF(C1156&gt;25336.9,139.789+0.00296*C1156,216.483))</f>
        <v>225.11099999999999</v>
      </c>
      <c r="F1156">
        <f>(D1156*0.028964)/(8.3145*Equations!E1156)</f>
        <v>6.2740244592933113E-3</v>
      </c>
      <c r="G1156" s="14">
        <f t="shared" si="180"/>
        <v>813.02132070336154</v>
      </c>
      <c r="H1156">
        <f t="shared" ref="H1156:H1219" si="183">3.1415*(A1156)^2</f>
        <v>105.31441509643702</v>
      </c>
      <c r="I1156">
        <f t="shared" ref="I1156:I1219" si="184">(2*B1156*(F1156*G1156-m)/(F1156*0.3*H1156))^(1/2)</f>
        <v>15.456739613042158</v>
      </c>
      <c r="J1156">
        <f>F1156*G1156*B1156-m*B1156-0.5*Equations!F1156*0.3*I1156</f>
        <v>23.664328783550406</v>
      </c>
      <c r="K1156" s="14">
        <f t="shared" si="177"/>
        <v>1.6174174260466538</v>
      </c>
      <c r="L1156" s="1">
        <f t="shared" si="179"/>
        <v>3275.0957813300593</v>
      </c>
      <c r="O1156">
        <f>(2*Mp*Equations!B1156/(Equations!F1156*1.026*0.75))^(1/2)</f>
        <v>67.612510411668737</v>
      </c>
      <c r="Q1156">
        <f>$G$3*('Initial Conditions (LLDS)'!$I$3/Equations!D1156)*(Ti/Equations!E1156)</f>
        <v>1311.6597690562346</v>
      </c>
      <c r="T1156" s="1">
        <v>28825</v>
      </c>
      <c r="U1156">
        <f t="shared" ref="U1156:U1219" si="185">T1156/O1156</f>
        <v>426.32642723210154</v>
      </c>
      <c r="AB1156">
        <f t="shared" ref="AB1156:AB1219" si="186">((G1156*3)/(4*3.1415))^(1/3)</f>
        <v>5.7899575283132414</v>
      </c>
      <c r="AC1156" s="1">
        <f t="shared" si="178"/>
        <v>3275.0957813300593</v>
      </c>
    </row>
    <row r="1157" spans="1:29">
      <c r="A1157">
        <f t="shared" si="181"/>
        <v>5.8069848965077169</v>
      </c>
      <c r="B1157" s="1">
        <f>(6.67384*10^(-11)*5.97219*10^24)/((6371*10^3+Equations!C1157)^2)</f>
        <v>9.731276585158442</v>
      </c>
      <c r="C1157" s="1">
        <v>28850</v>
      </c>
      <c r="D1157" s="1">
        <f t="shared" si="182"/>
        <v>402.0104189531541</v>
      </c>
      <c r="E1157" s="1">
        <f>IF(C1157&lt;11165,'Initial Conditions (LLDS)'!$E$1-0.0065*C1157,IF(C1157&gt;25336.9,139.789+0.00296*C1157,216.483))</f>
        <v>225.185</v>
      </c>
      <c r="F1157">
        <f>(D1157*0.028964)/(8.3145*Equations!E1157)</f>
        <v>6.2189956364336009E-3</v>
      </c>
      <c r="G1157" s="14">
        <f t="shared" si="180"/>
        <v>820.21534508505567</v>
      </c>
      <c r="H1157">
        <f t="shared" si="183"/>
        <v>105.93475267754624</v>
      </c>
      <c r="I1157">
        <f t="shared" si="184"/>
        <v>15.479390398142836</v>
      </c>
      <c r="J1157">
        <f>F1157*G1157*B1157-m*B1157-0.5*Equations!F1157*0.3*I1157</f>
        <v>23.664250243521444</v>
      </c>
      <c r="K1157" s="14">
        <f t="shared" ref="K1157:K1220" si="187">25/I1157</f>
        <v>1.615050680742532</v>
      </c>
      <c r="L1157" s="1">
        <f t="shared" si="179"/>
        <v>3276.7108320108018</v>
      </c>
      <c r="O1157">
        <f>(2*Mp*Equations!B1157/(Equations!F1157*1.026*0.75))^(1/2)</f>
        <v>67.910721181975802</v>
      </c>
      <c r="Q1157">
        <f>$G$3*('Initial Conditions (LLDS)'!$I$3/Equations!D1157)*(Ti/Equations!E1157)</f>
        <v>1322.3964419712152</v>
      </c>
      <c r="T1157" s="1">
        <v>28850</v>
      </c>
      <c r="U1157">
        <f t="shared" si="185"/>
        <v>424.82246540561084</v>
      </c>
      <c r="AB1157">
        <f t="shared" si="186"/>
        <v>5.8069848965077169</v>
      </c>
      <c r="AC1157" s="1">
        <f t="shared" ref="AC1157:AC1220" si="188">L1156+K1157</f>
        <v>3276.7108320108018</v>
      </c>
    </row>
    <row r="1158" spans="1:29">
      <c r="A1158">
        <f t="shared" si="181"/>
        <v>5.8240887400476486</v>
      </c>
      <c r="B1158" s="1">
        <f>(6.67384*10^(-11)*5.97219*10^24)/((6371*10^3+Equations!C1158)^2)</f>
        <v>9.7312005582237102</v>
      </c>
      <c r="C1158" s="1">
        <v>28875</v>
      </c>
      <c r="D1158" s="1">
        <f t="shared" si="182"/>
        <v>398.60995564593156</v>
      </c>
      <c r="E1158" s="1">
        <f>IF(C1158&lt;11165,'Initial Conditions (LLDS)'!$E$1-0.0065*C1158,IF(C1158&gt;25336.9,139.789+0.00296*C1158,216.483))</f>
        <v>225.25899999999999</v>
      </c>
      <c r="F1158">
        <f>(D1158*0.028964)/(8.3145*Equations!E1158)</f>
        <v>6.1643656360685865E-3</v>
      </c>
      <c r="G1158" s="14">
        <f t="shared" si="180"/>
        <v>827.48427870236219</v>
      </c>
      <c r="H1158">
        <f t="shared" si="183"/>
        <v>106.55971032160032</v>
      </c>
      <c r="I1158">
        <f t="shared" si="184"/>
        <v>15.502109512078874</v>
      </c>
      <c r="J1158">
        <f>F1158*G1158*B1158-m*B1158-0.5*Equations!F1158*0.3*I1158</f>
        <v>23.664171089029253</v>
      </c>
      <c r="K1158" s="14">
        <f t="shared" si="187"/>
        <v>1.6126837434944319</v>
      </c>
      <c r="L1158" s="1">
        <f t="shared" ref="L1158:L1221" si="189">L1157+K1158</f>
        <v>3278.3235157542963</v>
      </c>
      <c r="O1158">
        <f>(2*Mp*Equations!B1158/(Equations!F1158*1.026*0.75))^(1/2)</f>
        <v>68.210711033906463</v>
      </c>
      <c r="Q1158">
        <f>$G$3*('Initial Conditions (LLDS)'!$I$3/Equations!D1158)*(Ti/Equations!E1158)</f>
        <v>1333.2394191135988</v>
      </c>
      <c r="T1158" s="1">
        <v>28875</v>
      </c>
      <c r="U1158">
        <f t="shared" si="185"/>
        <v>423.32061288214243</v>
      </c>
      <c r="AB1158">
        <f t="shared" si="186"/>
        <v>5.8240887400476486</v>
      </c>
      <c r="AC1158" s="1">
        <f t="shared" si="188"/>
        <v>3278.3235157542963</v>
      </c>
    </row>
    <row r="1159" spans="1:29">
      <c r="A1159">
        <f t="shared" si="181"/>
        <v>5.8412695260218435</v>
      </c>
      <c r="B1159" s="1">
        <f>(6.67384*10^(-11)*5.97219*10^24)/((6371*10^3+Equations!C1159)^2)</f>
        <v>9.7311245321799298</v>
      </c>
      <c r="C1159" s="1">
        <v>28900</v>
      </c>
      <c r="D1159" s="1">
        <f t="shared" si="182"/>
        <v>395.23282062846027</v>
      </c>
      <c r="E1159" s="1">
        <f>IF(C1159&lt;11165,'Initial Conditions (LLDS)'!$E$1-0.0065*C1159,IF(C1159&gt;25336.9,139.789+0.00296*C1159,216.483))</f>
        <v>225.33299999999997</v>
      </c>
      <c r="F1159">
        <f>(D1159*0.028964)/(8.3145*Equations!E1159)</f>
        <v>6.110132162487584E-3</v>
      </c>
      <c r="G1159" s="14">
        <f t="shared" si="180"/>
        <v>834.82902110306145</v>
      </c>
      <c r="H1159">
        <f t="shared" si="183"/>
        <v>107.1893298259962</v>
      </c>
      <c r="I1159">
        <f t="shared" si="184"/>
        <v>15.524897273210719</v>
      </c>
      <c r="J1159">
        <f>F1159*G1159*B1159-m*B1159-0.5*Equations!F1159*0.3*I1159</f>
        <v>23.664091322730453</v>
      </c>
      <c r="K1159" s="14">
        <f t="shared" si="187"/>
        <v>1.6103166133755502</v>
      </c>
      <c r="L1159" s="1">
        <f t="shared" si="189"/>
        <v>3279.933832367672</v>
      </c>
      <c r="O1159">
        <f>(2*Mp*Equations!B1159/(Equations!F1159*1.026*0.75))^(1/2)</f>
        <v>68.512493437663409</v>
      </c>
      <c r="Q1159">
        <f>$G$3*('Initial Conditions (LLDS)'!$I$3/Equations!D1159)*(Ti/Equations!E1159)</f>
        <v>1344.1899325025763</v>
      </c>
      <c r="T1159" s="1">
        <v>28900</v>
      </c>
      <c r="U1159">
        <f t="shared" si="185"/>
        <v>421.82087601723146</v>
      </c>
      <c r="AB1159">
        <f t="shared" si="186"/>
        <v>5.8412695260218435</v>
      </c>
      <c r="AC1159" s="1">
        <f t="shared" si="188"/>
        <v>3279.933832367672</v>
      </c>
    </row>
    <row r="1160" spans="1:29">
      <c r="A1160">
        <f t="shared" si="181"/>
        <v>5.8585277251317818</v>
      </c>
      <c r="B1160" s="1">
        <f>(6.67384*10^(-11)*5.97219*10^24)/((6371*10^3+Equations!C1160)^2)</f>
        <v>9.73104850702709</v>
      </c>
      <c r="C1160" s="1">
        <v>28925</v>
      </c>
      <c r="D1160" s="1">
        <f t="shared" si="182"/>
        <v>391.87889126757204</v>
      </c>
      <c r="E1160" s="1">
        <f>IF(C1160&lt;11165,'Initial Conditions (LLDS)'!$E$1-0.0065*C1160,IF(C1160&gt;25336.9,139.789+0.00296*C1160,216.483))</f>
        <v>225.40699999999998</v>
      </c>
      <c r="F1160">
        <f>(D1160*0.028964)/(8.3145*Equations!E1160)</f>
        <v>6.0562929299227764E-3</v>
      </c>
      <c r="G1160" s="14">
        <f t="shared" si="180"/>
        <v>842.25048409025419</v>
      </c>
      <c r="H1160">
        <f t="shared" si="183"/>
        <v>107.82365343393181</v>
      </c>
      <c r="I1160">
        <f t="shared" si="184"/>
        <v>15.547754001900342</v>
      </c>
      <c r="J1160">
        <f>F1160*G1160*B1160-m*B1160-0.5*Equations!F1160*0.3*I1160</f>
        <v>23.66401094727394</v>
      </c>
      <c r="K1160" s="14">
        <f t="shared" si="187"/>
        <v>1.6079492894564928</v>
      </c>
      <c r="L1160" s="1">
        <f t="shared" si="189"/>
        <v>3281.5417816571285</v>
      </c>
      <c r="O1160">
        <f>(2*Mp*Equations!B1160/(Equations!F1160*1.026*0.75))^(1/2)</f>
        <v>68.81608198729657</v>
      </c>
      <c r="Q1160">
        <f>$G$3*('Initial Conditions (LLDS)'!$I$3/Equations!D1160)*(Ti/Equations!E1160)</f>
        <v>1355.2492305044589</v>
      </c>
      <c r="T1160" s="1">
        <v>28925</v>
      </c>
      <c r="U1160">
        <f t="shared" si="185"/>
        <v>420.32326114322444</v>
      </c>
      <c r="AB1160">
        <f t="shared" si="186"/>
        <v>5.8585277251317818</v>
      </c>
      <c r="AC1160" s="1">
        <f t="shared" si="188"/>
        <v>3281.5417816571285</v>
      </c>
    </row>
    <row r="1161" spans="1:29">
      <c r="A1161">
        <f t="shared" si="181"/>
        <v>5.8758638117254485</v>
      </c>
      <c r="B1161" s="1">
        <f>(6.67384*10^(-11)*5.97219*10^24)/((6371*10^3+Equations!C1161)^2)</f>
        <v>9.7309724827651749</v>
      </c>
      <c r="C1161" s="1">
        <v>28950</v>
      </c>
      <c r="D1161" s="1">
        <f t="shared" si="182"/>
        <v>388.54804537748589</v>
      </c>
      <c r="E1161" s="1">
        <f>IF(C1161&lt;11165,'Initial Conditions (LLDS)'!$E$1-0.0065*C1161,IF(C1161&gt;25336.9,139.789+0.00296*C1161,216.483))</f>
        <v>225.48099999999999</v>
      </c>
      <c r="F1161">
        <f>(D1161*0.028964)/(8.3145*Equations!E1161)</f>
        <v>6.0028456625188685E-3</v>
      </c>
      <c r="G1161" s="14">
        <f t="shared" si="180"/>
        <v>849.74959190928712</v>
      </c>
      <c r="H1161">
        <f t="shared" si="183"/>
        <v>108.46272383988733</v>
      </c>
      <c r="I1161">
        <f t="shared" si="184"/>
        <v>15.570680020527115</v>
      </c>
      <c r="J1161">
        <f>F1161*G1161*B1161-m*B1161-0.5*Equations!F1161*0.3*I1161</f>
        <v>23.663929965300845</v>
      </c>
      <c r="K1161" s="14">
        <f t="shared" si="187"/>
        <v>1.6055817708052595</v>
      </c>
      <c r="L1161" s="1">
        <f t="shared" si="189"/>
        <v>3283.1473634279337</v>
      </c>
      <c r="O1161">
        <f>(2*Mp*Equations!B1161/(Equations!F1161*1.026*0.75))^(1/2)</f>
        <v>69.121490402043889</v>
      </c>
      <c r="Q1161">
        <f>$G$3*('Initial Conditions (LLDS)'!$I$3/Equations!D1161)*(Ti/Equations!E1161)</f>
        <v>1366.4185780769676</v>
      </c>
      <c r="T1161" s="1">
        <v>28950</v>
      </c>
      <c r="U1161">
        <f t="shared" si="185"/>
        <v>418.82777456928159</v>
      </c>
      <c r="AB1161">
        <f t="shared" si="186"/>
        <v>5.8758638117254485</v>
      </c>
      <c r="AC1161" s="1">
        <f t="shared" si="188"/>
        <v>3283.1473634279337</v>
      </c>
    </row>
    <row r="1162" spans="1:29">
      <c r="A1162">
        <f t="shared" si="181"/>
        <v>5.8932782638315562</v>
      </c>
      <c r="B1162" s="1">
        <f>(6.67384*10^(-11)*5.97219*10^24)/((6371*10^3+Equations!C1162)^2)</f>
        <v>9.7308964593941703</v>
      </c>
      <c r="C1162" s="1">
        <v>28975</v>
      </c>
      <c r="D1162" s="1">
        <f t="shared" si="182"/>
        <v>385.24016121889792</v>
      </c>
      <c r="E1162" s="1">
        <f>IF(C1162&lt;11165,'Initial Conditions (LLDS)'!$E$1-0.0065*C1162,IF(C1162&gt;25336.9,139.789+0.00296*C1162,216.483))</f>
        <v>225.55500000000001</v>
      </c>
      <c r="F1162">
        <f>(D1162*0.028964)/(8.3145*Equations!E1162)</f>
        <v>5.9497880943027584E-3</v>
      </c>
      <c r="G1162" s="14">
        <f t="shared" si="180"/>
        <v>857.32728143784539</v>
      </c>
      <c r="H1162">
        <f t="shared" si="183"/>
        <v>109.10658419518381</v>
      </c>
      <c r="I1162">
        <f t="shared" si="184"/>
        <v>15.5936756535038</v>
      </c>
      <c r="J1162">
        <f>F1162*G1162*B1162-m*B1162-0.5*Equations!F1162*0.3*I1162</f>
        <v>23.663848379444538</v>
      </c>
      <c r="K1162" s="14">
        <f t="shared" si="187"/>
        <v>1.603214056487231</v>
      </c>
      <c r="L1162" s="1">
        <f t="shared" si="189"/>
        <v>3284.7505774844208</v>
      </c>
      <c r="O1162">
        <f>(2*Mp*Equations!B1162/(Equations!F1162*1.026*0.75))^(1/2)</f>
        <v>69.42873252768905</v>
      </c>
      <c r="Q1162">
        <f>$G$3*('Initial Conditions (LLDS)'!$I$3/Equations!D1162)*(Ti/Equations!E1162)</f>
        <v>1377.6992570175912</v>
      </c>
      <c r="T1162" s="1">
        <v>28975</v>
      </c>
      <c r="U1162">
        <f t="shared" si="185"/>
        <v>417.33442258137734</v>
      </c>
      <c r="AB1162">
        <f t="shared" si="186"/>
        <v>5.8932782638315562</v>
      </c>
      <c r="AC1162" s="1">
        <f t="shared" si="188"/>
        <v>3284.7505774844208</v>
      </c>
    </row>
    <row r="1163" spans="1:29">
      <c r="A1163">
        <f t="shared" si="181"/>
        <v>5.9107715631941584</v>
      </c>
      <c r="B1163" s="1">
        <f>(6.67384*10^(-11)*5.97219*10^24)/((6371*10^3+Equations!C1163)^2)</f>
        <v>9.7308204369140618</v>
      </c>
      <c r="C1163" s="1">
        <v>29000</v>
      </c>
      <c r="D1163" s="1">
        <f t="shared" si="182"/>
        <v>381.95511749806809</v>
      </c>
      <c r="E1163" s="1">
        <f>IF(C1163&lt;11165,'Initial Conditions (LLDS)'!$E$1-0.0065*C1163,IF(C1163&gt;25336.9,139.789+0.00296*C1163,216.483))</f>
        <v>225.62899999999999</v>
      </c>
      <c r="F1163">
        <f>(D1163*0.028964)/(8.3145*Equations!E1163)</f>
        <v>5.8971179691532458E-3</v>
      </c>
      <c r="G1163" s="14">
        <f t="shared" si="180"/>
        <v>864.98450237926511</v>
      </c>
      <c r="H1163">
        <f t="shared" si="183"/>
        <v>109.7552781136196</v>
      </c>
      <c r="I1163">
        <f t="shared" si="184"/>
        <v>15.616741227292762</v>
      </c>
      <c r="J1163">
        <f>F1163*G1163*B1163-m*B1163-0.5*Equations!F1163*0.3*I1163</f>
        <v>23.663766192330677</v>
      </c>
      <c r="K1163" s="14">
        <f t="shared" si="187"/>
        <v>1.6008461455651508</v>
      </c>
      <c r="L1163" s="1">
        <f t="shared" si="189"/>
        <v>3286.3514236299861</v>
      </c>
      <c r="O1163">
        <f>(2*Mp*Equations!B1163/(Equations!F1163*1.026*0.75))^(1/2)</f>
        <v>69.737822337936393</v>
      </c>
      <c r="Q1163">
        <f>$G$3*('Initial Conditions (LLDS)'!$I$3/Equations!D1163)*(Ti/Equations!E1163)</f>
        <v>1389.0925662160912</v>
      </c>
      <c r="T1163" s="1">
        <v>29000</v>
      </c>
      <c r="U1163">
        <f t="shared" si="185"/>
        <v>415.84321144229949</v>
      </c>
      <c r="AB1163">
        <f t="shared" si="186"/>
        <v>5.9107715631941584</v>
      </c>
      <c r="AC1163" s="1">
        <f t="shared" si="188"/>
        <v>3286.3514236299861</v>
      </c>
    </row>
    <row r="1164" spans="1:29">
      <c r="A1164">
        <f t="shared" si="181"/>
        <v>5.928344195307611</v>
      </c>
      <c r="B1164" s="1">
        <f>(6.67384*10^(-11)*5.97219*10^24)/((6371*10^3+Equations!C1164)^2)</f>
        <v>9.730744415324839</v>
      </c>
      <c r="C1164" s="1">
        <v>29025</v>
      </c>
      <c r="D1164" s="1">
        <f t="shared" si="182"/>
        <v>378.69279336591671</v>
      </c>
      <c r="E1164" s="1">
        <f>IF(C1164&lt;11165,'Initial Conditions (LLDS)'!$E$1-0.0065*C1164,IF(C1164&gt;25336.9,139.789+0.00296*C1164,216.483))</f>
        <v>225.70299999999997</v>
      </c>
      <c r="F1164">
        <f>(D1164*0.028964)/(8.3145*Equations!E1164)</f>
        <v>5.8448330407709246E-3</v>
      </c>
      <c r="G1164" s="14">
        <f t="shared" si="180"/>
        <v>872.72221745910451</v>
      </c>
      <c r="H1164">
        <f t="shared" si="183"/>
        <v>110.40884967718465</v>
      </c>
      <c r="I1164">
        <f t="shared" si="184"/>
        <v>15.639877070422209</v>
      </c>
      <c r="J1164">
        <f>F1164*G1164*B1164-m*B1164-0.5*Equations!F1164*0.3*I1164</f>
        <v>23.663683406577224</v>
      </c>
      <c r="K1164" s="14">
        <f t="shared" si="187"/>
        <v>1.5984780370991183</v>
      </c>
      <c r="L1164" s="1">
        <f t="shared" si="189"/>
        <v>3287.9499016670852</v>
      </c>
      <c r="O1164">
        <f>(2*Mp*Equations!B1164/(Equations!F1164*1.026*0.75))^(1/2)</f>
        <v>70.048773935802274</v>
      </c>
      <c r="Q1164">
        <f>$G$3*('Initial Conditions (LLDS)'!$I$3/Equations!D1164)*(Ti/Equations!E1164)</f>
        <v>1400.5998219111809</v>
      </c>
      <c r="T1164" s="1">
        <v>29025</v>
      </c>
      <c r="U1164">
        <f t="shared" si="185"/>
        <v>414.35414739165304</v>
      </c>
      <c r="AB1164">
        <f t="shared" si="186"/>
        <v>5.928344195307611</v>
      </c>
      <c r="AC1164" s="1">
        <f t="shared" si="188"/>
        <v>3287.9499016670852</v>
      </c>
    </row>
    <row r="1165" spans="1:29">
      <c r="A1165">
        <f t="shared" si="181"/>
        <v>5.9459966494519589</v>
      </c>
      <c r="B1165" s="1">
        <f>(6.67384*10^(-11)*5.97219*10^24)/((6371*10^3+Equations!C1165)^2)</f>
        <v>9.730668394626484</v>
      </c>
      <c r="C1165" s="1">
        <v>29050</v>
      </c>
      <c r="D1165" s="1">
        <f t="shared" si="182"/>
        <v>375.45306841711113</v>
      </c>
      <c r="E1165" s="1">
        <f>IF(C1165&lt;11165,'Initial Conditions (LLDS)'!$E$1-0.0065*C1165,IF(C1165&gt;25336.9,139.789+0.00296*C1165,216.483))</f>
        <v>225.77699999999999</v>
      </c>
      <c r="F1165">
        <f>(D1165*0.028964)/(8.3145*Equations!E1165)</f>
        <v>5.7929310726480042E-3</v>
      </c>
      <c r="G1165" s="14">
        <f t="shared" si="180"/>
        <v>880.54140262507292</v>
      </c>
      <c r="H1165">
        <f t="shared" si="183"/>
        <v>111.06734344185587</v>
      </c>
      <c r="I1165">
        <f t="shared" si="184"/>
        <v>15.663083513502732</v>
      </c>
      <c r="J1165">
        <f>F1165*G1165*B1165-m*B1165-0.5*Equations!F1165*0.3*I1165</f>
        <v>23.663600024794437</v>
      </c>
      <c r="K1165" s="14">
        <f t="shared" si="187"/>
        <v>1.5961097301465677</v>
      </c>
      <c r="L1165" s="1">
        <f t="shared" si="189"/>
        <v>3289.5460113972317</v>
      </c>
      <c r="O1165">
        <f>(2*Mp*Equations!B1165/(Equations!F1165*1.026*0.75))^(1/2)</f>
        <v>70.361601555024635</v>
      </c>
      <c r="Q1165">
        <f>$G$3*('Initial Conditions (LLDS)'!$I$3/Equations!D1165)*(Ti/Equations!E1165)</f>
        <v>1412.2223579515346</v>
      </c>
      <c r="T1165" s="1">
        <v>29050</v>
      </c>
      <c r="U1165">
        <f t="shared" si="185"/>
        <v>412.86723664585907</v>
      </c>
      <c r="AB1165">
        <f t="shared" si="186"/>
        <v>5.9459966494519589</v>
      </c>
      <c r="AC1165" s="1">
        <f t="shared" si="188"/>
        <v>3289.5460113972317</v>
      </c>
    </row>
    <row r="1166" spans="1:29">
      <c r="A1166">
        <f t="shared" si="181"/>
        <v>5.9637294187286667</v>
      </c>
      <c r="B1166" s="1">
        <f>(6.67384*10^(-11)*5.97219*10^24)/((6371*10^3+Equations!C1166)^2)</f>
        <v>9.7305923748189844</v>
      </c>
      <c r="C1166" s="1">
        <v>29075</v>
      </c>
      <c r="D1166" s="1">
        <f t="shared" si="182"/>
        <v>372.23582268916056</v>
      </c>
      <c r="E1166" s="1">
        <f>IF(C1166&lt;11165,'Initial Conditions (LLDS)'!$E$1-0.0065*C1166,IF(C1166&gt;25336.9,139.789+0.00296*C1166,216.483))</f>
        <v>225.851</v>
      </c>
      <c r="F1166">
        <f>(D1166*0.028964)/(8.3145*Equations!E1166)</f>
        <v>5.741409838038304E-3</v>
      </c>
      <c r="G1166" s="14">
        <f t="shared" si="180"/>
        <v>888.44304725034169</v>
      </c>
      <c r="H1166">
        <f t="shared" si="183"/>
        <v>111.73080444347237</v>
      </c>
      <c r="I1166">
        <f t="shared" si="184"/>
        <v>15.686360889243915</v>
      </c>
      <c r="J1166">
        <f>F1166*G1166*B1166-m*B1166-0.5*Equations!F1166*0.3*I1166</f>
        <v>23.663516049584885</v>
      </c>
      <c r="K1166" s="14">
        <f t="shared" si="187"/>
        <v>1.5937412237622568</v>
      </c>
      <c r="L1166" s="1">
        <f t="shared" si="189"/>
        <v>3291.1397526209939</v>
      </c>
      <c r="O1166">
        <f>(2*Mp*Equations!B1166/(Equations!F1166*1.026*0.75))^(1/2)</f>
        <v>70.676319561489791</v>
      </c>
      <c r="Q1166">
        <f>$G$3*('Initial Conditions (LLDS)'!$I$3/Equations!D1166)*(Ti/Equations!E1166)</f>
        <v>1423.9615260611292</v>
      </c>
      <c r="T1166" s="1">
        <v>29075</v>
      </c>
      <c r="U1166">
        <f t="shared" si="185"/>
        <v>411.38248539815629</v>
      </c>
      <c r="AB1166">
        <f t="shared" si="186"/>
        <v>5.9637294187286667</v>
      </c>
      <c r="AC1166" s="1">
        <f t="shared" si="188"/>
        <v>3291.1397526209939</v>
      </c>
    </row>
    <row r="1167" spans="1:29">
      <c r="A1167">
        <f t="shared" si="181"/>
        <v>5.9815430000968295</v>
      </c>
      <c r="B1167" s="1">
        <f>(6.67384*10^(-11)*5.97219*10^24)/((6371*10^3+Equations!C1167)^2)</f>
        <v>9.730516355902326</v>
      </c>
      <c r="C1167" s="1">
        <v>29100</v>
      </c>
      <c r="D1167" s="1">
        <f t="shared" si="182"/>
        <v>369.04093666150209</v>
      </c>
      <c r="E1167" s="1">
        <f>IF(C1167&lt;11165,'Initial Conditions (LLDS)'!$E$1-0.0065*C1167,IF(C1167&gt;25336.9,139.789+0.00296*C1167,216.483))</f>
        <v>225.92499999999998</v>
      </c>
      <c r="F1167">
        <f>(D1167*0.028964)/(8.3145*Equations!E1167)</f>
        <v>5.6902671199271738E-3</v>
      </c>
      <c r="G1167" s="14">
        <f t="shared" si="180"/>
        <v>896.42815434034071</v>
      </c>
      <c r="H1167">
        <f t="shared" si="183"/>
        <v>112.39927820369618</v>
      </c>
      <c r="I1167">
        <f t="shared" si="184"/>
        <v>15.709709532471136</v>
      </c>
      <c r="J1167">
        <f>F1167*G1167*B1167-m*B1167-0.5*Equations!F1167*0.3*I1167</f>
        <v>23.66343148354348</v>
      </c>
      <c r="K1167" s="14">
        <f t="shared" si="187"/>
        <v>1.5913725169982504</v>
      </c>
      <c r="L1167" s="1">
        <f t="shared" si="189"/>
        <v>3292.731125137992</v>
      </c>
      <c r="O1167">
        <f>(2*Mp*Equations!B1167/(Equations!F1167*1.026*0.75))^(1/2)</f>
        <v>70.992942454677703</v>
      </c>
      <c r="Q1167">
        <f>$G$3*('Initial Conditions (LLDS)'!$I$3/Equations!D1167)*(Ti/Equations!E1167)</f>
        <v>1435.8186961090703</v>
      </c>
      <c r="T1167" s="1">
        <v>29100</v>
      </c>
      <c r="U1167">
        <f t="shared" si="185"/>
        <v>409.89989981859964</v>
      </c>
      <c r="AB1167">
        <f t="shared" si="186"/>
        <v>5.9815430000968295</v>
      </c>
      <c r="AC1167" s="1">
        <f t="shared" si="188"/>
        <v>3292.731125137992</v>
      </c>
    </row>
    <row r="1168" spans="1:29">
      <c r="A1168">
        <f t="shared" si="181"/>
        <v>5.9994378944096782</v>
      </c>
      <c r="B1168" s="1">
        <f>(6.67384*10^(-11)*5.97219*10^24)/((6371*10^3+Equations!C1168)^2)</f>
        <v>9.7304403378764963</v>
      </c>
      <c r="C1168" s="1">
        <v>29125</v>
      </c>
      <c r="D1168" s="1">
        <f t="shared" si="182"/>
        <v>365.86829125459928</v>
      </c>
      <c r="E1168" s="1">
        <f>IF(C1168&lt;11165,'Initial Conditions (LLDS)'!$E$1-0.0065*C1168,IF(C1168&gt;25336.9,139.789+0.00296*C1168,216.483))</f>
        <v>225.99899999999997</v>
      </c>
      <c r="F1168">
        <f>(D1168*0.028964)/(8.3145*Equations!E1168)</f>
        <v>5.6395007110016651E-3</v>
      </c>
      <c r="G1168" s="14">
        <f t="shared" si="180"/>
        <v>904.49774074305208</v>
      </c>
      <c r="H1168">
        <f t="shared" si="183"/>
        <v>113.07281073605287</v>
      </c>
      <c r="I1168">
        <f t="shared" si="184"/>
        <v>15.733129780142516</v>
      </c>
      <c r="J1168">
        <f>F1168*G1168*B1168-m*B1168-0.5*Equations!F1168*0.3*I1168</f>
        <v>23.663346329257468</v>
      </c>
      <c r="K1168" s="14">
        <f t="shared" si="187"/>
        <v>1.5890036089039077</v>
      </c>
      <c r="L1168" s="1">
        <f t="shared" si="189"/>
        <v>3294.320128746896</v>
      </c>
      <c r="O1168">
        <f>(2*Mp*Equations!B1168/(Equations!F1168*1.026*0.75))^(1/2)</f>
        <v>71.311484869124655</v>
      </c>
      <c r="Q1168">
        <f>$G$3*('Initial Conditions (LLDS)'!$I$3/Equations!D1168)*(Ti/Equations!E1168)</f>
        <v>1447.7952563839003</v>
      </c>
      <c r="T1168" s="1">
        <v>29125</v>
      </c>
      <c r="U1168">
        <f t="shared" si="185"/>
        <v>408.41948605406327</v>
      </c>
      <c r="AB1168">
        <f t="shared" si="186"/>
        <v>5.9994378944096782</v>
      </c>
      <c r="AC1168" s="1">
        <f t="shared" si="188"/>
        <v>3294.320128746896</v>
      </c>
    </row>
    <row r="1169" spans="1:29">
      <c r="A1169">
        <f t="shared" si="181"/>
        <v>6.0174146064515703</v>
      </c>
      <c r="B1169" s="1">
        <f>(6.67384*10^(-11)*5.97219*10^24)/((6371*10^3+Equations!C1169)^2)</f>
        <v>9.7303643207414794</v>
      </c>
      <c r="C1169" s="1">
        <v>29150</v>
      </c>
      <c r="D1169" s="1">
        <f t="shared" si="182"/>
        <v>362.71776782903152</v>
      </c>
      <c r="E1169" s="1">
        <f>IF(C1169&lt;11165,'Initial Conditions (LLDS)'!$E$1-0.0065*C1169,IF(C1169&gt;25336.9,139.789+0.00296*C1169,216.483))</f>
        <v>226.07299999999998</v>
      </c>
      <c r="F1169">
        <f>(D1169*0.028964)/(8.3145*Equations!E1169)</f>
        <v>5.5891084136206227E-3</v>
      </c>
      <c r="G1169" s="14">
        <f t="shared" si="180"/>
        <v>912.65283736292201</v>
      </c>
      <c r="H1169">
        <f t="shared" si="183"/>
        <v>113.75144855206017</v>
      </c>
      <c r="I1169">
        <f t="shared" si="184"/>
        <v>15.75662197136606</v>
      </c>
      <c r="J1169">
        <f>F1169*G1169*B1169-m*B1169-0.5*Equations!F1169*0.3*I1169</f>
        <v>23.663260589306446</v>
      </c>
      <c r="K1169" s="14">
        <f t="shared" si="187"/>
        <v>1.586634498525864</v>
      </c>
      <c r="L1169" s="1">
        <f t="shared" si="189"/>
        <v>3295.9067632454216</v>
      </c>
      <c r="O1169">
        <f>(2*Mp*Equations!B1169/(Equations!F1169*1.026*0.75))^(1/2)</f>
        <v>71.631961575904981</v>
      </c>
      <c r="Q1169">
        <f>$G$3*('Initial Conditions (LLDS)'!$I$3/Equations!D1169)*(Ti/Equations!E1169)</f>
        <v>1459.8926138725546</v>
      </c>
      <c r="T1169" s="1">
        <v>29150</v>
      </c>
      <c r="U1169">
        <f t="shared" si="185"/>
        <v>406.94125022823971</v>
      </c>
      <c r="AB1169">
        <f t="shared" si="186"/>
        <v>6.0174146064515703</v>
      </c>
      <c r="AC1169" s="1">
        <f t="shared" si="188"/>
        <v>3295.9067632454216</v>
      </c>
    </row>
    <row r="1170" spans="1:29">
      <c r="A1170">
        <f t="shared" si="181"/>
        <v>6.0354736449753679</v>
      </c>
      <c r="B1170" s="1">
        <f>(6.67384*10^(-11)*5.97219*10^24)/((6371*10^3+Equations!C1170)^2)</f>
        <v>9.730288304497261</v>
      </c>
      <c r="C1170" s="1">
        <v>29175</v>
      </c>
      <c r="D1170" s="1">
        <f t="shared" si="182"/>
        <v>359.58924818458803</v>
      </c>
      <c r="E1170" s="1">
        <f>IF(C1170&lt;11165,'Initial Conditions (LLDS)'!$E$1-0.0065*C1170,IF(C1170&gt;25336.9,139.789+0.00296*C1170,216.483))</f>
        <v>226.14699999999999</v>
      </c>
      <c r="F1170">
        <f>(D1170*0.028964)/(8.3145*Equations!E1170)</f>
        <v>5.5390880397849099E-3</v>
      </c>
      <c r="G1170" s="14">
        <f t="shared" si="180"/>
        <v>920.89448937842076</v>
      </c>
      <c r="H1170">
        <f t="shared" si="183"/>
        <v>114.43523866744248</v>
      </c>
      <c r="I1170">
        <f t="shared" si="184"/>
        <v>15.780186447416911</v>
      </c>
      <c r="J1170">
        <f>F1170*G1170*B1170-m*B1170-0.5*Equations!F1170*0.3*I1170</f>
        <v>23.663174266262423</v>
      </c>
      <c r="K1170" s="14">
        <f t="shared" si="187"/>
        <v>1.5842651849080209</v>
      </c>
      <c r="L1170" s="1">
        <f t="shared" si="189"/>
        <v>3297.4910284303296</v>
      </c>
      <c r="O1170">
        <f>(2*Mp*Equations!B1170/(Equations!F1170*1.026*0.75))^(1/2)</f>
        <v>71.954387484131203</v>
      </c>
      <c r="Q1170">
        <f>$G$3*('Initial Conditions (LLDS)'!$I$3/Equations!D1170)*(Ti/Equations!E1170)</f>
        <v>1472.1121945440018</v>
      </c>
      <c r="T1170" s="1">
        <v>29175</v>
      </c>
      <c r="U1170">
        <f t="shared" si="185"/>
        <v>405.46519844164118</v>
      </c>
      <c r="AB1170">
        <f t="shared" si="186"/>
        <v>6.0354736449753679</v>
      </c>
      <c r="AC1170" s="1">
        <f t="shared" si="188"/>
        <v>3297.4910284303296</v>
      </c>
    </row>
    <row r="1171" spans="1:29">
      <c r="A1171">
        <f t="shared" si="181"/>
        <v>6.0536155227402428</v>
      </c>
      <c r="B1171" s="1">
        <f>(6.67384*10^(-11)*5.97219*10^24)/((6371*10^3+Equations!C1171)^2)</f>
        <v>9.7302122891438305</v>
      </c>
      <c r="C1171" s="1">
        <v>29200</v>
      </c>
      <c r="D1171" s="1">
        <f t="shared" si="182"/>
        <v>356.48261455935858</v>
      </c>
      <c r="E1171" s="1">
        <f>IF(C1171&lt;11165,'Initial Conditions (LLDS)'!$E$1-0.0065*C1171,IF(C1171&gt;25336.9,139.789+0.00296*C1171,216.483))</f>
        <v>226.221</v>
      </c>
      <c r="F1171">
        <f>(D1171*0.028964)/(8.3145*Equations!E1171)</f>
        <v>5.4894374111076243E-3</v>
      </c>
      <c r="G1171" s="14">
        <f t="shared" si="180"/>
        <v>929.2237564633441</v>
      </c>
      <c r="H1171">
        <f t="shared" si="183"/>
        <v>115.12422860843326</v>
      </c>
      <c r="I1171">
        <f t="shared" si="184"/>
        <v>15.803823551754842</v>
      </c>
      <c r="J1171">
        <f>F1171*G1171*B1171-m*B1171-0.5*Equations!F1171*0.3*I1171</f>
        <v>23.663087362689744</v>
      </c>
      <c r="K1171" s="14">
        <f t="shared" si="187"/>
        <v>1.5818956670915263</v>
      </c>
      <c r="L1171" s="1">
        <f t="shared" si="189"/>
        <v>3299.072924097421</v>
      </c>
      <c r="O1171">
        <f>(2*Mp*Equations!B1171/(Equations!F1171*1.026*0.75))^(1/2)</f>
        <v>72.278777642473713</v>
      </c>
      <c r="Q1171">
        <f>$G$3*('Initial Conditions (LLDS)'!$I$3/Equations!D1171)*(Ti/Equations!E1171)</f>
        <v>1484.4554436376804</v>
      </c>
      <c r="T1171" s="1">
        <v>29200</v>
      </c>
      <c r="U1171">
        <f t="shared" si="185"/>
        <v>403.99133677159739</v>
      </c>
      <c r="AB1171">
        <f t="shared" si="186"/>
        <v>6.0536155227402428</v>
      </c>
      <c r="AC1171" s="1">
        <f t="shared" si="188"/>
        <v>3299.072924097421</v>
      </c>
    </row>
    <row r="1172" spans="1:29">
      <c r="A1172">
        <f t="shared" si="181"/>
        <v>6.0718407565498769</v>
      </c>
      <c r="B1172" s="1">
        <f>(6.67384*10^(-11)*5.97219*10^24)/((6371*10^3+Equations!C1172)^2)</f>
        <v>9.7301362746811719</v>
      </c>
      <c r="C1172" s="1">
        <v>29225</v>
      </c>
      <c r="D1172" s="1">
        <f t="shared" si="182"/>
        <v>353.39774962883115</v>
      </c>
      <c r="E1172" s="1">
        <f>IF(C1172&lt;11165,'Initial Conditions (LLDS)'!$E$1-0.0065*C1172,IF(C1172&gt;25336.9,139.789+0.00296*C1172,216.483))</f>
        <v>226.29499999999999</v>
      </c>
      <c r="F1172">
        <f>(D1172*0.028964)/(8.3145*Equations!E1172)</f>
        <v>5.4401543587845047E-3</v>
      </c>
      <c r="G1172" s="14">
        <f t="shared" si="180"/>
        <v>937.64171301189708</v>
      </c>
      <c r="H1172">
        <f t="shared" si="183"/>
        <v>115.81846641816591</v>
      </c>
      <c r="I1172">
        <f t="shared" si="184"/>
        <v>15.827533630041859</v>
      </c>
      <c r="J1172">
        <f>F1172*G1172*B1172-m*B1172-0.5*Equations!F1172*0.3*I1172</f>
        <v>23.662999881145208</v>
      </c>
      <c r="K1172" s="14">
        <f t="shared" si="187"/>
        <v>1.5795259441147611</v>
      </c>
      <c r="L1172" s="1">
        <f t="shared" si="189"/>
        <v>3300.6524500415358</v>
      </c>
      <c r="O1172">
        <f>(2*Mp*Equations!B1172/(Equations!F1172*1.026*0.75))^(1/2)</f>
        <v>72.605147240698656</v>
      </c>
      <c r="Q1172">
        <f>$G$3*('Initial Conditions (LLDS)'!$I$3/Equations!D1172)*(Ti/Equations!E1172)</f>
        <v>1496.9238259567883</v>
      </c>
      <c r="T1172" s="1">
        <v>29225</v>
      </c>
      <c r="U1172">
        <f t="shared" si="185"/>
        <v>402.51967127225919</v>
      </c>
      <c r="AB1172">
        <f t="shared" si="186"/>
        <v>6.0718407565498769</v>
      </c>
      <c r="AC1172" s="1">
        <f t="shared" si="188"/>
        <v>3300.6524500415358</v>
      </c>
    </row>
    <row r="1173" spans="1:29">
      <c r="A1173">
        <f t="shared" si="181"/>
        <v>6.0901498672911254</v>
      </c>
      <c r="B1173" s="1">
        <f>(6.67384*10^(-11)*5.97219*10^24)/((6371*10^3+Equations!C1173)^2)</f>
        <v>9.7300602611092692</v>
      </c>
      <c r="C1173" s="1">
        <v>29250</v>
      </c>
      <c r="D1173" s="1">
        <f t="shared" si="182"/>
        <v>350.33453650498251</v>
      </c>
      <c r="E1173" s="1">
        <f>IF(C1173&lt;11165,'Initial Conditions (LLDS)'!$E$1-0.0065*C1173,IF(C1173&gt;25336.9,139.789+0.00296*C1173,216.483))</f>
        <v>226.36899999999997</v>
      </c>
      <c r="F1173">
        <f>(D1173*0.028964)/(8.3145*Equations!E1173)</f>
        <v>5.3912367235642621E-3</v>
      </c>
      <c r="G1173" s="14">
        <f t="shared" si="180"/>
        <v>946.14944836766824</v>
      </c>
      <c r="H1173">
        <f t="shared" si="183"/>
        <v>116.51800066315671</v>
      </c>
      <c r="I1173">
        <f t="shared" si="184"/>
        <v>15.851317030160011</v>
      </c>
      <c r="J1173">
        <f>F1173*G1173*B1173-m*B1173-0.5*Equations!F1173*0.3*I1173</f>
        <v>23.662911824177975</v>
      </c>
      <c r="K1173" s="14">
        <f t="shared" si="187"/>
        <v>1.5771560150133239</v>
      </c>
      <c r="L1173" s="1">
        <f t="shared" si="189"/>
        <v>3302.2296060565491</v>
      </c>
      <c r="O1173">
        <f>(2*Mp*Equations!B1173/(Equations!F1173*1.026*0.75))^(1/2)</f>
        <v>72.933511611226493</v>
      </c>
      <c r="Q1173">
        <f>$G$3*('Initial Conditions (LLDS)'!$I$3/Equations!D1173)*(Ti/Equations!E1173)</f>
        <v>1509.5188261665608</v>
      </c>
      <c r="T1173" s="1">
        <v>29250</v>
      </c>
      <c r="U1173">
        <f t="shared" si="185"/>
        <v>401.05020797459605</v>
      </c>
      <c r="AB1173">
        <f t="shared" si="186"/>
        <v>6.0901498672911254</v>
      </c>
      <c r="AC1173" s="1">
        <f t="shared" si="188"/>
        <v>3302.2296060565491</v>
      </c>
    </row>
    <row r="1174" spans="1:29">
      <c r="A1174">
        <f t="shared" si="181"/>
        <v>6.1085433799730939</v>
      </c>
      <c r="B1174" s="1">
        <f>(6.67384*10^(-11)*5.97219*10^24)/((6371*10^3+Equations!C1174)^2)</f>
        <v>9.7299842484281118</v>
      </c>
      <c r="C1174" s="1">
        <v>29275</v>
      </c>
      <c r="D1174" s="1">
        <f t="shared" si="182"/>
        <v>347.29285873537589</v>
      </c>
      <c r="E1174" s="1">
        <f>IF(C1174&lt;11165,'Initial Conditions (LLDS)'!$E$1-0.0065*C1174,IF(C1174&gt;25336.9,139.789+0.00296*C1174,216.483))</f>
        <v>226.44299999999998</v>
      </c>
      <c r="F1174">
        <f>(D1174*0.028964)/(8.3145*Equations!E1174)</f>
        <v>5.3426823557190962E-3</v>
      </c>
      <c r="G1174" s="14">
        <f t="shared" si="180"/>
        <v>954.74806705653134</v>
      </c>
      <c r="H1174">
        <f t="shared" si="183"/>
        <v>117.22288043987868</v>
      </c>
      <c r="I1174">
        <f t="shared" si="184"/>
        <v>15.875174102229336</v>
      </c>
      <c r="J1174">
        <f>F1174*G1174*B1174-m*B1174-0.5*Equations!F1174*0.3*I1174</f>
        <v>23.662823194329686</v>
      </c>
      <c r="K1174" s="14">
        <f t="shared" si="187"/>
        <v>1.5747858788200171</v>
      </c>
      <c r="L1174" s="1">
        <f t="shared" si="189"/>
        <v>3303.804391935369</v>
      </c>
      <c r="O1174">
        <f>(2*Mp*Equations!B1174/(Equations!F1174*1.026*0.75))^(1/2)</f>
        <v>73.26388623070946</v>
      </c>
      <c r="Q1174">
        <f>$G$3*('Initial Conditions (LLDS)'!$I$3/Equations!D1174)*(Ti/Equations!E1174)</f>
        <v>1522.241949097581</v>
      </c>
      <c r="T1174" s="1">
        <v>29275</v>
      </c>
      <c r="U1174">
        <f t="shared" si="185"/>
        <v>399.582952886398</v>
      </c>
      <c r="AB1174">
        <f t="shared" si="186"/>
        <v>6.1085433799730939</v>
      </c>
      <c r="AC1174" s="1">
        <f t="shared" si="188"/>
        <v>3303.804391935369</v>
      </c>
    </row>
    <row r="1175" spans="1:29">
      <c r="A1175">
        <f t="shared" si="181"/>
        <v>6.1270218237666558</v>
      </c>
      <c r="B1175" s="1">
        <f>(6.67384*10^(-11)*5.97219*10^24)/((6371*10^3+Equations!C1175)^2)</f>
        <v>9.7299082366376854</v>
      </c>
      <c r="C1175" s="1">
        <v>29300</v>
      </c>
      <c r="D1175" s="1">
        <f t="shared" si="182"/>
        <v>344.27260030225398</v>
      </c>
      <c r="E1175" s="1">
        <f>IF(C1175&lt;11165,'Initial Conditions (LLDS)'!$E$1-0.0065*C1175,IF(C1175&gt;25336.9,139.789+0.00296*C1175,216.483))</f>
        <v>226.517</v>
      </c>
      <c r="F1175">
        <f>(D1175*0.028964)/(8.3145*Equations!E1175)</f>
        <v>5.2944891150151861E-3</v>
      </c>
      <c r="G1175" s="14">
        <f t="shared" si="180"/>
        <v>963.4386890235794</v>
      </c>
      <c r="H1175">
        <f t="shared" si="183"/>
        <v>117.93315538142981</v>
      </c>
      <c r="I1175">
        <f t="shared" si="184"/>
        <v>15.899105198626023</v>
      </c>
      <c r="J1175">
        <f>F1175*G1175*B1175-m*B1175-0.5*Equations!F1175*0.3*I1175</f>
        <v>23.662733994134388</v>
      </c>
      <c r="K1175" s="14">
        <f t="shared" si="187"/>
        <v>1.5724155345648296</v>
      </c>
      <c r="L1175" s="1">
        <f t="shared" si="189"/>
        <v>3305.3768074699337</v>
      </c>
      <c r="O1175">
        <f>(2*Mp*Equations!B1175/(Equations!F1175*1.026*0.75))^(1/2)</f>
        <v>73.596286721629767</v>
      </c>
      <c r="Q1175">
        <f>$G$3*('Initial Conditions (LLDS)'!$I$3/Equations!D1175)*(Ti/Equations!E1175)</f>
        <v>1535.094720054266</v>
      </c>
      <c r="T1175" s="1">
        <v>29300</v>
      </c>
      <c r="U1175">
        <f t="shared" si="185"/>
        <v>398.11791199227451</v>
      </c>
      <c r="AB1175">
        <f t="shared" si="186"/>
        <v>6.1270218237666558</v>
      </c>
      <c r="AC1175" s="1">
        <f t="shared" si="188"/>
        <v>3305.3768074699337</v>
      </c>
    </row>
    <row r="1176" spans="1:29">
      <c r="A1176">
        <f t="shared" si="181"/>
        <v>6.145585732044446</v>
      </c>
      <c r="B1176" s="1">
        <f>(6.67384*10^(-11)*5.97219*10^24)/((6371*10^3+Equations!C1176)^2)</f>
        <v>9.7298322257379741</v>
      </c>
      <c r="C1176" s="1">
        <v>29325</v>
      </c>
      <c r="D1176" s="1">
        <f t="shared" si="182"/>
        <v>341.2736456216312</v>
      </c>
      <c r="E1176" s="1">
        <f>IF(C1176&lt;11165,'Initial Conditions (LLDS)'!$E$1-0.0065*C1176,IF(C1176&gt;25336.9,139.789+0.00296*C1176,216.483))</f>
        <v>226.59099999999998</v>
      </c>
      <c r="F1176">
        <f>(D1176*0.028964)/(8.3145*Equations!E1176)</f>
        <v>5.2466548706832398E-3</v>
      </c>
      <c r="G1176" s="14">
        <f t="shared" si="180"/>
        <v>972.22244987415786</v>
      </c>
      <c r="H1176">
        <f t="shared" si="183"/>
        <v>118.64887566429684</v>
      </c>
      <c r="I1176">
        <f t="shared" si="184"/>
        <v>15.923110674000757</v>
      </c>
      <c r="J1176">
        <f>F1176*G1176*B1176-m*B1176-0.5*Equations!F1176*0.3*I1176</f>
        <v>23.662644226118584</v>
      </c>
      <c r="K1176" s="14">
        <f t="shared" si="187"/>
        <v>1.5700449812749202</v>
      </c>
      <c r="L1176" s="1">
        <f t="shared" si="189"/>
        <v>3306.9468524512085</v>
      </c>
      <c r="O1176">
        <f>(2*Mp*Equations!B1176/(Equations!F1176*1.026*0.75))^(1/2)</f>
        <v>73.930728853918097</v>
      </c>
      <c r="Q1176">
        <f>$G$3*('Initial Conditions (LLDS)'!$I$3/Equations!D1176)*(Ti/Equations!E1176)</f>
        <v>1548.078685128602</v>
      </c>
      <c r="T1176" s="1">
        <v>29325</v>
      </c>
      <c r="U1176">
        <f t="shared" si="185"/>
        <v>396.65509125365355</v>
      </c>
      <c r="AB1176">
        <f t="shared" si="186"/>
        <v>6.145585732044446</v>
      </c>
      <c r="AC1176" s="1">
        <f t="shared" si="188"/>
        <v>3306.9468524512085</v>
      </c>
    </row>
    <row r="1177" spans="1:29">
      <c r="A1177">
        <f t="shared" si="181"/>
        <v>6.1642356424212394</v>
      </c>
      <c r="B1177" s="1">
        <f>(6.67384*10^(-11)*5.97219*10^24)/((6371*10^3+Equations!C1177)^2)</f>
        <v>9.7297562157289654</v>
      </c>
      <c r="C1177" s="1">
        <v>29350</v>
      </c>
      <c r="D1177" s="1">
        <f t="shared" si="182"/>
        <v>338.29587954239645</v>
      </c>
      <c r="E1177" s="1">
        <f>IF(C1177&lt;11165,'Initial Conditions (LLDS)'!$E$1-0.0065*C1177,IF(C1177&gt;25336.9,139.789+0.00296*C1177,216.483))</f>
        <v>226.66499999999999</v>
      </c>
      <c r="F1177">
        <f>(D1177*0.028964)/(8.3145*Equations!E1177)</f>
        <v>5.1991775013892428E-3</v>
      </c>
      <c r="G1177" s="14">
        <f t="shared" si="180"/>
        <v>981.10050111904332</v>
      </c>
      <c r="H1177">
        <f t="shared" si="183"/>
        <v>119.37009201521363</v>
      </c>
      <c r="I1177">
        <f t="shared" si="184"/>
        <v>15.94719088529717</v>
      </c>
      <c r="J1177">
        <f>F1177*G1177*B1177-m*B1177-0.5*Equations!F1177*0.3*I1177</f>
        <v>23.66255389280126</v>
      </c>
      <c r="K1177" s="14">
        <f t="shared" si="187"/>
        <v>1.5676742179746057</v>
      </c>
      <c r="L1177" s="1">
        <f t="shared" si="189"/>
        <v>3308.5145266691829</v>
      </c>
      <c r="O1177">
        <f>(2*Mp*Equations!B1177/(Equations!F1177*1.026*0.75))^(1/2)</f>
        <v>74.267228546592136</v>
      </c>
      <c r="Q1177">
        <f>$G$3*('Initial Conditions (LLDS)'!$I$3/Equations!D1177)*(Ti/Equations!E1177)</f>
        <v>1561.1954115191818</v>
      </c>
      <c r="T1177" s="1">
        <v>29350</v>
      </c>
      <c r="U1177">
        <f t="shared" si="185"/>
        <v>395.19449660878411</v>
      </c>
      <c r="AB1177">
        <f t="shared" si="186"/>
        <v>6.1642356424212394</v>
      </c>
      <c r="AC1177" s="1">
        <f t="shared" si="188"/>
        <v>3308.5145266691829</v>
      </c>
    </row>
    <row r="1178" spans="1:29">
      <c r="A1178">
        <f t="shared" si="181"/>
        <v>6.1829720967948525</v>
      </c>
      <c r="B1178" s="1">
        <f>(6.67384*10^(-11)*5.97219*10^24)/((6371*10^3+Equations!C1178)^2)</f>
        <v>9.7296802066106451</v>
      </c>
      <c r="C1178" s="1">
        <v>29375</v>
      </c>
      <c r="D1178" s="1">
        <f t="shared" si="182"/>
        <v>335.33918734540237</v>
      </c>
      <c r="E1178" s="1">
        <f>IF(C1178&lt;11165,'Initial Conditions (LLDS)'!$E$1-0.0065*C1178,IF(C1178&gt;25336.9,139.789+0.00296*C1178,216.483))</f>
        <v>226.73899999999998</v>
      </c>
      <c r="F1178">
        <f>(D1178*0.028964)/(8.3145*Equations!E1178)</f>
        <v>5.1520548952050851E-3</v>
      </c>
      <c r="G1178" s="14">
        <f t="shared" si="180"/>
        <v>990.07401042391109</v>
      </c>
      <c r="H1178">
        <f t="shared" si="183"/>
        <v>120.09685571811995</v>
      </c>
      <c r="I1178">
        <f t="shared" si="184"/>
        <v>15.971346191770595</v>
      </c>
      <c r="J1178">
        <f>F1178*G1178*B1178-m*B1178-0.5*Equations!F1178*0.3*I1178</f>
        <v>23.662462996693908</v>
      </c>
      <c r="K1178" s="14">
        <f t="shared" si="187"/>
        <v>1.5653032436853391</v>
      </c>
      <c r="L1178" s="1">
        <f t="shared" si="189"/>
        <v>3310.0798299128683</v>
      </c>
      <c r="O1178">
        <f>(2*Mp*Equations!B1178/(Equations!F1178*1.026*0.75))^(1/2)</f>
        <v>74.605801869417078</v>
      </c>
      <c r="Q1178">
        <f>$G$3*('Initial Conditions (LLDS)'!$I$3/Equations!D1178)*(Ti/Equations!E1178)</f>
        <v>1574.4464878557533</v>
      </c>
      <c r="T1178" s="1">
        <v>29375</v>
      </c>
      <c r="U1178">
        <f t="shared" si="185"/>
        <v>393.73613397273328</v>
      </c>
      <c r="AB1178">
        <f t="shared" si="186"/>
        <v>6.1829720967948525</v>
      </c>
      <c r="AC1178" s="1">
        <f t="shared" si="188"/>
        <v>3310.0798299128683</v>
      </c>
    </row>
    <row r="1179" spans="1:29">
      <c r="A1179">
        <f t="shared" si="181"/>
        <v>6.2017956413874735</v>
      </c>
      <c r="B1179" s="1">
        <f>(6.67384*10^(-11)*5.97219*10^24)/((6371*10^3+Equations!C1179)^2)</f>
        <v>9.7296041983829991</v>
      </c>
      <c r="C1179" s="1">
        <v>29400</v>
      </c>
      <c r="D1179" s="1">
        <f t="shared" si="182"/>
        <v>332.40345474256719</v>
      </c>
      <c r="E1179" s="1">
        <f>IF(C1179&lt;11165,'Initial Conditions (LLDS)'!$E$1-0.0065*C1179,IF(C1179&gt;25336.9,139.789+0.00296*C1179,216.483))</f>
        <v>226.81299999999999</v>
      </c>
      <c r="F1179">
        <f>(D1179*0.028964)/(8.3145*Equations!E1179)</f>
        <v>5.1052849495794063E-3</v>
      </c>
      <c r="G1179" s="14">
        <f t="shared" si="180"/>
        <v>999.14416186310552</v>
      </c>
      <c r="H1179">
        <f t="shared" si="183"/>
        <v>120.82921862121886</v>
      </c>
      <c r="I1179">
        <f t="shared" si="184"/>
        <v>15.995576955006838</v>
      </c>
      <c r="J1179">
        <f>F1179*G1179*B1179-m*B1179-0.5*Equations!F1179*0.3*I1179</f>
        <v>23.662371540300494</v>
      </c>
      <c r="K1179" s="14">
        <f t="shared" si="187"/>
        <v>1.5629320574257031</v>
      </c>
      <c r="L1179" s="1">
        <f t="shared" si="189"/>
        <v>3311.642761970294</v>
      </c>
      <c r="O1179">
        <f>(2*Mp*Equations!B1179/(Equations!F1179*1.026*0.75))^(1/2)</f>
        <v>74.94646504458639</v>
      </c>
      <c r="Q1179">
        <f>$G$3*('Initial Conditions (LLDS)'!$I$3/Equations!D1179)*(Ti/Equations!E1179)</f>
        <v>1587.8335245292571</v>
      </c>
      <c r="T1179" s="1">
        <v>29400</v>
      </c>
      <c r="U1179">
        <f t="shared" si="185"/>
        <v>392.28000923738898</v>
      </c>
      <c r="AB1179">
        <f t="shared" si="186"/>
        <v>6.2017956413874735</v>
      </c>
      <c r="AC1179" s="1">
        <f t="shared" si="188"/>
        <v>3311.642761970294</v>
      </c>
    </row>
    <row r="1180" spans="1:29">
      <c r="A1180">
        <f t="shared" si="181"/>
        <v>6.2207068267874845</v>
      </c>
      <c r="B1180" s="1">
        <f>(6.67384*10^(-11)*5.97219*10^24)/((6371*10^3+Equations!C1180)^2)</f>
        <v>9.729528191046013</v>
      </c>
      <c r="C1180" s="1">
        <v>29425</v>
      </c>
      <c r="D1180" s="1">
        <f t="shared" si="182"/>
        <v>329.48856787596429</v>
      </c>
      <c r="E1180" s="1">
        <f>IF(C1180&lt;11165,'Initial Conditions (LLDS)'!$E$1-0.0065*C1180,IF(C1180&gt;25336.9,139.789+0.00296*C1180,216.483))</f>
        <v>226.887</v>
      </c>
      <c r="F1180">
        <f>(D1180*0.028964)/(8.3145*Equations!E1180)</f>
        <v>5.0588655713083358E-3</v>
      </c>
      <c r="G1180" s="14">
        <f t="shared" si="180"/>
        <v>1008.3121561778585</v>
      </c>
      <c r="H1180">
        <f t="shared" si="183"/>
        <v>121.56723314413617</v>
      </c>
      <c r="I1180">
        <f t="shared" si="184"/>
        <v>16.01988353894135</v>
      </c>
      <c r="J1180">
        <f>F1180*G1180*B1180-m*B1180-0.5*Equations!F1180*0.3*I1180</f>
        <v>23.662279526117448</v>
      </c>
      <c r="K1180" s="14">
        <f t="shared" si="187"/>
        <v>1.5605606582113822</v>
      </c>
      <c r="L1180" s="1">
        <f t="shared" si="189"/>
        <v>3313.2033226285052</v>
      </c>
      <c r="O1180">
        <f>(2*Mp*Equations!B1180/(Equations!F1180*1.026*0.75))^(1/2)</f>
        <v>75.289234448425589</v>
      </c>
      <c r="Q1180">
        <f>$G$3*('Initial Conditions (LLDS)'!$I$3/Equations!D1180)*(Ti/Equations!E1180)</f>
        <v>1601.3581540275811</v>
      </c>
      <c r="T1180" s="1">
        <v>29425</v>
      </c>
      <c r="U1180">
        <f t="shared" si="185"/>
        <v>390.82612827145465</v>
      </c>
      <c r="AB1180">
        <f t="shared" si="186"/>
        <v>6.2207068267874845</v>
      </c>
      <c r="AC1180" s="1">
        <f t="shared" si="188"/>
        <v>3313.2033226285052</v>
      </c>
    </row>
    <row r="1181" spans="1:29">
      <c r="A1181">
        <f t="shared" si="181"/>
        <v>6.239706207991718</v>
      </c>
      <c r="B1181" s="1">
        <f>(6.67384*10^(-11)*5.97219*10^24)/((6371*10^3+Equations!C1181)^2)</f>
        <v>9.7294521845996744</v>
      </c>
      <c r="C1181" s="1">
        <v>29450</v>
      </c>
      <c r="D1181" s="1">
        <f t="shared" si="182"/>
        <v>326.59441331692801</v>
      </c>
      <c r="E1181" s="1">
        <f>IF(C1181&lt;11165,'Initial Conditions (LLDS)'!$E$1-0.0065*C1181,IF(C1181&gt;25336.9,139.789+0.00296*C1181,216.483))</f>
        <v>226.96099999999998</v>
      </c>
      <c r="F1181">
        <f>(D1181*0.028964)/(8.3145*Equations!E1181)</f>
        <v>5.0127946765065323E-3</v>
      </c>
      <c r="G1181" s="14">
        <f t="shared" si="180"/>
        <v>1017.5792110389654</v>
      </c>
      <c r="H1181">
        <f t="shared" si="183"/>
        <v>122.31095228518129</v>
      </c>
      <c r="I1181">
        <f t="shared" si="184"/>
        <v>16.04426630987836</v>
      </c>
      <c r="J1181">
        <f>F1181*G1181*B1181-m*B1181-0.5*Equations!F1181*0.3*I1181</f>
        <v>23.662186956633825</v>
      </c>
      <c r="K1181" s="14">
        <f t="shared" si="187"/>
        <v>1.5581890450551577</v>
      </c>
      <c r="L1181" s="1">
        <f t="shared" si="189"/>
        <v>3314.7615116735606</v>
      </c>
      <c r="O1181">
        <f>(2*Mp*Equations!B1181/(Equations!F1181*1.026*0.75))^(1/2)</f>
        <v>75.634126613115967</v>
      </c>
      <c r="Q1181">
        <f>$G$3*('Initial Conditions (LLDS)'!$I$3/Equations!D1181)*(Ti/Equations!E1181)</f>
        <v>1615.0220312769959</v>
      </c>
      <c r="T1181" s="1">
        <v>29450</v>
      </c>
      <c r="U1181">
        <f t="shared" si="185"/>
        <v>389.37449692045465</v>
      </c>
      <c r="AB1181">
        <f t="shared" si="186"/>
        <v>6.239706207991718</v>
      </c>
      <c r="AC1181" s="1">
        <f t="shared" si="188"/>
        <v>3314.7615116735606</v>
      </c>
    </row>
    <row r="1182" spans="1:29">
      <c r="A1182">
        <f t="shared" si="181"/>
        <v>6.2587943444482361</v>
      </c>
      <c r="B1182" s="1">
        <f>(6.67384*10^(-11)*5.97219*10^24)/((6371*10^3+Equations!C1182)^2)</f>
        <v>9.7293761790439675</v>
      </c>
      <c r="C1182" s="1">
        <v>29475</v>
      </c>
      <c r="D1182" s="1">
        <f t="shared" si="182"/>
        <v>323.72087806514469</v>
      </c>
      <c r="E1182" s="1">
        <f>IF(C1182&lt;11165,'Initial Conditions (LLDS)'!$E$1-0.0065*C1182,IF(C1182&gt;25336.9,139.789+0.00296*C1182,216.483))</f>
        <v>227.03499999999997</v>
      </c>
      <c r="F1182">
        <f>(D1182*0.028964)/(8.3145*Equations!E1182)</f>
        <v>4.9670701905780365E-3</v>
      </c>
      <c r="G1182" s="14">
        <f t="shared" si="180"/>
        <v>1026.946561314091</v>
      </c>
      <c r="H1182">
        <f t="shared" si="183"/>
        <v>123.06042962871445</v>
      </c>
      <c r="I1182">
        <f t="shared" si="184"/>
        <v>16.068725636510401</v>
      </c>
      <c r="J1182">
        <f>F1182*G1182*B1182-m*B1182-0.5*Equations!F1182*0.3*I1182</f>
        <v>23.66209383433111</v>
      </c>
      <c r="K1182" s="14">
        <f t="shared" si="187"/>
        <v>1.555817216966882</v>
      </c>
      <c r="L1182" s="1">
        <f t="shared" si="189"/>
        <v>3316.3173288905273</v>
      </c>
      <c r="O1182">
        <f>(2*Mp*Equations!B1182/(Equations!F1182*1.026*0.75))^(1/2)</f>
        <v>75.981158228442453</v>
      </c>
      <c r="Q1182">
        <f>$G$3*('Initial Conditions (LLDS)'!$I$3/Equations!D1182)*(Ti/Equations!E1182)</f>
        <v>1628.8268339895362</v>
      </c>
      <c r="T1182" s="1">
        <v>29475</v>
      </c>
      <c r="U1182">
        <f t="shared" si="185"/>
        <v>387.92512100672951</v>
      </c>
      <c r="AB1182">
        <f t="shared" si="186"/>
        <v>6.2587943444482361</v>
      </c>
      <c r="AC1182" s="1">
        <f t="shared" si="188"/>
        <v>3316.3173288905273</v>
      </c>
    </row>
    <row r="1183" spans="1:29">
      <c r="A1183">
        <f t="shared" si="181"/>
        <v>6.277971800099591</v>
      </c>
      <c r="B1183" s="1">
        <f>(6.67384*10^(-11)*5.97219*10^24)/((6371*10^3+Equations!C1183)^2)</f>
        <v>9.7293001743788796</v>
      </c>
      <c r="C1183" s="1">
        <v>29500</v>
      </c>
      <c r="D1183" s="1">
        <f t="shared" si="182"/>
        <v>320.86784954775305</v>
      </c>
      <c r="E1183" s="1">
        <f>IF(C1183&lt;11165,'Initial Conditions (LLDS)'!$E$1-0.0065*C1183,IF(C1183&gt;25336.9,139.789+0.00296*C1183,216.483))</f>
        <v>227.10899999999998</v>
      </c>
      <c r="F1183">
        <f>(D1183*0.028964)/(8.3145*Equations!E1183)</f>
        <v>4.9216900481873545E-3</v>
      </c>
      <c r="G1183" s="14">
        <f t="shared" si="180"/>
        <v>1036.4154593397234</v>
      </c>
      <c r="H1183">
        <f t="shared" si="183"/>
        <v>123.81571935261977</v>
      </c>
      <c r="I1183">
        <f t="shared" si="184"/>
        <v>16.093261889937853</v>
      </c>
      <c r="J1183">
        <f>F1183*G1183*B1183-m*B1183-0.5*Equations!F1183*0.3*I1183</f>
        <v>23.662000161683459</v>
      </c>
      <c r="K1183" s="14">
        <f t="shared" si="187"/>
        <v>1.5534451729534702</v>
      </c>
      <c r="L1183" s="1">
        <f t="shared" si="189"/>
        <v>3317.8707740634809</v>
      </c>
      <c r="O1183">
        <f>(2*Mp*Equations!B1183/(Equations!F1183*1.026*0.75))^(1/2)</f>
        <v>76.330346143562807</v>
      </c>
      <c r="Q1183">
        <f>$G$3*('Initial Conditions (LLDS)'!$I$3/Equations!D1183)*(Ti/Equations!E1183)</f>
        <v>1642.774263016312</v>
      </c>
      <c r="T1183" s="1">
        <v>29500</v>
      </c>
      <c r="U1183">
        <f t="shared" si="185"/>
        <v>386.47800632943722</v>
      </c>
      <c r="AB1183">
        <f t="shared" si="186"/>
        <v>6.277971800099591</v>
      </c>
      <c r="AC1183" s="1">
        <f t="shared" si="188"/>
        <v>3317.8707740634809</v>
      </c>
    </row>
    <row r="1184" spans="1:29">
      <c r="A1184">
        <f t="shared" si="181"/>
        <v>6.2972391434265385</v>
      </c>
      <c r="B1184" s="1">
        <f>(6.67384*10^(-11)*5.97219*10^24)/((6371*10^3+Equations!C1184)^2)</f>
        <v>9.7292241706043985</v>
      </c>
      <c r="C1184" s="1">
        <v>29525</v>
      </c>
      <c r="D1184" s="1">
        <f t="shared" si="182"/>
        <v>318.03521561844434</v>
      </c>
      <c r="E1184" s="1">
        <f>IF(C1184&lt;11165,'Initial Conditions (LLDS)'!$E$1-0.0065*C1184,IF(C1184&gt;25336.9,139.789+0.00296*C1184,216.483))</f>
        <v>227.18299999999999</v>
      </c>
      <c r="F1184">
        <f>(D1184*0.028964)/(8.3145*Equations!E1184)</f>
        <v>4.8766521932305665E-3</v>
      </c>
      <c r="G1184" s="14">
        <f t="shared" si="180"/>
        <v>1045.9871751978915</v>
      </c>
      <c r="H1184">
        <f t="shared" si="183"/>
        <v>124.57687623588495</v>
      </c>
      <c r="I1184">
        <f t="shared" si="184"/>
        <v>16.11787544368881</v>
      </c>
      <c r="J1184">
        <f>F1184*G1184*B1184-m*B1184-0.5*Equations!F1184*0.3*I1184</f>
        <v>23.661905941157485</v>
      </c>
      <c r="K1184" s="14">
        <f t="shared" si="187"/>
        <v>1.55107291201888</v>
      </c>
      <c r="L1184" s="1">
        <f t="shared" si="189"/>
        <v>3319.4218469754996</v>
      </c>
      <c r="O1184">
        <f>(2*Mp*Equations!B1184/(Equations!F1184*1.026*0.75))^(1/2)</f>
        <v>76.681707368800033</v>
      </c>
      <c r="Q1184">
        <f>$G$3*('Initial Conditions (LLDS)'!$I$3/Equations!D1184)*(Ti/Equations!E1184)</f>
        <v>1656.8660427069224</v>
      </c>
      <c r="T1184" s="1">
        <v>29525</v>
      </c>
      <c r="U1184">
        <f t="shared" si="185"/>
        <v>385.0331586645529</v>
      </c>
      <c r="AB1184">
        <f t="shared" si="186"/>
        <v>6.2972391434265385</v>
      </c>
      <c r="AC1184" s="1">
        <f t="shared" si="188"/>
        <v>3319.4218469754996</v>
      </c>
    </row>
    <row r="1185" spans="1:29">
      <c r="A1185">
        <f t="shared" si="181"/>
        <v>6.3165969474923314</v>
      </c>
      <c r="B1185" s="1">
        <f>(6.67384*10^(-11)*5.97219*10^24)/((6371*10^3+Equations!C1185)^2)</f>
        <v>9.7291481677205063</v>
      </c>
      <c r="C1185" s="1">
        <v>29550</v>
      </c>
      <c r="D1185" s="1">
        <f t="shared" si="182"/>
        <v>315.22286455655541</v>
      </c>
      <c r="E1185" s="1">
        <f>IF(C1185&lt;11165,'Initial Conditions (LLDS)'!$E$1-0.0065*C1185,IF(C1185&gt;25336.9,139.789+0.00296*C1185,216.483))</f>
        <v>227.25700000000001</v>
      </c>
      <c r="F1185">
        <f>(D1185*0.028964)/(8.3145*Equations!E1185)</f>
        <v>4.8319545788064007E-3</v>
      </c>
      <c r="G1185" s="14">
        <f t="shared" si="180"/>
        <v>1055.6629969977657</v>
      </c>
      <c r="H1185">
        <f t="shared" si="183"/>
        <v>125.34395566629365</v>
      </c>
      <c r="I1185">
        <f t="shared" si="184"/>
        <v>16.142566673739093</v>
      </c>
      <c r="J1185">
        <f>F1185*G1185*B1185-m*B1185-0.5*Equations!F1185*0.3*I1185</f>
        <v>23.661811175212428</v>
      </c>
      <c r="K1185" s="14">
        <f t="shared" si="187"/>
        <v>1.5487004331640939</v>
      </c>
      <c r="L1185" s="1">
        <f t="shared" si="189"/>
        <v>3320.9705474086636</v>
      </c>
      <c r="O1185">
        <f>(2*Mp*Equations!B1185/(Equations!F1185*1.026*0.75))^(1/2)</f>
        <v>77.035259077458562</v>
      </c>
      <c r="Q1185">
        <f>$G$3*('Initial Conditions (LLDS)'!$I$3/Equations!D1185)*(Ti/Equations!E1185)</f>
        <v>1671.1039212751125</v>
      </c>
      <c r="T1185" s="1">
        <v>29550</v>
      </c>
      <c r="U1185">
        <f t="shared" si="185"/>
        <v>383.5905837648657</v>
      </c>
      <c r="AB1185">
        <f t="shared" si="186"/>
        <v>6.3165969474923314</v>
      </c>
      <c r="AC1185" s="1">
        <f t="shared" si="188"/>
        <v>3320.9705474086636</v>
      </c>
    </row>
    <row r="1186" spans="1:29">
      <c r="A1186">
        <f t="shared" si="181"/>
        <v>6.336045789987419</v>
      </c>
      <c r="B1186" s="1">
        <f>(6.67384*10^(-11)*5.97219*10^24)/((6371*10^3+Equations!C1186)^2)</f>
        <v>9.7290721657271924</v>
      </c>
      <c r="C1186" s="1">
        <v>29575</v>
      </c>
      <c r="D1186" s="1">
        <f t="shared" si="182"/>
        <v>312.43068506617425</v>
      </c>
      <c r="E1186" s="1">
        <f>IF(C1186&lt;11165,'Initial Conditions (LLDS)'!$E$1-0.0065*C1186,IF(C1186&gt;25336.9,139.789+0.00296*C1186,216.483))</f>
        <v>227.33099999999999</v>
      </c>
      <c r="F1186">
        <f>(D1186*0.028964)/(8.3145*Equations!E1186)</f>
        <v>4.7875951671875446E-3</v>
      </c>
      <c r="G1186" s="14">
        <f t="shared" si="180"/>
        <v>1065.4442311621674</v>
      </c>
      <c r="H1186">
        <f t="shared" si="183"/>
        <v>126.11701364822554</v>
      </c>
      <c r="I1186">
        <f t="shared" si="184"/>
        <v>16.167335958532473</v>
      </c>
      <c r="J1186">
        <f>F1186*G1186*B1186-m*B1186-0.5*Equations!F1186*0.3*I1186</f>
        <v>23.661715866300131</v>
      </c>
      <c r="K1186" s="14">
        <f t="shared" si="187"/>
        <v>1.5463277353871032</v>
      </c>
      <c r="L1186" s="1">
        <f t="shared" si="189"/>
        <v>3322.5168751440506</v>
      </c>
      <c r="O1186">
        <f>(2*Mp*Equations!B1186/(Equations!F1186*1.026*0.75))^(1/2)</f>
        <v>77.3910186076629</v>
      </c>
      <c r="Q1186">
        <f>$G$3*('Initial Conditions (LLDS)'!$I$3/Equations!D1186)*(Ti/Equations!E1186)</f>
        <v>1685.4896711706954</v>
      </c>
      <c r="T1186" s="1">
        <v>29575</v>
      </c>
      <c r="U1186">
        <f t="shared" si="185"/>
        <v>382.15028735998084</v>
      </c>
      <c r="AB1186">
        <f t="shared" si="186"/>
        <v>6.336045789987419</v>
      </c>
      <c r="AC1186" s="1">
        <f t="shared" si="188"/>
        <v>3322.5168751440506</v>
      </c>
    </row>
    <row r="1187" spans="1:29">
      <c r="A1187">
        <f t="shared" si="181"/>
        <v>6.3555862532747618</v>
      </c>
      <c r="B1187" s="1">
        <f>(6.67384*10^(-11)*5.97219*10^24)/((6371*10^3+Equations!C1187)^2)</f>
        <v>9.7289961646244407</v>
      </c>
      <c r="C1187" s="1">
        <v>29600</v>
      </c>
      <c r="D1187" s="1">
        <f t="shared" si="182"/>
        <v>309.65856627523482</v>
      </c>
      <c r="E1187" s="1">
        <f>IF(C1187&lt;11165,'Initial Conditions (LLDS)'!$E$1-0.0065*C1187,IF(C1187&gt;25336.9,139.789+0.00296*C1187,216.483))</f>
        <v>227.40499999999997</v>
      </c>
      <c r="F1187">
        <f>(D1187*0.028964)/(8.3145*Equations!E1187)</f>
        <v>4.7435719297918583E-3</v>
      </c>
      <c r="G1187" s="14">
        <f t="shared" si="180"/>
        <v>1075.3322027191573</v>
      </c>
      <c r="H1187">
        <f t="shared" si="183"/>
        <v>126.89610681057371</v>
      </c>
      <c r="I1187">
        <f t="shared" si="184"/>
        <v>16.192183679001047</v>
      </c>
      <c r="J1187">
        <f>F1187*G1187*B1187-m*B1187-0.5*Equations!F1187*0.3*I1187</f>
        <v>23.661620016865037</v>
      </c>
      <c r="K1187" s="14">
        <f t="shared" si="187"/>
        <v>1.5439548176828943</v>
      </c>
      <c r="L1187" s="1">
        <f t="shared" si="189"/>
        <v>3324.0608299617334</v>
      </c>
      <c r="O1187">
        <f>(2*Mp*Equations!B1187/(Equations!F1187*1.026*0.75))^(1/2)</f>
        <v>77.749003464221161</v>
      </c>
      <c r="Q1187">
        <f>$G$3*('Initial Conditions (LLDS)'!$I$3/Equations!D1187)*(Ti/Equations!E1187)</f>
        <v>1700.0250894579799</v>
      </c>
      <c r="T1187" s="1">
        <v>29600</v>
      </c>
      <c r="U1187">
        <f t="shared" si="185"/>
        <v>380.71227515631688</v>
      </c>
      <c r="AB1187">
        <f t="shared" si="186"/>
        <v>6.3555862532747618</v>
      </c>
      <c r="AC1187" s="1">
        <f t="shared" si="188"/>
        <v>3324.0608299617334</v>
      </c>
    </row>
    <row r="1188" spans="1:29">
      <c r="A1188">
        <f t="shared" si="181"/>
        <v>6.3752189244355746</v>
      </c>
      <c r="B1188" s="1">
        <f>(6.67384*10^(-11)*5.97219*10^24)/((6371*10^3+Equations!C1188)^2)</f>
        <v>9.7289201644122372</v>
      </c>
      <c r="C1188" s="1">
        <v>29625</v>
      </c>
      <c r="D1188" s="1">
        <f t="shared" si="182"/>
        <v>306.90639773462044</v>
      </c>
      <c r="E1188" s="1">
        <f>IF(C1188&lt;11165,'Initial Conditions (LLDS)'!$E$1-0.0065*C1188,IF(C1188&gt;25336.9,139.789+0.00296*C1188,216.483))</f>
        <v>227.47899999999998</v>
      </c>
      <c r="F1188">
        <f>(D1188*0.028964)/(8.3145*Equations!E1188)</f>
        <v>4.6998828471537584E-3</v>
      </c>
      <c r="G1188" s="14">
        <f t="shared" si="180"/>
        <v>1085.328255598743</v>
      </c>
      <c r="H1188">
        <f t="shared" si="183"/>
        <v>127.68129241477359</v>
      </c>
      <c r="I1188">
        <f t="shared" si="184"/>
        <v>16.217110218585912</v>
      </c>
      <c r="J1188">
        <f>F1188*G1188*B1188-m*B1188-0.5*Equations!F1188*0.3*I1188</f>
        <v>23.661523629344163</v>
      </c>
      <c r="K1188" s="14">
        <f t="shared" si="187"/>
        <v>1.5415816790434278</v>
      </c>
      <c r="L1188" s="1">
        <f t="shared" si="189"/>
        <v>3325.6024116407766</v>
      </c>
      <c r="O1188">
        <f>(2*Mp*Equations!B1188/(Equations!F1188*1.026*0.75))^(1/2)</f>
        <v>78.109231320512308</v>
      </c>
      <c r="Q1188">
        <f>$G$3*('Initial Conditions (LLDS)'!$I$3/Equations!D1188)*(Ti/Equations!E1188)</f>
        <v>1714.7119982007259</v>
      </c>
      <c r="T1188" s="1">
        <v>29625</v>
      </c>
      <c r="U1188">
        <f t="shared" si="185"/>
        <v>379.27655283710573</v>
      </c>
      <c r="AB1188">
        <f t="shared" si="186"/>
        <v>6.3752189244355746</v>
      </c>
      <c r="AC1188" s="1">
        <f t="shared" si="188"/>
        <v>3325.6024116407766</v>
      </c>
    </row>
    <row r="1189" spans="1:29">
      <c r="A1189">
        <f t="shared" si="181"/>
        <v>6.3949443953156839</v>
      </c>
      <c r="B1189" s="1">
        <f>(6.67384*10^(-11)*5.97219*10^24)/((6371*10^3+Equations!C1189)^2)</f>
        <v>9.728844165090571</v>
      </c>
      <c r="C1189" s="1">
        <v>29650</v>
      </c>
      <c r="D1189" s="1">
        <f t="shared" si="182"/>
        <v>304.17406941726028</v>
      </c>
      <c r="E1189" s="1">
        <f>IF(C1189&lt;11165,'Initial Conditions (LLDS)'!$E$1-0.0065*C1189,IF(C1189&gt;25336.9,139.789+0.00296*C1189,216.483))</f>
        <v>227.553</v>
      </c>
      <c r="F1189">
        <f>(D1189*0.028964)/(8.3145*Equations!E1189)</f>
        <v>4.6565259088955768E-3</v>
      </c>
      <c r="G1189" s="14">
        <f t="shared" si="180"/>
        <v>1095.4337529348493</v>
      </c>
      <c r="H1189">
        <f t="shared" si="183"/>
        <v>128.47262836295235</v>
      </c>
      <c r="I1189">
        <f t="shared" si="184"/>
        <v>16.242115963257948</v>
      </c>
      <c r="J1189">
        <f>F1189*G1189*B1189-m*B1189-0.5*Equations!F1189*0.3*I1189</f>
        <v>23.661426706167216</v>
      </c>
      <c r="K1189" s="14">
        <f t="shared" si="187"/>
        <v>1.5392083184576242</v>
      </c>
      <c r="L1189" s="1">
        <f t="shared" si="189"/>
        <v>3327.141619959234</v>
      </c>
      <c r="O1189">
        <f>(2*Mp*Equations!B1189/(Equations!F1189*1.026*0.75))^(1/2)</f>
        <v>78.471720020398351</v>
      </c>
      <c r="Q1189">
        <f>$G$3*('Initial Conditions (LLDS)'!$I$3/Equations!D1189)*(Ti/Equations!E1189)</f>
        <v>1729.5522448538336</v>
      </c>
      <c r="T1189" s="1">
        <v>29650</v>
      </c>
      <c r="U1189">
        <f t="shared" si="185"/>
        <v>377.8431260623907</v>
      </c>
      <c r="AB1189">
        <f t="shared" si="186"/>
        <v>6.3949443953156839</v>
      </c>
      <c r="AC1189" s="1">
        <f t="shared" si="188"/>
        <v>3327.141619959234</v>
      </c>
    </row>
    <row r="1190" spans="1:29">
      <c r="A1190">
        <f t="shared" si="181"/>
        <v>6.4147632625723361</v>
      </c>
      <c r="B1190" s="1">
        <f>(6.67384*10^(-11)*5.97219*10^24)/((6371*10^3+Equations!C1190)^2)</f>
        <v>9.7287681666594263</v>
      </c>
      <c r="C1190" s="1">
        <v>29675</v>
      </c>
      <c r="D1190" s="1">
        <f t="shared" si="182"/>
        <v>301.46147171723374</v>
      </c>
      <c r="E1190" s="1">
        <f>IF(C1190&lt;11165,'Initial Conditions (LLDS)'!$E$1-0.0065*C1190,IF(C1190&gt;25336.9,139.789+0.00296*C1190,216.483))</f>
        <v>227.62699999999998</v>
      </c>
      <c r="F1190">
        <f>(D1190*0.028964)/(8.3145*Equations!E1190)</f>
        <v>4.6134991136990737E-3</v>
      </c>
      <c r="G1190" s="14">
        <f t="shared" si="180"/>
        <v>1105.6500773726086</v>
      </c>
      <c r="H1190">
        <f t="shared" si="183"/>
        <v>129.27017320619402</v>
      </c>
      <c r="I1190">
        <f t="shared" si="184"/>
        <v>16.267201301538908</v>
      </c>
      <c r="J1190">
        <f>F1190*G1190*B1190-m*B1190-0.5*Equations!F1190*0.3*I1190</f>
        <v>23.661329249756559</v>
      </c>
      <c r="K1190" s="14">
        <f t="shared" si="187"/>
        <v>1.5368347349113429</v>
      </c>
      <c r="L1190" s="1">
        <f t="shared" si="189"/>
        <v>3328.6784546941453</v>
      </c>
      <c r="O1190">
        <f>(2*Mp*Equations!B1190/(Equations!F1190*1.026*0.75))^(1/2)</f>
        <v>78.836487580161105</v>
      </c>
      <c r="Q1190">
        <f>$G$3*('Initial Conditions (LLDS)'!$I$3/Equations!D1190)*(Ti/Equations!E1190)</f>
        <v>1744.5477026618184</v>
      </c>
      <c r="T1190" s="1">
        <v>29675</v>
      </c>
      <c r="U1190">
        <f t="shared" si="185"/>
        <v>376.41200046902645</v>
      </c>
      <c r="AB1190">
        <f t="shared" si="186"/>
        <v>6.4147632625723361</v>
      </c>
      <c r="AC1190" s="1">
        <f t="shared" si="188"/>
        <v>3328.6784546941453</v>
      </c>
    </row>
    <row r="1191" spans="1:29">
      <c r="A1191">
        <f t="shared" si="181"/>
        <v>6.4346761277216178</v>
      </c>
      <c r="B1191" s="1">
        <f>(6.67384*10^(-11)*5.97219*10^24)/((6371*10^3+Equations!C1191)^2)</f>
        <v>9.7286921691187871</v>
      </c>
      <c r="C1191" s="1">
        <v>29700</v>
      </c>
      <c r="D1191" s="1">
        <f t="shared" si="182"/>
        <v>298.76849544886898</v>
      </c>
      <c r="E1191" s="1">
        <f>IF(C1191&lt;11165,'Initial Conditions (LLDS)'!$E$1-0.0065*C1191,IF(C1191&gt;25336.9,139.789+0.00296*C1191,216.483))</f>
        <v>227.70099999999996</v>
      </c>
      <c r="F1191">
        <f>(D1191*0.028964)/(8.3145*Equations!E1191)</f>
        <v>4.5708004692769236E-3</v>
      </c>
      <c r="G1191" s="14">
        <f t="shared" si="180"/>
        <v>1115.9786313811198</v>
      </c>
      <c r="H1191">
        <f t="shared" si="183"/>
        <v>130.07398615292828</v>
      </c>
      <c r="I1191">
        <f t="shared" si="184"/>
        <v>16.292366624522582</v>
      </c>
      <c r="J1191">
        <f>F1191*G1191*B1191-m*B1191-0.5*Equations!F1191*0.3*I1191</f>
        <v>23.661231262527135</v>
      </c>
      <c r="K1191" s="14">
        <f t="shared" si="187"/>
        <v>1.5344609273873726</v>
      </c>
      <c r="L1191" s="1">
        <f t="shared" si="189"/>
        <v>3330.2129156215328</v>
      </c>
      <c r="O1191">
        <f>(2*Mp*Equations!B1191/(Equations!F1191*1.026*0.75))^(1/2)</f>
        <v>79.203552190464762</v>
      </c>
      <c r="Q1191">
        <f>$G$3*('Initial Conditions (LLDS)'!$I$3/Equations!D1191)*(Ti/Equations!E1191)</f>
        <v>1759.7002710642737</v>
      </c>
      <c r="T1191" s="1">
        <v>29700</v>
      </c>
      <c r="U1191">
        <f t="shared" si="185"/>
        <v>374.98318167067708</v>
      </c>
      <c r="AB1191">
        <f t="shared" si="186"/>
        <v>6.4346761277216178</v>
      </c>
      <c r="AC1191" s="1">
        <f t="shared" si="188"/>
        <v>3330.2129156215328</v>
      </c>
    </row>
    <row r="1192" spans="1:29">
      <c r="A1192">
        <f t="shared" si="181"/>
        <v>6.4546835971863716</v>
      </c>
      <c r="B1192" s="1">
        <f>(6.67384*10^(-11)*5.97219*10^24)/((6371*10^3+Equations!C1192)^2)</f>
        <v>9.7286161724686426</v>
      </c>
      <c r="C1192" s="1">
        <v>29725</v>
      </c>
      <c r="D1192" s="1">
        <f t="shared" si="182"/>
        <v>296.09503184584543</v>
      </c>
      <c r="E1192" s="1">
        <f>IF(C1192&lt;11165,'Initial Conditions (LLDS)'!$E$1-0.0065*C1192,IF(C1192&gt;25336.9,139.789+0.00296*C1192,216.483))</f>
        <v>227.77499999999998</v>
      </c>
      <c r="F1192">
        <f>(D1192*0.028964)/(8.3145*Equations!E1192)</f>
        <v>4.5284279923443272E-3</v>
      </c>
      <c r="G1192" s="14">
        <f t="shared" si="180"/>
        <v>1126.4208375717471</v>
      </c>
      <c r="H1192">
        <f t="shared" si="183"/>
        <v>130.88412707744024</v>
      </c>
      <c r="I1192">
        <f t="shared" si="184"/>
        <v>16.317612325896359</v>
      </c>
      <c r="J1192">
        <f>F1192*G1192*B1192-m*B1192-0.5*Equations!F1192*0.3*I1192</f>
        <v>23.661132746886647</v>
      </c>
      <c r="K1192" s="14">
        <f t="shared" si="187"/>
        <v>1.5320868948654043</v>
      </c>
      <c r="L1192" s="1">
        <f t="shared" si="189"/>
        <v>3331.745002516398</v>
      </c>
      <c r="O1192">
        <f>(2*Mp*Equations!B1192/(Equations!F1192*1.026*0.75))^(1/2)</f>
        <v>79.57293221834388</v>
      </c>
      <c r="Q1192">
        <f>$G$3*('Initial Conditions (LLDS)'!$I$3/Equations!D1192)*(Ti/Equations!E1192)</f>
        <v>1775.0118761083997</v>
      </c>
      <c r="T1192" s="1">
        <v>29725</v>
      </c>
      <c r="U1192">
        <f t="shared" si="185"/>
        <v>373.5566752578149</v>
      </c>
      <c r="AB1192">
        <f t="shared" si="186"/>
        <v>6.4546835971863716</v>
      </c>
      <c r="AC1192" s="1">
        <f t="shared" si="188"/>
        <v>3331.745002516398</v>
      </c>
    </row>
    <row r="1193" spans="1:29">
      <c r="A1193">
        <f t="shared" si="181"/>
        <v>6.4747862823447173</v>
      </c>
      <c r="B1193" s="1">
        <f>(6.67384*10^(-11)*5.97219*10^24)/((6371*10^3+Equations!C1193)^2)</f>
        <v>9.7285401767089787</v>
      </c>
      <c r="C1193" s="1">
        <v>29750</v>
      </c>
      <c r="D1193" s="1">
        <f t="shared" si="182"/>
        <v>293.44097256029409</v>
      </c>
      <c r="E1193" s="1">
        <f>IF(C1193&lt;11165,'Initial Conditions (LLDS)'!$E$1-0.0065*C1193,IF(C1193&gt;25336.9,139.789+0.00296*C1193,216.483))</f>
        <v>227.84899999999999</v>
      </c>
      <c r="F1193">
        <f>(D1193*0.028964)/(8.3145*Equations!E1193)</f>
        <v>4.4863797085906284E-3</v>
      </c>
      <c r="G1193" s="14">
        <f t="shared" si="180"/>
        <v>1136.9781390220905</v>
      </c>
      <c r="H1193">
        <f t="shared" si="183"/>
        <v>131.70065652850656</v>
      </c>
      <c r="I1193">
        <f t="shared" si="184"/>
        <v>16.342938801962834</v>
      </c>
      <c r="J1193">
        <f>F1193*G1193*B1193-m*B1193-0.5*Equations!F1193*0.3*I1193</f>
        <v>23.661033705235432</v>
      </c>
      <c r="K1193" s="14">
        <f t="shared" si="187"/>
        <v>1.5297126363220199</v>
      </c>
      <c r="L1193" s="1">
        <f t="shared" si="189"/>
        <v>3333.2747151527201</v>
      </c>
      <c r="O1193">
        <f>(2*Mp*Equations!B1193/(Equations!F1193*1.026*0.75))^(1/2)</f>
        <v>79.944646209217751</v>
      </c>
      <c r="Q1193">
        <f>$G$3*('Initial Conditions (LLDS)'!$I$3/Equations!D1193)*(Ti/Equations!E1193)</f>
        <v>1790.4844708687813</v>
      </c>
      <c r="T1193" s="1">
        <v>29750</v>
      </c>
      <c r="U1193">
        <f t="shared" si="185"/>
        <v>372.13248679771851</v>
      </c>
      <c r="AB1193">
        <f t="shared" si="186"/>
        <v>6.4747862823447173</v>
      </c>
      <c r="AC1193" s="1">
        <f t="shared" si="188"/>
        <v>3333.2747151527201</v>
      </c>
    </row>
    <row r="1194" spans="1:29">
      <c r="A1194">
        <f t="shared" si="181"/>
        <v>6.4949847995790755</v>
      </c>
      <c r="B1194" s="1">
        <f>(6.67384*10^(-11)*5.97219*10^24)/((6371*10^3+Equations!C1194)^2)</f>
        <v>9.7284641818397795</v>
      </c>
      <c r="C1194" s="1">
        <v>29775</v>
      </c>
      <c r="D1194" s="1">
        <f t="shared" si="182"/>
        <v>290.80620966190338</v>
      </c>
      <c r="E1194" s="1">
        <f>IF(C1194&lt;11165,'Initial Conditions (LLDS)'!$E$1-0.0065*C1194,IF(C1194&gt;25336.9,139.789+0.00296*C1194,216.483))</f>
        <v>227.923</v>
      </c>
      <c r="F1194">
        <f>(D1194*0.028964)/(8.3145*Equations!E1194)</f>
        <v>4.4446536526510875E-3</v>
      </c>
      <c r="G1194" s="14">
        <f t="shared" si="180"/>
        <v>1147.65199960571</v>
      </c>
      <c r="H1194">
        <f t="shared" si="183"/>
        <v>132.52363573815674</v>
      </c>
      <c r="I1194">
        <f t="shared" si="184"/>
        <v>16.368346451661711</v>
      </c>
      <c r="J1194">
        <f>F1194*G1194*B1194-m*B1194-0.5*Equations!F1194*0.3*I1194</f>
        <v>23.660934139966567</v>
      </c>
      <c r="K1194" s="14">
        <f t="shared" si="187"/>
        <v>1.5273381507306747</v>
      </c>
      <c r="L1194" s="1">
        <f t="shared" si="189"/>
        <v>3334.802053303451</v>
      </c>
      <c r="O1194">
        <f>(2*Mp*Equations!B1194/(Equations!F1194*1.026*0.75))^(1/2)</f>
        <v>80.318712888930548</v>
      </c>
      <c r="Q1194">
        <f>$G$3*('Initial Conditions (LLDS)'!$I$3/Equations!D1194)*(Ti/Equations!E1194)</f>
        <v>1806.1200358744898</v>
      </c>
      <c r="T1194" s="1">
        <v>29775</v>
      </c>
      <c r="U1194">
        <f t="shared" si="185"/>
        <v>370.71062183447367</v>
      </c>
      <c r="AB1194">
        <f t="shared" si="186"/>
        <v>6.4949847995790755</v>
      </c>
      <c r="AC1194" s="1">
        <f t="shared" si="188"/>
        <v>3334.802053303451</v>
      </c>
    </row>
    <row r="1195" spans="1:29">
      <c r="A1195">
        <f t="shared" si="181"/>
        <v>6.5152797703258294</v>
      </c>
      <c r="B1195" s="1">
        <f>(6.67384*10^(-11)*5.97219*10^24)/((6371*10^3+Equations!C1195)^2)</f>
        <v>9.7283881878610323</v>
      </c>
      <c r="C1195" s="1">
        <v>29800</v>
      </c>
      <c r="D1195" s="1">
        <f t="shared" si="182"/>
        <v>288.19063563701673</v>
      </c>
      <c r="E1195" s="1">
        <f>IF(C1195&lt;11165,'Initial Conditions (LLDS)'!$E$1-0.0065*C1195,IF(C1195&gt;25336.9,139.789+0.00296*C1195,216.483))</f>
        <v>227.99699999999999</v>
      </c>
      <c r="F1195">
        <f>(D1195*0.028964)/(8.3145*Equations!E1195)</f>
        <v>4.4032478680785681E-3</v>
      </c>
      <c r="G1195" s="14">
        <f t="shared" si="180"/>
        <v>1158.4439043277646</v>
      </c>
      <c r="H1195">
        <f t="shared" si="183"/>
        <v>133.35312663056578</v>
      </c>
      <c r="I1195">
        <f t="shared" si="184"/>
        <v>16.393835676591962</v>
      </c>
      <c r="J1195">
        <f>F1195*G1195*B1195-m*B1195-0.5*Equations!F1195*0.3*I1195</f>
        <v>23.660834053465788</v>
      </c>
      <c r="K1195" s="14">
        <f t="shared" si="187"/>
        <v>1.5249634370616756</v>
      </c>
      <c r="L1195" s="1">
        <f t="shared" si="189"/>
        <v>3336.3270167405126</v>
      </c>
      <c r="O1195">
        <f>(2*Mp*Equations!B1195/(Equations!F1195*1.026*0.75))^(1/2)</f>
        <v>80.695151165819681</v>
      </c>
      <c r="Q1195">
        <f>$G$3*('Initial Conditions (LLDS)'!$I$3/Equations!D1195)*(Ti/Equations!E1195)</f>
        <v>1821.9205795437499</v>
      </c>
      <c r="T1195" s="1">
        <v>29800</v>
      </c>
      <c r="U1195">
        <f t="shared" si="185"/>
        <v>369.29108588896833</v>
      </c>
      <c r="AB1195">
        <f t="shared" si="186"/>
        <v>6.5152797703258294</v>
      </c>
      <c r="AC1195" s="1">
        <f t="shared" si="188"/>
        <v>3336.3270167405126</v>
      </c>
    </row>
    <row r="1196" spans="1:29">
      <c r="A1196">
        <f t="shared" si="181"/>
        <v>6.5356718211255007</v>
      </c>
      <c r="B1196" s="1">
        <f>(6.67384*10^(-11)*5.97219*10^24)/((6371*10^3+Equations!C1196)^2)</f>
        <v>9.7283121947727231</v>
      </c>
      <c r="C1196" s="1">
        <v>29825</v>
      </c>
      <c r="D1196" s="1">
        <f t="shared" si="182"/>
        <v>285.59414338774025</v>
      </c>
      <c r="E1196" s="1">
        <f>IF(C1196&lt;11165,'Initial Conditions (LLDS)'!$E$1-0.0065*C1196,IF(C1196&gt;25336.9,139.789+0.00296*C1196,216.483))</f>
        <v>228.07099999999997</v>
      </c>
      <c r="F1196">
        <f>(D1196*0.028964)/(8.3145*Equations!E1196)</f>
        <v>4.3621604073154473E-3</v>
      </c>
      <c r="G1196" s="14">
        <f t="shared" si="180"/>
        <v>1169.3553596666193</v>
      </c>
      <c r="H1196">
        <f t="shared" si="183"/>
        <v>134.1891918310755</v>
      </c>
      <c r="I1196">
        <f t="shared" si="184"/>
        <v>16.419406881034124</v>
      </c>
      <c r="J1196">
        <f>F1196*G1196*B1196-m*B1196-0.5*Equations!F1196*0.3*I1196</f>
        <v>23.660733448111603</v>
      </c>
      <c r="K1196" s="14">
        <f t="shared" si="187"/>
        <v>1.522588494282167</v>
      </c>
      <c r="L1196" s="1">
        <f t="shared" si="189"/>
        <v>3337.8496052347946</v>
      </c>
      <c r="O1196">
        <f>(2*Mp*Equations!B1196/(Equations!F1196*1.026*0.75))^(1/2)</f>
        <v>81.073980132809865</v>
      </c>
      <c r="Q1196">
        <f>$G$3*('Initial Conditions (LLDS)'!$I$3/Equations!D1196)*(Ti/Equations!E1196)</f>
        <v>1837.888138626198</v>
      </c>
      <c r="T1196" s="1">
        <v>29825</v>
      </c>
      <c r="U1196">
        <f t="shared" si="185"/>
        <v>367.87388445889445</v>
      </c>
      <c r="AB1196">
        <f t="shared" si="186"/>
        <v>6.5356718211255007</v>
      </c>
      <c r="AC1196" s="1">
        <f t="shared" si="188"/>
        <v>3337.8496052347946</v>
      </c>
    </row>
    <row r="1197" spans="1:29">
      <c r="A1197">
        <f t="shared" si="181"/>
        <v>6.5561615836735676</v>
      </c>
      <c r="B1197" s="1">
        <f>(6.67384*10^(-11)*5.97219*10^24)/((6371*10^3+Equations!C1197)^2)</f>
        <v>9.7282362025748377</v>
      </c>
      <c r="C1197" s="1">
        <v>29850</v>
      </c>
      <c r="D1197" s="1">
        <f t="shared" si="182"/>
        <v>283.01662623104374</v>
      </c>
      <c r="E1197" s="1">
        <f>IF(C1197&lt;11165,'Initial Conditions (LLDS)'!$E$1-0.0065*C1197,IF(C1197&gt;25336.9,139.789+0.00296*C1197,216.483))</f>
        <v>228.14499999999998</v>
      </c>
      <c r="F1197">
        <f>(D1197*0.028964)/(8.3145*Equations!E1197)</f>
        <v>4.3213893316654695E-3</v>
      </c>
      <c r="G1197" s="14">
        <f t="shared" si="180"/>
        <v>1180.3878939215922</v>
      </c>
      <c r="H1197">
        <f t="shared" si="183"/>
        <v>135.03189467535137</v>
      </c>
      <c r="I1197">
        <f t="shared" si="184"/>
        <v>16.445060471972873</v>
      </c>
      <c r="J1197">
        <f>F1197*G1197*B1197-m*B1197-0.5*Equations!F1197*0.3*I1197</f>
        <v>23.660632326275241</v>
      </c>
      <c r="K1197" s="14">
        <f t="shared" si="187"/>
        <v>1.5202133213561124</v>
      </c>
      <c r="L1197" s="1">
        <f t="shared" si="189"/>
        <v>3339.3698185561507</v>
      </c>
      <c r="O1197">
        <f>(2*Mp*Equations!B1197/(Equations!F1197*1.026*0.75))^(1/2)</f>
        <v>81.455219069536156</v>
      </c>
      <c r="Q1197">
        <f>$G$3*('Initial Conditions (LLDS)'!$I$3/Equations!D1197)*(Ti/Equations!E1197)</f>
        <v>1854.0247786529819</v>
      </c>
      <c r="T1197" s="1">
        <v>29850</v>
      </c>
      <c r="U1197">
        <f t="shared" si="185"/>
        <v>366.45902301874418</v>
      </c>
      <c r="AB1197">
        <f t="shared" si="186"/>
        <v>6.5561615836735676</v>
      </c>
      <c r="AC1197" s="1">
        <f t="shared" si="188"/>
        <v>3339.3698185561507</v>
      </c>
    </row>
    <row r="1198" spans="1:29">
      <c r="A1198">
        <f t="shared" si="181"/>
        <v>6.576749694871852</v>
      </c>
      <c r="B1198" s="1">
        <f>(6.67384*10^(-11)*5.97219*10^24)/((6371*10^3+Equations!C1198)^2)</f>
        <v>9.7281602112673617</v>
      </c>
      <c r="C1198" s="1">
        <v>29875</v>
      </c>
      <c r="D1198" s="1">
        <f t="shared" si="182"/>
        <v>280.45797789786303</v>
      </c>
      <c r="E1198" s="1">
        <f>IF(C1198&lt;11165,'Initial Conditions (LLDS)'!$E$1-0.0065*C1198,IF(C1198&gt;25336.9,139.789+0.00296*C1198,216.483))</f>
        <v>228.21899999999999</v>
      </c>
      <c r="F1198">
        <f>(D1198*0.028964)/(8.3145*Equations!E1198)</f>
        <v>4.2809327112656769E-3</v>
      </c>
      <c r="G1198" s="14">
        <f t="shared" si="180"/>
        <v>1191.5430575669416</v>
      </c>
      <c r="H1198">
        <f t="shared" si="183"/>
        <v>135.88129921867409</v>
      </c>
      <c r="I1198">
        <f t="shared" si="184"/>
        <v>16.470796859119869</v>
      </c>
      <c r="J1198">
        <f>F1198*G1198*B1198-m*B1198-0.5*Equations!F1198*0.3*I1198</f>
        <v>23.660530690320719</v>
      </c>
      <c r="K1198" s="14">
        <f t="shared" si="187"/>
        <v>1.5178379172442722</v>
      </c>
      <c r="L1198" s="1">
        <f t="shared" si="189"/>
        <v>3340.8876564733951</v>
      </c>
      <c r="O1198">
        <f>(2*Mp*Equations!B1198/(Equations!F1198*1.026*0.75))^(1/2)</f>
        <v>81.838887444494688</v>
      </c>
      <c r="Q1198">
        <f>$G$3*('Initial Conditions (LLDS)'!$I$3/Equations!D1198)*(Ti/Equations!E1198)</f>
        <v>1870.3325943948128</v>
      </c>
      <c r="T1198" s="1">
        <v>29875</v>
      </c>
      <c r="U1198">
        <f t="shared" si="185"/>
        <v>365.0465070198079</v>
      </c>
      <c r="AB1198">
        <f t="shared" si="186"/>
        <v>6.576749694871852</v>
      </c>
      <c r="AC1198" s="1">
        <f t="shared" si="188"/>
        <v>3340.8876564733951</v>
      </c>
    </row>
    <row r="1199" spans="1:29">
      <c r="A1199">
        <f t="shared" si="181"/>
        <v>6.5974367968804888</v>
      </c>
      <c r="B1199" s="1">
        <f>(6.67384*10^(-11)*5.97219*10^24)/((6371*10^3+Equations!C1199)^2)</f>
        <v>9.7280842208502829</v>
      </c>
      <c r="C1199" s="1">
        <v>29900</v>
      </c>
      <c r="D1199" s="1">
        <f t="shared" si="182"/>
        <v>277.91809253220782</v>
      </c>
      <c r="E1199" s="1">
        <f>IF(C1199&lt;11165,'Initial Conditions (LLDS)'!$E$1-0.0065*C1199,IF(C1199&gt;25336.9,139.789+0.00296*C1199,216.483))</f>
        <v>228.29300000000001</v>
      </c>
      <c r="F1199">
        <f>(D1199*0.028964)/(8.3145*Equations!E1199)</f>
        <v>4.2407886250584812E-3</v>
      </c>
      <c r="G1199" s="14">
        <f t="shared" si="180"/>
        <v>1202.8224236121885</v>
      </c>
      <c r="H1199">
        <f t="shared" si="183"/>
        <v>136.73747024536789</v>
      </c>
      <c r="I1199">
        <f t="shared" si="184"/>
        <v>16.49661645493671</v>
      </c>
      <c r="J1199">
        <f>F1199*G1199*B1199-m*B1199-0.5*Equations!F1199*0.3*I1199</f>
        <v>23.660428542604784</v>
      </c>
      <c r="K1199" s="14">
        <f t="shared" si="187"/>
        <v>1.5154622809041913</v>
      </c>
      <c r="L1199" s="1">
        <f t="shared" si="189"/>
        <v>3342.4031187542992</v>
      </c>
      <c r="O1199">
        <f>(2*Mp*Equations!B1199/(Equations!F1199*1.026*0.75))^(1/2)</f>
        <v>82.225004917221469</v>
      </c>
      <c r="Q1199">
        <f>$G$3*('Initial Conditions (LLDS)'!$I$3/Equations!D1199)*(Ti/Equations!E1199)</f>
        <v>1886.8137103280851</v>
      </c>
      <c r="T1199" s="1">
        <v>29900</v>
      </c>
      <c r="U1199">
        <f t="shared" si="185"/>
        <v>363.63634189017421</v>
      </c>
      <c r="AB1199">
        <f t="shared" si="186"/>
        <v>6.5974367968804888</v>
      </c>
      <c r="AC1199" s="1">
        <f t="shared" si="188"/>
        <v>3342.4031187542992</v>
      </c>
    </row>
    <row r="1200" spans="1:29">
      <c r="A1200">
        <f t="shared" si="181"/>
        <v>6.6182235371705396</v>
      </c>
      <c r="B1200" s="1">
        <f>(6.67384*10^(-11)*5.97219*10^24)/((6371*10^3+Equations!C1200)^2)</f>
        <v>9.7280082313235869</v>
      </c>
      <c r="C1200" s="1">
        <v>29925</v>
      </c>
      <c r="D1200" s="1">
        <f t="shared" si="182"/>
        <v>275.39686469026356</v>
      </c>
      <c r="E1200" s="1">
        <f>IF(C1200&lt;11165,'Initial Conditions (LLDS)'!$E$1-0.0065*C1200,IF(C1200&gt;25336.9,139.789+0.00296*C1200,216.483))</f>
        <v>228.36699999999999</v>
      </c>
      <c r="F1200">
        <f>(D1200*0.028964)/(8.3145*Equations!E1200)</f>
        <v>4.2009551607636959E-3</v>
      </c>
      <c r="G1200" s="14">
        <f t="shared" si="180"/>
        <v>1214.2275879689564</v>
      </c>
      <c r="H1200">
        <f t="shared" si="183"/>
        <v>137.60047327837049</v>
      </c>
      <c r="I1200">
        <f t="shared" si="184"/>
        <v>16.522519674658245</v>
      </c>
      <c r="J1200">
        <f>F1200*G1200*B1200-m*B1200-0.5*Equations!F1200*0.3*I1200</f>
        <v>23.660325885476929</v>
      </c>
      <c r="K1200" s="14">
        <f t="shared" si="187"/>
        <v>1.5130864112901778</v>
      </c>
      <c r="L1200" s="1">
        <f t="shared" si="189"/>
        <v>3343.9162051655894</v>
      </c>
      <c r="O1200">
        <f>(2*Mp*Equations!B1200/(Equations!F1200*1.026*0.75))^(1/2)</f>
        <v>82.613591340500832</v>
      </c>
      <c r="Q1200">
        <f>$G$3*('Initial Conditions (LLDS)'!$I$3/Equations!D1200)*(Ti/Equations!E1200)</f>
        <v>1903.4702811093061</v>
      </c>
      <c r="T1200" s="1">
        <v>29925</v>
      </c>
      <c r="U1200">
        <f t="shared" si="185"/>
        <v>362.22853303472647</v>
      </c>
      <c r="AB1200">
        <f t="shared" si="186"/>
        <v>6.6182235371705396</v>
      </c>
      <c r="AC1200" s="1">
        <f t="shared" si="188"/>
        <v>3343.9162051655894</v>
      </c>
    </row>
    <row r="1201" spans="1:29">
      <c r="A1201">
        <f t="shared" si="181"/>
        <v>6.6391105685772054</v>
      </c>
      <c r="B1201" s="1">
        <f>(6.67384*10^(-11)*5.97219*10^24)/((6371*10^3+Equations!C1201)^2)</f>
        <v>9.7279322426872579</v>
      </c>
      <c r="C1201" s="1">
        <v>29950</v>
      </c>
      <c r="D1201" s="1">
        <f t="shared" si="182"/>
        <v>272.89418933949804</v>
      </c>
      <c r="E1201" s="1">
        <f>IF(C1201&lt;11165,'Initial Conditions (LLDS)'!$E$1-0.0065*C1201,IF(C1201&gt;25336.9,139.789+0.00296*C1201,216.483))</f>
        <v>228.44099999999997</v>
      </c>
      <c r="F1201">
        <f>(D1201*0.028964)/(8.3145*Equations!E1201)</f>
        <v>4.1614304148506979E-3</v>
      </c>
      <c r="G1201" s="14">
        <f t="shared" si="180"/>
        <v>1225.7601698244068</v>
      </c>
      <c r="H1201">
        <f t="shared" si="183"/>
        <v>138.47037458894442</v>
      </c>
      <c r="I1201">
        <f t="shared" si="184"/>
        <v>16.54850693631608</v>
      </c>
      <c r="J1201">
        <f>F1201*G1201*B1201-m*B1201-0.5*Equations!F1201*0.3*I1201</f>
        <v>23.660222721279521</v>
      </c>
      <c r="K1201" s="14">
        <f t="shared" si="187"/>
        <v>1.5107103073532828</v>
      </c>
      <c r="L1201" s="1">
        <f t="shared" si="189"/>
        <v>3345.4269154729427</v>
      </c>
      <c r="O1201">
        <f>(2*Mp*Equations!B1201/(Equations!F1201*1.026*0.75))^(1/2)</f>
        <v>83.004666762602781</v>
      </c>
      <c r="Q1201">
        <f>$G$3*('Initial Conditions (LLDS)'!$I$3/Equations!D1201)*(Ti/Equations!E1201)</f>
        <v>1920.3044920579173</v>
      </c>
      <c r="T1201" s="1">
        <v>29950</v>
      </c>
      <c r="U1201">
        <f t="shared" si="185"/>
        <v>360.82308583514219</v>
      </c>
      <c r="AB1201">
        <f t="shared" si="186"/>
        <v>6.6391105685772054</v>
      </c>
      <c r="AC1201" s="1">
        <f t="shared" si="188"/>
        <v>3345.4269154729427</v>
      </c>
    </row>
    <row r="1202" spans="1:29">
      <c r="A1202">
        <f t="shared" si="181"/>
        <v>6.6600985493536822</v>
      </c>
      <c r="B1202" s="1">
        <f>(6.67384*10^(-11)*5.97219*10^24)/((6371*10^3+Equations!C1202)^2)</f>
        <v>9.7278562549412833</v>
      </c>
      <c r="C1202" s="1">
        <v>29975</v>
      </c>
      <c r="D1202" s="1">
        <f t="shared" si="182"/>
        <v>270.40996185776459</v>
      </c>
      <c r="E1202" s="1">
        <f>IF(C1202&lt;11165,'Initial Conditions (LLDS)'!$E$1-0.0065*C1202,IF(C1202&gt;25336.9,139.789+0.00296*C1202,216.483))</f>
        <v>228.51499999999999</v>
      </c>
      <c r="F1202">
        <f>(D1202*0.028964)/(8.3145*Equations!E1202)</f>
        <v>4.1222124925105845E-3</v>
      </c>
      <c r="G1202" s="14">
        <f t="shared" si="180"/>
        <v>1237.4218120214348</v>
      </c>
      <c r="H1202">
        <f t="shared" si="183"/>
        <v>139.34724120653414</v>
      </c>
      <c r="I1202">
        <f t="shared" si="184"/>
        <v>16.574578660762299</v>
      </c>
      <c r="J1202">
        <f>F1202*G1202*B1202-m*B1202-0.5*Equations!F1202*0.3*I1202</f>
        <v>23.660119052347678</v>
      </c>
      <c r="K1202" s="14">
        <f t="shared" si="187"/>
        <v>1.5083339680412846</v>
      </c>
      <c r="L1202" s="1">
        <f t="shared" si="189"/>
        <v>3346.9352494409841</v>
      </c>
      <c r="O1202">
        <f>(2*Mp*Equations!B1202/(Equations!F1202*1.026*0.75))^(1/2)</f>
        <v>83.398251429550811</v>
      </c>
      <c r="Q1202">
        <f>$G$3*('Initial Conditions (LLDS)'!$I$3/Equations!D1202)*(Ti/Equations!E1202)</f>
        <v>1937.3185596477413</v>
      </c>
      <c r="T1202" s="1">
        <v>29975</v>
      </c>
      <c r="U1202">
        <f t="shared" si="185"/>
        <v>359.42000564988882</v>
      </c>
      <c r="AB1202">
        <f t="shared" si="186"/>
        <v>6.6600985493536822</v>
      </c>
      <c r="AC1202" s="1">
        <f t="shared" si="188"/>
        <v>3346.9352494409841</v>
      </c>
    </row>
    <row r="1203" spans="1:29">
      <c r="A1203">
        <f t="shared" si="181"/>
        <v>6.6811881432256275</v>
      </c>
      <c r="B1203" s="1">
        <f>(6.67384*10^(-11)*5.97219*10^24)/((6371*10^3+Equations!C1203)^2)</f>
        <v>9.7277802680856507</v>
      </c>
      <c r="C1203" s="1">
        <v>30000</v>
      </c>
      <c r="D1203" s="1">
        <f t="shared" si="182"/>
        <v>267.94407803241097</v>
      </c>
      <c r="E1203" s="1">
        <f>IF(C1203&lt;11165,'Initial Conditions (LLDS)'!$E$1-0.0065*C1203,IF(C1203&gt;25336.9,139.789+0.00296*C1203,216.483))</f>
        <v>228.589</v>
      </c>
      <c r="F1203">
        <f>(D1203*0.028964)/(8.3145*Equations!E1203)</f>
        <v>4.0832995076284838E-3</v>
      </c>
      <c r="G1203" s="14">
        <f t="shared" si="180"/>
        <v>1249.2141814457234</v>
      </c>
      <c r="H1203">
        <f t="shared" si="183"/>
        <v>140.23114092876892</v>
      </c>
      <c r="I1203">
        <f t="shared" si="184"/>
        <v>16.600735271693427</v>
      </c>
      <c r="J1203">
        <f>F1203*G1203*B1203-m*B1203-0.5*Equations!F1203*0.3*I1203</f>
        <v>23.660014881009356</v>
      </c>
      <c r="K1203" s="14">
        <f t="shared" si="187"/>
        <v>1.5059573922986709</v>
      </c>
      <c r="L1203" s="1">
        <f t="shared" si="189"/>
        <v>3348.4412068332826</v>
      </c>
      <c r="O1203">
        <f>(2*Mp*Equations!B1203/(Equations!F1203*1.026*0.75))^(1/2)</f>
        <v>83.794365787418997</v>
      </c>
      <c r="Q1203">
        <f>$G$3*('Initial Conditions (LLDS)'!$I$3/Equations!D1203)*(Ti/Equations!E1203)</f>
        <v>1954.5147320071412</v>
      </c>
      <c r="T1203" s="1">
        <v>30000</v>
      </c>
      <c r="U1203">
        <f t="shared" si="185"/>
        <v>358.01929781422416</v>
      </c>
      <c r="AB1203">
        <f t="shared" si="186"/>
        <v>6.6811881432256275</v>
      </c>
      <c r="AC1203" s="1">
        <f t="shared" si="188"/>
        <v>3348.4412068332826</v>
      </c>
    </row>
    <row r="1204" spans="1:29">
      <c r="A1204">
        <f t="shared" si="181"/>
        <v>6.702380019446295</v>
      </c>
      <c r="B1204" s="1">
        <f>(6.67384*10^(-11)*5.97219*10^24)/((6371*10^3+Equations!C1204)^2)</f>
        <v>9.7277042821203441</v>
      </c>
      <c r="C1204" s="1">
        <v>30025</v>
      </c>
      <c r="D1204" s="1">
        <f t="shared" si="182"/>
        <v>265.49643405938178</v>
      </c>
      <c r="E1204" s="1">
        <f>IF(C1204&lt;11165,'Initial Conditions (LLDS)'!$E$1-0.0065*C1204,IF(C1204&gt;25336.9,139.789+0.00296*C1204,216.483))</f>
        <v>228.66299999999998</v>
      </c>
      <c r="F1204">
        <f>(D1204*0.028964)/(8.3145*Equations!E1204)</f>
        <v>4.0446895827558086E-3</v>
      </c>
      <c r="G1204" s="14">
        <f t="shared" si="180"/>
        <v>1261.1389694198447</v>
      </c>
      <c r="H1204">
        <f t="shared" si="183"/>
        <v>141.12214233161657</v>
      </c>
      <c r="I1204">
        <f t="shared" si="184"/>
        <v>16.626977195674751</v>
      </c>
      <c r="J1204">
        <f>F1204*G1204*B1204-m*B1204-0.5*Equations!F1204*0.3*I1204</f>
        <v>23.659910209585362</v>
      </c>
      <c r="K1204" s="14">
        <f t="shared" si="187"/>
        <v>1.5035805790666124</v>
      </c>
      <c r="L1204" s="1">
        <f t="shared" si="189"/>
        <v>3349.9447874123493</v>
      </c>
      <c r="O1204">
        <f>(2*Mp*Equations!B1204/(Equations!F1204*1.026*0.75))^(1/2)</f>
        <v>84.193030484661023</v>
      </c>
      <c r="Q1204">
        <f>$G$3*('Initial Conditions (LLDS)'!$I$3/Equations!D1204)*(Ti/Equations!E1204)</f>
        <v>1971.8952894281663</v>
      </c>
      <c r="T1204" s="1">
        <v>30025</v>
      </c>
      <c r="U1204">
        <f t="shared" si="185"/>
        <v>356.62096764019202</v>
      </c>
      <c r="AB1204">
        <f t="shared" si="186"/>
        <v>6.702380019446295</v>
      </c>
      <c r="AC1204" s="1">
        <f t="shared" si="188"/>
        <v>3349.9447874123493</v>
      </c>
    </row>
    <row r="1205" spans="1:29">
      <c r="A1205">
        <f t="shared" si="181"/>
        <v>6.7236748528522989</v>
      </c>
      <c r="B1205" s="1">
        <f>(6.67384*10^(-11)*5.97219*10^24)/((6371*10^3+Equations!C1205)^2)</f>
        <v>9.7276282970453494</v>
      </c>
      <c r="C1205" s="1">
        <v>30050</v>
      </c>
      <c r="D1205" s="1">
        <f t="shared" si="182"/>
        <v>263.06692654232955</v>
      </c>
      <c r="E1205" s="1">
        <f>IF(C1205&lt;11165,'Initial Conditions (LLDS)'!$E$1-0.0065*C1205,IF(C1205&gt;25336.9,139.789+0.00296*C1205,216.483))</f>
        <v>228.73699999999997</v>
      </c>
      <c r="F1205">
        <f>(D1205*0.028964)/(8.3145*Equations!E1205)</f>
        <v>4.0063808490826986E-3</v>
      </c>
      <c r="G1205" s="14">
        <f t="shared" si="180"/>
        <v>1273.1978921044783</v>
      </c>
      <c r="H1205">
        <f t="shared" si="183"/>
        <v>142.02031477968845</v>
      </c>
      <c r="I1205">
        <f t="shared" si="184"/>
        <v>16.653304862164667</v>
      </c>
      <c r="J1205">
        <f>F1205*G1205*B1205-m*B1205-0.5*Equations!F1205*0.3*I1205</f>
        <v>23.659805040389301</v>
      </c>
      <c r="K1205" s="14">
        <f t="shared" si="187"/>
        <v>1.501203527282956</v>
      </c>
      <c r="L1205" s="1">
        <f t="shared" si="189"/>
        <v>3351.4459909396323</v>
      </c>
      <c r="O1205">
        <f>(2*Mp*Equations!B1205/(Equations!F1205*1.026*0.75))^(1/2)</f>
        <v>84.594266374469257</v>
      </c>
      <c r="Q1205">
        <f>$G$3*('Initial Conditions (LLDS)'!$I$3/Equations!D1205)*(Ti/Equations!E1205)</f>
        <v>1989.4625448847396</v>
      </c>
      <c r="T1205" s="1">
        <v>30050</v>
      </c>
      <c r="U1205">
        <f t="shared" si="185"/>
        <v>355.22502041662199</v>
      </c>
      <c r="AB1205">
        <f t="shared" si="186"/>
        <v>6.7236748528522989</v>
      </c>
      <c r="AC1205" s="1">
        <f t="shared" si="188"/>
        <v>3351.4459909396323</v>
      </c>
    </row>
    <row r="1206" spans="1:29">
      <c r="A1206">
        <f t="shared" si="181"/>
        <v>6.7450733239200709</v>
      </c>
      <c r="B1206" s="1">
        <f>(6.67384*10^(-11)*5.97219*10^24)/((6371*10^3+Equations!C1206)^2)</f>
        <v>9.727552312860654</v>
      </c>
      <c r="C1206" s="1">
        <v>30075</v>
      </c>
      <c r="D1206" s="1">
        <f t="shared" si="182"/>
        <v>260.65545249171669</v>
      </c>
      <c r="E1206" s="1">
        <f>IF(C1206&lt;11165,'Initial Conditions (LLDS)'!$E$1-0.0065*C1206,IF(C1206&gt;25336.9,139.789+0.00296*C1206,216.483))</f>
        <v>228.81099999999998</v>
      </c>
      <c r="F1206">
        <f>(D1206*0.028964)/(8.3145*Equations!E1206)</f>
        <v>3.9683714464103801E-3</v>
      </c>
      <c r="G1206" s="14">
        <f t="shared" si="180"/>
        <v>1285.3926909069748</v>
      </c>
      <c r="H1206">
        <f t="shared" si="183"/>
        <v>142.92572843670021</v>
      </c>
      <c r="I1206">
        <f t="shared" si="184"/>
        <v>16.679718703539553</v>
      </c>
      <c r="J1206">
        <f>F1206*G1206*B1206-m*B1206-0.5*Equations!F1206*0.3*I1206</f>
        <v>23.659699375727673</v>
      </c>
      <c r="K1206" s="14">
        <f t="shared" si="187"/>
        <v>1.4988262358821929</v>
      </c>
      <c r="L1206" s="1">
        <f t="shared" si="189"/>
        <v>3352.9448171755143</v>
      </c>
      <c r="O1206">
        <f>(2*Mp*Equations!B1206/(Equations!F1206*1.026*0.75))^(1/2)</f>
        <v>84.998094517166777</v>
      </c>
      <c r="Q1206">
        <f>$G$3*('Initial Conditions (LLDS)'!$I$3/Equations!D1206)*(Ti/Equations!E1206)</f>
        <v>2007.2188445602044</v>
      </c>
      <c r="T1206" s="1">
        <v>30075</v>
      </c>
      <c r="U1206">
        <f t="shared" si="185"/>
        <v>353.83146140912436</v>
      </c>
      <c r="AB1206">
        <f t="shared" si="186"/>
        <v>6.7450733239200709</v>
      </c>
      <c r="AC1206" s="1">
        <f t="shared" si="188"/>
        <v>3352.9448171755143</v>
      </c>
    </row>
    <row r="1207" spans="1:29">
      <c r="A1207">
        <f t="shared" si="181"/>
        <v>6.766576118822953</v>
      </c>
      <c r="B1207" s="1">
        <f>(6.67384*10^(-11)*5.97219*10^24)/((6371*10^3+Equations!C1207)^2)</f>
        <v>9.7274763295662439</v>
      </c>
      <c r="C1207" s="1">
        <v>30100</v>
      </c>
      <c r="D1207" s="1">
        <f t="shared" si="182"/>
        <v>258.26190932392677</v>
      </c>
      <c r="E1207" s="1">
        <f>IF(C1207&lt;11165,'Initial Conditions (LLDS)'!$E$1-0.0065*C1207,IF(C1207&gt;25336.9,139.789+0.00296*C1207,216.483))</f>
        <v>228.88499999999999</v>
      </c>
      <c r="F1207">
        <f>(D1207*0.028964)/(8.3145*Equations!E1207)</f>
        <v>3.9306595231237218E-3</v>
      </c>
      <c r="G1207" s="14">
        <f t="shared" si="180"/>
        <v>1297.7251328973182</v>
      </c>
      <c r="H1207">
        <f t="shared" si="183"/>
        <v>143.83845427608856</v>
      </c>
      <c r="I1207">
        <f t="shared" si="184"/>
        <v>16.706219155118649</v>
      </c>
      <c r="J1207">
        <f>F1207*G1207*B1207-m*B1207-0.5*Equations!F1207*0.3*I1207</f>
        <v>23.659593217899854</v>
      </c>
      <c r="K1207" s="14">
        <f t="shared" si="187"/>
        <v>1.4964487037954488</v>
      </c>
      <c r="L1207" s="1">
        <f t="shared" si="189"/>
        <v>3354.4412658793099</v>
      </c>
      <c r="O1207">
        <f>(2*Mp*Equations!B1207/(Equations!F1207*1.026*0.75))^(1/2)</f>
        <v>85.404536182630338</v>
      </c>
      <c r="Q1207">
        <f>$G$3*('Initial Conditions (LLDS)'!$I$3/Equations!D1207)*(Ti/Equations!E1207)</f>
        <v>2025.1665683842709</v>
      </c>
      <c r="T1207" s="1">
        <v>30100</v>
      </c>
      <c r="U1207">
        <f t="shared" si="185"/>
        <v>352.44029586009003</v>
      </c>
      <c r="AB1207">
        <f t="shared" si="186"/>
        <v>6.766576118822953</v>
      </c>
      <c r="AC1207" s="1">
        <f t="shared" si="188"/>
        <v>3354.4412658793099</v>
      </c>
    </row>
    <row r="1208" spans="1:29">
      <c r="A1208">
        <f t="shared" si="181"/>
        <v>6.7881839294889961</v>
      </c>
      <c r="B1208" s="1">
        <f>(6.67384*10^(-11)*5.97219*10^24)/((6371*10^3+Equations!C1208)^2)</f>
        <v>9.7274003471621047</v>
      </c>
      <c r="C1208" s="1">
        <v>30125</v>
      </c>
      <c r="D1208" s="1">
        <f t="shared" si="182"/>
        <v>255.88619486037032</v>
      </c>
      <c r="E1208" s="1">
        <f>IF(C1208&lt;11165,'Initial Conditions (LLDS)'!$E$1-0.0065*C1208,IF(C1208&gt;25336.9,139.789+0.00296*C1208,216.483))</f>
        <v>228.959</v>
      </c>
      <c r="F1208">
        <f>(D1208*0.028964)/(8.3145*Equations!E1208)</f>
        <v>3.8932432361637576E-3</v>
      </c>
      <c r="G1208" s="14">
        <f t="shared" si="180"/>
        <v>1310.1970112317142</v>
      </c>
      <c r="H1208">
        <f t="shared" si="183"/>
        <v>144.75856409178905</v>
      </c>
      <c r="I1208">
        <f t="shared" si="184"/>
        <v>16.732806655189368</v>
      </c>
      <c r="J1208">
        <f>F1208*G1208*B1208-m*B1208-0.5*Equations!F1208*0.3*I1208</f>
        <v>23.659486569198091</v>
      </c>
      <c r="K1208" s="14">
        <f t="shared" si="187"/>
        <v>1.4940709299504584</v>
      </c>
      <c r="L1208" s="1">
        <f t="shared" si="189"/>
        <v>3355.9353368092602</v>
      </c>
      <c r="O1208">
        <f>(2*Mp*Equations!B1208/(Equations!F1208*1.026*0.75))^(1/2)</f>
        <v>85.813612852746758</v>
      </c>
      <c r="Q1208">
        <f>$G$3*('Initial Conditions (LLDS)'!$I$3/Equations!D1208)*(Ti/Equations!E1208)</f>
        <v>2043.3081305796652</v>
      </c>
      <c r="T1208" s="1">
        <v>30125</v>
      </c>
      <c r="U1208">
        <f t="shared" si="185"/>
        <v>351.0515289886871</v>
      </c>
      <c r="AB1208">
        <f t="shared" si="186"/>
        <v>6.7881839294889961</v>
      </c>
      <c r="AC1208" s="1">
        <f t="shared" si="188"/>
        <v>3355.9353368092602</v>
      </c>
    </row>
    <row r="1209" spans="1:29">
      <c r="A1209">
        <f t="shared" si="181"/>
        <v>6.8098974536594223</v>
      </c>
      <c r="B1209" s="1">
        <f>(6.67384*10^(-11)*5.97219*10^24)/((6371*10^3+Equations!C1209)^2)</f>
        <v>9.7273243656482222</v>
      </c>
      <c r="C1209" s="1">
        <v>30150</v>
      </c>
      <c r="D1209" s="1">
        <f t="shared" si="182"/>
        <v>253.52820732659444</v>
      </c>
      <c r="E1209" s="1">
        <f>IF(C1209&lt;11165,'Initial Conditions (LLDS)'!$E$1-0.0065*C1209,IF(C1209&gt;25336.9,139.789+0.00296*C1209,216.483))</f>
        <v>229.03299999999999</v>
      </c>
      <c r="F1209">
        <f>(D1209*0.028964)/(8.3145*Equations!E1209)</f>
        <v>3.856120751000319E-3</v>
      </c>
      <c r="G1209" s="14">
        <f t="shared" si="180"/>
        <v>1322.810145583903</v>
      </c>
      <c r="H1209">
        <f t="shared" si="183"/>
        <v>145.68613050917529</v>
      </c>
      <c r="I1209">
        <f t="shared" si="184"/>
        <v>16.759481645032757</v>
      </c>
      <c r="J1209">
        <f>F1209*G1209*B1209-m*B1209-0.5*Equations!F1209*0.3*I1209</f>
        <v>23.659379431907507</v>
      </c>
      <c r="K1209" s="14">
        <f t="shared" si="187"/>
        <v>1.4916929132715511</v>
      </c>
      <c r="L1209" s="1">
        <f t="shared" si="189"/>
        <v>3357.4270297225316</v>
      </c>
      <c r="O1209">
        <f>(2*Mp*Equations!B1209/(Equations!F1209*1.026*0.75))^(1/2)</f>
        <v>86.225346223902179</v>
      </c>
      <c r="Q1209">
        <f>$G$3*('Initial Conditions (LLDS)'!$I$3/Equations!D1209)*(Ti/Equations!E1209)</f>
        <v>2061.6459802185955</v>
      </c>
      <c r="T1209" s="1">
        <v>30150</v>
      </c>
      <c r="U1209">
        <f t="shared" si="185"/>
        <v>349.6651659908585</v>
      </c>
      <c r="AB1209">
        <f t="shared" si="186"/>
        <v>6.8098974536594223</v>
      </c>
      <c r="AC1209" s="1">
        <f t="shared" si="188"/>
        <v>3357.4270297225316</v>
      </c>
    </row>
    <row r="1210" spans="1:29">
      <c r="A1210">
        <f t="shared" si="181"/>
        <v>6.8317173949478169</v>
      </c>
      <c r="B1210" s="1">
        <f>(6.67384*10^(-11)*5.97219*10^24)/((6371*10^3+Equations!C1210)^2)</f>
        <v>9.7272483850245823</v>
      </c>
      <c r="C1210" s="1">
        <v>30175</v>
      </c>
      <c r="D1210" s="1">
        <f t="shared" si="182"/>
        <v>251.18784535139011</v>
      </c>
      <c r="E1210" s="1">
        <f>IF(C1210&lt;11165,'Initial Conditions (LLDS)'!$E$1-0.0065*C1210,IF(C1210&gt;25336.9,139.789+0.00296*C1210,216.483))</f>
        <v>229.10699999999997</v>
      </c>
      <c r="F1210">
        <f>(D1210*0.028964)/(8.3145*Equations!E1210)</f>
        <v>3.819290241604691E-3</v>
      </c>
      <c r="G1210" s="14">
        <f t="shared" si="180"/>
        <v>1335.566382584391</v>
      </c>
      <c r="H1210">
        <f t="shared" si="183"/>
        <v>146.62122699616498</v>
      </c>
      <c r="I1210">
        <f t="shared" si="184"/>
        <v>16.786244568949318</v>
      </c>
      <c r="J1210">
        <f>F1210*G1210*B1210-m*B1210-0.5*Equations!F1210*0.3*I1210</f>
        <v>23.659271808306197</v>
      </c>
      <c r="K1210" s="14">
        <f t="shared" si="187"/>
        <v>1.4893146526796253</v>
      </c>
      <c r="L1210" s="1">
        <f t="shared" si="189"/>
        <v>3358.9163443752113</v>
      </c>
      <c r="O1210">
        <f>(2*Mp*Equations!B1210/(Equations!F1210*1.026*0.75))^(1/2)</f>
        <v>86.639758209505189</v>
      </c>
      <c r="Q1210">
        <f>$G$3*('Initial Conditions (LLDS)'!$I$3/Equations!D1210)*(Ti/Equations!E1210)</f>
        <v>2080.1826017892868</v>
      </c>
      <c r="T1210" s="1">
        <v>30175</v>
      </c>
      <c r="U1210">
        <f t="shared" si="185"/>
        <v>348.28121203931892</v>
      </c>
      <c r="AB1210">
        <f t="shared" si="186"/>
        <v>6.8317173949478169</v>
      </c>
      <c r="AC1210" s="1">
        <f t="shared" si="188"/>
        <v>3358.9163443752113</v>
      </c>
    </row>
    <row r="1211" spans="1:29">
      <c r="A1211">
        <f t="shared" si="181"/>
        <v>6.8536444629000188</v>
      </c>
      <c r="B1211" s="1">
        <f>(6.67384*10^(-11)*5.97219*10^24)/((6371*10^3+Equations!C1211)^2)</f>
        <v>9.7271724052911726</v>
      </c>
      <c r="C1211" s="1">
        <v>30200</v>
      </c>
      <c r="D1211" s="1">
        <f t="shared" si="182"/>
        <v>248.86500796590056</v>
      </c>
      <c r="E1211" s="1">
        <f>IF(C1211&lt;11165,'Initial Conditions (LLDS)'!$E$1-0.0065*C1211,IF(C1211&gt;25336.9,139.789+0.00296*C1211,216.483))</f>
        <v>229.18099999999998</v>
      </c>
      <c r="F1211">
        <f>(D1211*0.028964)/(8.3145*Equations!E1211)</f>
        <v>3.7827498904223324E-3</v>
      </c>
      <c r="G1211" s="14">
        <f t="shared" si="180"/>
        <v>1348.4675962677354</v>
      </c>
      <c r="H1211">
        <f t="shared" si="183"/>
        <v>147.56392787449363</v>
      </c>
      <c r="I1211">
        <f t="shared" si="184"/>
        <v>16.813095874285025</v>
      </c>
      <c r="J1211">
        <f>F1211*G1211*B1211-m*B1211-0.5*Equations!F1211*0.3*I1211</f>
        <v>23.659163700665118</v>
      </c>
      <c r="K1211" s="14">
        <f t="shared" si="187"/>
        <v>1.4869361470921323</v>
      </c>
      <c r="L1211" s="1">
        <f t="shared" si="189"/>
        <v>3360.4032805223032</v>
      </c>
      <c r="O1211">
        <f>(2*Mp*Equations!B1211/(Equations!F1211*1.026*0.75))^(1/2)</f>
        <v>87.056870942544151</v>
      </c>
      <c r="Q1211">
        <f>$G$3*('Initial Conditions (LLDS)'!$I$3/Equations!D1211)*(Ti/Equations!E1211)</f>
        <v>2098.9205157727456</v>
      </c>
      <c r="T1211" s="1">
        <v>30200</v>
      </c>
      <c r="U1211">
        <f t="shared" si="185"/>
        <v>346.89967228355147</v>
      </c>
      <c r="AB1211">
        <f t="shared" si="186"/>
        <v>6.8536444629000188</v>
      </c>
      <c r="AC1211" s="1">
        <f t="shared" si="188"/>
        <v>3360.4032805223032</v>
      </c>
    </row>
    <row r="1212" spans="1:29">
      <c r="A1212">
        <f t="shared" si="181"/>
        <v>6.8756793730547017</v>
      </c>
      <c r="B1212" s="1">
        <f>(6.67384*10^(-11)*5.97219*10^24)/((6371*10^3+Equations!C1212)^2)</f>
        <v>9.7270964264479787</v>
      </c>
      <c r="C1212" s="1">
        <v>30225</v>
      </c>
      <c r="D1212" s="1">
        <f t="shared" si="182"/>
        <v>246.55959460273237</v>
      </c>
      <c r="E1212" s="1">
        <f>IF(C1212&lt;11165,'Initial Conditions (LLDS)'!$E$1-0.0065*C1212,IF(C1212&gt;25336.9,139.789+0.00296*C1212,216.483))</f>
        <v>229.255</v>
      </c>
      <c r="F1212">
        <f>(D1212*0.028964)/(8.3145*Equations!E1212)</f>
        <v>3.7464978883456949E-3</v>
      </c>
      <c r="G1212" s="14">
        <f t="shared" si="180"/>
        <v>1361.5156885280414</v>
      </c>
      <c r="H1212">
        <f t="shared" si="183"/>
        <v>148.51430833115825</v>
      </c>
      <c r="I1212">
        <f t="shared" si="184"/>
        <v>16.840036011457624</v>
      </c>
      <c r="J1212">
        <f>F1212*G1212*B1212-m*B1212-0.5*Equations!F1212*0.3*I1212</f>
        <v>23.659055111248204</v>
      </c>
      <c r="K1212" s="14">
        <f t="shared" si="187"/>
        <v>1.4845573954230562</v>
      </c>
      <c r="L1212" s="1">
        <f t="shared" si="189"/>
        <v>3361.8878379177263</v>
      </c>
      <c r="O1212">
        <f>(2*Mp*Equations!B1212/(Equations!F1212*1.026*0.75))^(1/2)</f>
        <v>87.476706778178766</v>
      </c>
      <c r="Q1212">
        <f>$G$3*('Initial Conditions (LLDS)'!$I$3/Equations!D1212)*(Ti/Equations!E1212)</f>
        <v>2117.8622792299625</v>
      </c>
      <c r="T1212" s="1">
        <v>30225</v>
      </c>
      <c r="U1212">
        <f t="shared" si="185"/>
        <v>345.52055184980611</v>
      </c>
      <c r="AB1212">
        <f t="shared" si="186"/>
        <v>6.8756793730547017</v>
      </c>
      <c r="AC1212" s="1">
        <f t="shared" si="188"/>
        <v>3361.8878379177263</v>
      </c>
    </row>
    <row r="1213" spans="1:29">
      <c r="A1213">
        <f t="shared" si="181"/>
        <v>6.8978228470047123</v>
      </c>
      <c r="B1213" s="1">
        <f>(6.67384*10^(-11)*5.97219*10^24)/((6371*10^3+Equations!C1213)^2)</f>
        <v>9.7270204484949865</v>
      </c>
      <c r="C1213" s="1">
        <v>30250</v>
      </c>
      <c r="D1213" s="1">
        <f t="shared" si="182"/>
        <v>244.27150509506473</v>
      </c>
      <c r="E1213" s="1">
        <f>IF(C1213&lt;11165,'Initial Conditions (LLDS)'!$E$1-0.0065*C1213,IF(C1213&gt;25336.9,139.789+0.00296*C1213,216.483))</f>
        <v>229.32899999999998</v>
      </c>
      <c r="F1213">
        <f>(D1213*0.028964)/(8.3145*Equations!E1213)</f>
        <v>3.7105324346870614E-3</v>
      </c>
      <c r="G1213" s="14">
        <f t="shared" si="180"/>
        <v>1374.7125895828594</v>
      </c>
      <c r="H1213">
        <f t="shared" si="183"/>
        <v>149.47244443003601</v>
      </c>
      <c r="I1213">
        <f t="shared" si="184"/>
        <v>16.867065433983232</v>
      </c>
      <c r="J1213">
        <f>F1213*G1213*B1213-m*B1213-0.5*Equations!F1213*0.3*I1213</f>
        <v>23.658946042312326</v>
      </c>
      <c r="K1213" s="14">
        <f t="shared" si="187"/>
        <v>1.4821783965828927</v>
      </c>
      <c r="L1213" s="1">
        <f t="shared" si="189"/>
        <v>3363.3700163143094</v>
      </c>
      <c r="O1213">
        <f>(2*Mp*Equations!B1213/(Equations!F1213*1.026*0.75))^(1/2)</f>
        <v>87.899288296367374</v>
      </c>
      <c r="Q1213">
        <f>$G$3*('Initial Conditions (LLDS)'!$I$3/Equations!D1213)*(Ti/Equations!E1213)</f>
        <v>2137.0104863997731</v>
      </c>
      <c r="T1213" s="1">
        <v>30250</v>
      </c>
      <c r="U1213">
        <f t="shared" si="185"/>
        <v>344.14385584109613</v>
      </c>
      <c r="AB1213">
        <f t="shared" si="186"/>
        <v>6.8978228470047123</v>
      </c>
      <c r="AC1213" s="1">
        <f t="shared" si="188"/>
        <v>3363.3700163143094</v>
      </c>
    </row>
    <row r="1214" spans="1:29">
      <c r="A1214">
        <f t="shared" si="181"/>
        <v>6.9200756124591392</v>
      </c>
      <c r="B1214" s="1">
        <f>(6.67384*10^(-11)*5.97219*10^24)/((6371*10^3+Equations!C1214)^2)</f>
        <v>9.72694447143218</v>
      </c>
      <c r="C1214" s="1">
        <v>30275</v>
      </c>
      <c r="D1214" s="1">
        <f t="shared" si="182"/>
        <v>242.00063967575937</v>
      </c>
      <c r="E1214" s="1">
        <f>IF(C1214&lt;11165,'Initial Conditions (LLDS)'!$E$1-0.0065*C1214,IF(C1214&gt;25336.9,139.789+0.00296*C1214,216.483))</f>
        <v>229.40299999999999</v>
      </c>
      <c r="F1214">
        <f>(D1214*0.028964)/(8.3145*Equations!E1214)</f>
        <v>3.6748517371514486E-3</v>
      </c>
      <c r="G1214" s="14">
        <f t="shared" si="180"/>
        <v>1388.0602584456381</v>
      </c>
      <c r="H1214">
        <f t="shared" si="183"/>
        <v>150.43841312367968</v>
      </c>
      <c r="I1214">
        <f t="shared" si="184"/>
        <v>16.894184598503209</v>
      </c>
      <c r="J1214">
        <f>F1214*G1214*B1214-m*B1214-0.5*Equations!F1214*0.3*I1214</f>
        <v>23.658836496107291</v>
      </c>
      <c r="K1214" s="14">
        <f t="shared" si="187"/>
        <v>1.4797991494786289</v>
      </c>
      <c r="L1214" s="1">
        <f t="shared" si="189"/>
        <v>3364.8498154637882</v>
      </c>
      <c r="O1214">
        <f>(2*Mp*Equations!B1214/(Equations!F1214*1.026*0.75))^(1/2)</f>
        <v>88.324638304529898</v>
      </c>
      <c r="Q1214">
        <f>$G$3*('Initial Conditions (LLDS)'!$I$3/Equations!D1214)*(Ti/Equations!E1214)</f>
        <v>2156.3677693075929</v>
      </c>
      <c r="T1214" s="1">
        <v>30275</v>
      </c>
      <c r="U1214">
        <f t="shared" si="185"/>
        <v>342.76958933719504</v>
      </c>
      <c r="AB1214">
        <f t="shared" si="186"/>
        <v>6.9200756124591392</v>
      </c>
      <c r="AC1214" s="1">
        <f t="shared" si="188"/>
        <v>3364.8498154637882</v>
      </c>
    </row>
    <row r="1215" spans="1:29">
      <c r="A1215">
        <f t="shared" si="181"/>
        <v>6.9424384033061335</v>
      </c>
      <c r="B1215" s="1">
        <f>(6.67384*10^(-11)*5.97219*10^24)/((6371*10^3+Equations!C1215)^2)</f>
        <v>9.7268684952595486</v>
      </c>
      <c r="C1215" s="1">
        <v>30300</v>
      </c>
      <c r="D1215" s="1">
        <f t="shared" si="182"/>
        <v>239.74689897647036</v>
      </c>
      <c r="E1215" s="1">
        <f>IF(C1215&lt;11165,'Initial Conditions (LLDS)'!$E$1-0.0065*C1215,IF(C1215&gt;25336.9,139.789+0.00296*C1215,216.483))</f>
        <v>229.47699999999998</v>
      </c>
      <c r="F1215">
        <f>(D1215*0.028964)/(8.3145*Equations!E1215)</f>
        <v>3.6394540118095684E-3</v>
      </c>
      <c r="G1215" s="14">
        <f t="shared" si="180"/>
        <v>1401.5606834069108</v>
      </c>
      <c r="H1215">
        <f t="shared" si="183"/>
        <v>151.41229226529299</v>
      </c>
      <c r="I1215">
        <f t="shared" si="184"/>
        <v>16.921393964811308</v>
      </c>
      <c r="J1215">
        <f>F1215*G1215*B1215-m*B1215-0.5*Equations!F1215*0.3*I1215</f>
        <v>23.658726474875962</v>
      </c>
      <c r="K1215" s="14">
        <f t="shared" si="187"/>
        <v>1.4774196530137214</v>
      </c>
      <c r="L1215" s="1">
        <f t="shared" si="189"/>
        <v>3366.3272351168021</v>
      </c>
      <c r="O1215">
        <f>(2*Mp*Equations!B1215/(Equations!F1215*1.026*0.75))^(1/2)</f>
        <v>88.752779840247186</v>
      </c>
      <c r="Q1215">
        <f>$G$3*('Initial Conditions (LLDS)'!$I$3/Equations!D1215)*(Ti/Equations!E1215)</f>
        <v>2175.9367983852408</v>
      </c>
      <c r="T1215" s="1">
        <v>30300</v>
      </c>
      <c r="U1215">
        <f t="shared" si="185"/>
        <v>341.39775739463317</v>
      </c>
      <c r="AB1215">
        <f t="shared" si="186"/>
        <v>6.9424384033061335</v>
      </c>
      <c r="AC1215" s="1">
        <f t="shared" si="188"/>
        <v>3366.3272351168021</v>
      </c>
    </row>
    <row r="1216" spans="1:29">
      <c r="A1216">
        <f t="shared" si="181"/>
        <v>6.964911959676483</v>
      </c>
      <c r="B1216" s="1">
        <f>(6.67384*10^(-11)*5.97219*10^24)/((6371*10^3+Equations!C1216)^2)</f>
        <v>9.7267925199770762</v>
      </c>
      <c r="C1216" s="1">
        <v>30325</v>
      </c>
      <c r="D1216" s="1">
        <f t="shared" si="182"/>
        <v>237.51018402675626</v>
      </c>
      <c r="E1216" s="1">
        <f>IF(C1216&lt;11165,'Initial Conditions (LLDS)'!$E$1-0.0065*C1216,IF(C1216&gt;25336.9,139.789+0.00296*C1216,216.483))</f>
        <v>229.55099999999999</v>
      </c>
      <c r="F1216">
        <f>(D1216*0.028964)/(8.3145*Equations!E1216)</f>
        <v>3.6043374830708593E-3</v>
      </c>
      <c r="G1216" s="14">
        <f t="shared" si="180"/>
        <v>1415.2158825243835</v>
      </c>
      <c r="H1216">
        <f t="shared" si="183"/>
        <v>152.39416062088881</v>
      </c>
      <c r="I1216">
        <f t="shared" si="184"/>
        <v>16.948693995881047</v>
      </c>
      <c r="J1216">
        <f>F1216*G1216*B1216-m*B1216-0.5*Equations!F1216*0.3*I1216</f>
        <v>23.658615980854083</v>
      </c>
      <c r="K1216" s="14">
        <f t="shared" si="187"/>
        <v>1.4750399060880808</v>
      </c>
      <c r="L1216" s="1">
        <f t="shared" si="189"/>
        <v>3367.8022750228902</v>
      </c>
      <c r="O1216">
        <f>(2*Mp*Equations!B1216/(Equations!F1216*1.026*0.75))^(1/2)</f>
        <v>89.18373617399709</v>
      </c>
      <c r="Q1216">
        <f>$G$3*('Initial Conditions (LLDS)'!$I$3/Equations!D1216)*(Ti/Equations!E1216)</f>
        <v>2195.7202831020481</v>
      </c>
      <c r="T1216" s="1">
        <v>30325</v>
      </c>
      <c r="U1216">
        <f t="shared" si="185"/>
        <v>340.02836504669477</v>
      </c>
      <c r="AB1216">
        <f t="shared" si="186"/>
        <v>6.964911959676483</v>
      </c>
      <c r="AC1216" s="1">
        <f t="shared" si="188"/>
        <v>3367.8022750228902</v>
      </c>
    </row>
    <row r="1217" spans="1:29">
      <c r="A1217">
        <f t="shared" si="181"/>
        <v>6.9874970280079323</v>
      </c>
      <c r="B1217" s="1">
        <f>(6.67384*10^(-11)*5.97219*10^24)/((6371*10^3+Equations!C1217)^2)</f>
        <v>9.7267165455847504</v>
      </c>
      <c r="C1217" s="1">
        <v>30350</v>
      </c>
      <c r="D1217" s="1">
        <f t="shared" si="182"/>
        <v>235.29039625319172</v>
      </c>
      <c r="E1217" s="1">
        <f>IF(C1217&lt;11165,'Initial Conditions (LLDS)'!$E$1-0.0065*C1217,IF(C1217&gt;25336.9,139.789+0.00296*C1217,216.483))</f>
        <v>229.625</v>
      </c>
      <c r="F1217">
        <f>(D1217*0.028964)/(8.3145*Equations!E1217)</f>
        <v>3.5695003836565828E-3</v>
      </c>
      <c r="G1217" s="14">
        <f t="shared" si="180"/>
        <v>1429.0279041221122</v>
      </c>
      <c r="H1217">
        <f t="shared" si="183"/>
        <v>153.38409788163244</v>
      </c>
      <c r="I1217">
        <f t="shared" si="184"/>
        <v>16.976085157893525</v>
      </c>
      <c r="J1217">
        <f>F1217*G1217*B1217-m*B1217-0.5*Equations!F1217*0.3*I1217</f>
        <v>23.65850501627051</v>
      </c>
      <c r="K1217" s="14">
        <f t="shared" si="187"/>
        <v>1.4726599075980438</v>
      </c>
      <c r="L1217" s="1">
        <f t="shared" si="189"/>
        <v>3369.2749349304881</v>
      </c>
      <c r="O1217">
        <f>(2*Mp*Equations!B1217/(Equations!F1217*1.026*0.75))^(1/2)</f>
        <v>89.617530811927935</v>
      </c>
      <c r="Q1217">
        <f>$G$3*('Initial Conditions (LLDS)'!$I$3/Equations!D1217)*(Ti/Equations!E1217)</f>
        <v>2215.7209726075116</v>
      </c>
      <c r="T1217" s="1">
        <v>30350</v>
      </c>
      <c r="U1217">
        <f t="shared" si="185"/>
        <v>338.66141730341525</v>
      </c>
      <c r="AB1217">
        <f t="shared" si="186"/>
        <v>6.9874970280079323</v>
      </c>
      <c r="AC1217" s="1">
        <f t="shared" si="188"/>
        <v>3369.2749349304881</v>
      </c>
    </row>
    <row r="1218" spans="1:29">
      <c r="A1218">
        <f t="shared" si="181"/>
        <v>7.0101943611103312</v>
      </c>
      <c r="B1218" s="1">
        <f>(6.67384*10^(-11)*5.97219*10^24)/((6371*10^3+Equations!C1218)^2)</f>
        <v>9.7266405720825571</v>
      </c>
      <c r="C1218" s="1">
        <v>30375</v>
      </c>
      <c r="D1218" s="1">
        <f t="shared" si="182"/>
        <v>233.08743747847785</v>
      </c>
      <c r="E1218" s="1">
        <f>IF(C1218&lt;11165,'Initial Conditions (LLDS)'!$E$1-0.0065*C1218,IF(C1218&gt;25336.9,139.789+0.00296*C1218,216.483))</f>
        <v>229.69899999999998</v>
      </c>
      <c r="F1218">
        <f>(D1218*0.028964)/(8.3145*Equations!E1218)</f>
        <v>3.5349409545729375E-3</v>
      </c>
      <c r="G1218" s="14">
        <f t="shared" si="180"/>
        <v>1442.9988272989676</v>
      </c>
      <c r="H1218">
        <f t="shared" si="183"/>
        <v>154.38218467637611</v>
      </c>
      <c r="I1218">
        <f t="shared" si="184"/>
        <v>17.00356792026535</v>
      </c>
      <c r="J1218">
        <f>F1218*G1218*B1218-m*B1218-0.5*Equations!F1218*0.3*I1218</f>
        <v>23.658393583347021</v>
      </c>
      <c r="K1218" s="14">
        <f t="shared" si="187"/>
        <v>1.4702796564363569</v>
      </c>
      <c r="L1218" s="1">
        <f t="shared" si="189"/>
        <v>3370.7452145869247</v>
      </c>
      <c r="O1218">
        <f>(2*Mp*Equations!B1218/(Equations!F1218*1.026*0.75))^(1/2)</f>
        <v>90.054187498670487</v>
      </c>
      <c r="Q1218">
        <f>$G$3*('Initial Conditions (LLDS)'!$I$3/Equations!D1218)*(Ti/Equations!E1218)</f>
        <v>2235.9416563857262</v>
      </c>
      <c r="T1218" s="1">
        <v>30375</v>
      </c>
      <c r="U1218">
        <f t="shared" si="185"/>
        <v>337.29691915157684</v>
      </c>
      <c r="AB1218">
        <f t="shared" si="186"/>
        <v>7.0101943611103312</v>
      </c>
      <c r="AC1218" s="1">
        <f t="shared" si="188"/>
        <v>3370.7452145869247</v>
      </c>
    </row>
    <row r="1219" spans="1:29">
      <c r="A1219">
        <f t="shared" si="181"/>
        <v>7.0330047182315374</v>
      </c>
      <c r="B1219" s="1">
        <f>(6.67384*10^(-11)*5.97219*10^24)/((6371*10^3+Equations!C1219)^2)</f>
        <v>9.7265645994704801</v>
      </c>
      <c r="C1219" s="1">
        <v>30400</v>
      </c>
      <c r="D1219" s="1">
        <f t="shared" si="182"/>
        <v>230.901209920556</v>
      </c>
      <c r="E1219" s="1">
        <f>IF(C1219&lt;11165,'Initial Conditions (LLDS)'!$E$1-0.0065*C1219,IF(C1219&gt;25336.9,139.789+0.00296*C1219,216.483))</f>
        <v>229.77299999999997</v>
      </c>
      <c r="F1219">
        <f>(D1219*0.028964)/(8.3145*Equations!E1219)</f>
        <v>3.5006574450842805E-3</v>
      </c>
      <c r="G1219" s="14">
        <f t="shared" ref="G1219:G1282" si="190">(n*8.3145*E1219/D1219)</f>
        <v>1457.1307624465478</v>
      </c>
      <c r="H1219">
        <f t="shared" si="183"/>
        <v>155.38850258438461</v>
      </c>
      <c r="I1219">
        <f t="shared" si="184"/>
        <v>17.031142755676971</v>
      </c>
      <c r="J1219">
        <f>F1219*G1219*B1219-m*B1219-0.5*Equations!F1219*0.3*I1219</f>
        <v>23.658281684298458</v>
      </c>
      <c r="K1219" s="14">
        <f t="shared" si="187"/>
        <v>1.4678991514921558</v>
      </c>
      <c r="L1219" s="1">
        <f t="shared" si="189"/>
        <v>3372.2131137384167</v>
      </c>
      <c r="O1219">
        <f>(2*Mp*Equations!B1219/(Equations!F1219*1.026*0.75))^(1/2)</f>
        <v>90.493730220188056</v>
      </c>
      <c r="Q1219">
        <f>$G$3*('Initial Conditions (LLDS)'!$I$3/Equations!D1219)*(Ti/Equations!E1219)</f>
        <v>2256.3851649217954</v>
      </c>
      <c r="T1219" s="1">
        <v>30400</v>
      </c>
      <c r="U1219">
        <f t="shared" si="185"/>
        <v>335.93487555470585</v>
      </c>
      <c r="AB1219">
        <f t="shared" si="186"/>
        <v>7.0330047182315374</v>
      </c>
      <c r="AC1219" s="1">
        <f t="shared" si="188"/>
        <v>3372.2131137384167</v>
      </c>
    </row>
    <row r="1220" spans="1:29">
      <c r="A1220">
        <f t="shared" ref="A1220:A1283" si="191">((G1220*3)/(4*3.1415))^(1/3)</f>
        <v>7.0559288651241445</v>
      </c>
      <c r="B1220" s="1">
        <f>(6.67384*10^(-11)*5.97219*10^24)/((6371*10^3+Equations!C1220)^2)</f>
        <v>9.726488627748509</v>
      </c>
      <c r="C1220" s="1">
        <v>30425</v>
      </c>
      <c r="D1220" s="1">
        <f t="shared" ref="D1220:D1283" si="192">101325*(1-2.25577*(10^-5)*C1220)^5.25588</f>
        <v>228.73161619171808</v>
      </c>
      <c r="E1220" s="1">
        <f>IF(C1220&lt;11165,'Initial Conditions (LLDS)'!$E$1-0.0065*C1220,IF(C1220&gt;25336.9,139.789+0.00296*C1220,216.483))</f>
        <v>229.84699999999998</v>
      </c>
      <c r="F1220">
        <f>(D1220*0.028964)/(8.3145*Equations!E1220)</f>
        <v>3.4666481126863547E-3</v>
      </c>
      <c r="G1220" s="14">
        <f t="shared" si="190"/>
        <v>1471.4258517767671</v>
      </c>
      <c r="H1220">
        <f t="shared" ref="H1220:H1283" si="193">3.1415*(A1220)^2</f>
        <v>156.40313414825775</v>
      </c>
      <c r="I1220">
        <f t="shared" ref="I1220:I1283" si="194">(2*B1220*(F1220*G1220-m)/(F1220*0.3*H1220))^(1/2)</f>
        <v>17.058810140101301</v>
      </c>
      <c r="J1220">
        <f>F1220*G1220*B1220-m*B1220-0.5*Equations!F1220*0.3*I1220</f>
        <v>23.658169321332743</v>
      </c>
      <c r="K1220" s="14">
        <f t="shared" si="187"/>
        <v>1.4655183916509398</v>
      </c>
      <c r="L1220" s="1">
        <f t="shared" si="189"/>
        <v>3373.6786321300679</v>
      </c>
      <c r="O1220">
        <f>(2*Mp*Equations!B1220/(Equations!F1220*1.026*0.75))^(1/2)</f>
        <v>90.936183206666399</v>
      </c>
      <c r="Q1220">
        <f>$G$3*('Initial Conditions (LLDS)'!$I$3/Equations!D1220)*(Ti/Equations!E1220)</f>
        <v>2277.0543703805192</v>
      </c>
      <c r="T1220" s="1">
        <v>30425</v>
      </c>
      <c r="U1220">
        <f t="shared" ref="U1220:U1283" si="195">T1220/O1220</f>
        <v>334.57529145306802</v>
      </c>
      <c r="AB1220">
        <f t="shared" ref="AB1220:AB1283" si="196">((G1220*3)/(4*3.1415))^(1/3)</f>
        <v>7.0559288651241445</v>
      </c>
      <c r="AC1220" s="1">
        <f t="shared" si="188"/>
        <v>3373.6786321300679</v>
      </c>
    </row>
    <row r="1221" spans="1:29">
      <c r="A1221">
        <f t="shared" si="191"/>
        <v>7.0789675741129683</v>
      </c>
      <c r="B1221" s="1">
        <f>(6.67384*10^(-11)*5.97219*10^24)/((6371*10^3+Equations!C1221)^2)</f>
        <v>9.7264126569166258</v>
      </c>
      <c r="C1221" s="1">
        <v>30450</v>
      </c>
      <c r="D1221" s="1">
        <f t="shared" si="192"/>
        <v>226.57855929772313</v>
      </c>
      <c r="E1221" s="1">
        <f>IF(C1221&lt;11165,'Initial Conditions (LLDS)'!$E$1-0.0065*C1221,IF(C1221&gt;25336.9,139.789+0.00296*C1221,216.483))</f>
        <v>229.92099999999999</v>
      </c>
      <c r="F1221">
        <f>(D1221*0.028964)/(8.3145*Equations!E1221)</f>
        <v>3.4329112230796549E-3</v>
      </c>
      <c r="G1221" s="14">
        <f t="shared" si="190"/>
        <v>1485.8862698592668</v>
      </c>
      <c r="H1221">
        <f t="shared" si="193"/>
        <v>157.42616288704957</v>
      </c>
      <c r="I1221">
        <f t="shared" si="194"/>
        <v>17.086570552832598</v>
      </c>
      <c r="J1221">
        <f>F1221*G1221*B1221-m*B1221-0.5*Equations!F1221*0.3*I1221</f>
        <v>23.658056496650786</v>
      </c>
      <c r="K1221" s="14">
        <f t="shared" ref="K1221:K1284" si="197">25/I1221</f>
        <v>1.4631373757945547</v>
      </c>
      <c r="L1221" s="1">
        <f t="shared" si="189"/>
        <v>3375.1417695058626</v>
      </c>
      <c r="O1221">
        <f>(2*Mp*Equations!B1221/(Equations!F1221*1.026*0.75))^(1/2)</f>
        <v>91.381570935442497</v>
      </c>
      <c r="Q1221">
        <f>$G$3*('Initial Conditions (LLDS)'!$I$3/Equations!D1221)*(Ti/Equations!E1221)</f>
        <v>2297.952187297522</v>
      </c>
      <c r="T1221" s="1">
        <v>30450</v>
      </c>
      <c r="U1221">
        <f t="shared" si="195"/>
        <v>333.21817176366704</v>
      </c>
      <c r="AB1221">
        <f t="shared" si="196"/>
        <v>7.0789675741129683</v>
      </c>
      <c r="AC1221" s="1">
        <f t="shared" ref="AC1221:AC1284" si="198">L1220+K1221</f>
        <v>3375.1417695058626</v>
      </c>
    </row>
    <row r="1222" spans="1:29">
      <c r="A1222">
        <f t="shared" si="191"/>
        <v>7.1021216241634502</v>
      </c>
      <c r="B1222" s="1">
        <f>(6.67384*10^(-11)*5.97219*10^24)/((6371*10^3+Equations!C1222)^2)</f>
        <v>9.72633668697482</v>
      </c>
      <c r="C1222" s="1">
        <v>30475</v>
      </c>
      <c r="D1222" s="1">
        <f t="shared" si="192"/>
        <v>224.44194263690679</v>
      </c>
      <c r="E1222" s="1">
        <f>IF(C1222&lt;11165,'Initial Conditions (LLDS)'!$E$1-0.0065*C1222,IF(C1222&gt;25336.9,139.789+0.00296*C1222,216.483))</f>
        <v>229.995</v>
      </c>
      <c r="F1222">
        <f>(D1222*0.028964)/(8.3145*Equations!E1222)</f>
        <v>3.399445050142739E-3</v>
      </c>
      <c r="G1222" s="14">
        <f t="shared" si="190"/>
        <v>1500.5142241689302</v>
      </c>
      <c r="H1222">
        <f t="shared" si="193"/>
        <v>158.45767330959427</v>
      </c>
      <c r="I1222">
        <f t="shared" si="194"/>
        <v>17.114424476515694</v>
      </c>
      <c r="J1222">
        <f>F1222*G1222*B1222-m*B1222-0.5*Equations!F1222*0.3*I1222</f>
        <v>23.657943212446614</v>
      </c>
      <c r="K1222" s="14">
        <f t="shared" si="197"/>
        <v>1.4607561028011689</v>
      </c>
      <c r="L1222" s="1">
        <f t="shared" ref="L1222:L1285" si="199">L1221+K1222</f>
        <v>3376.6025256086637</v>
      </c>
      <c r="O1222">
        <f>(2*Mp*Equations!B1222/(Equations!F1222*1.026*0.75))^(1/2)</f>
        <v>91.829918133975212</v>
      </c>
      <c r="Q1222">
        <f>$G$3*('Initial Conditions (LLDS)'!$I$3/Equations!D1222)*(Ti/Equations!E1222)</f>
        <v>2319.0815732831979</v>
      </c>
      <c r="T1222" s="1">
        <v>30475</v>
      </c>
      <c r="U1222">
        <f t="shared" si="195"/>
        <v>331.86352138023813</v>
      </c>
      <c r="AB1222">
        <f t="shared" si="196"/>
        <v>7.1021216241634502</v>
      </c>
      <c r="AC1222" s="1">
        <f t="shared" si="198"/>
        <v>3376.6025256086637</v>
      </c>
    </row>
    <row r="1223" spans="1:29">
      <c r="A1223">
        <f t="shared" si="191"/>
        <v>7.1253918009507986</v>
      </c>
      <c r="B1223" s="1">
        <f>(6.67384*10^(-11)*5.97219*10^24)/((6371*10^3+Equations!C1223)^2)</f>
        <v>9.7262607179230773</v>
      </c>
      <c r="C1223" s="1">
        <v>30500</v>
      </c>
      <c r="D1223" s="1">
        <f t="shared" si="192"/>
        <v>222.3216699992989</v>
      </c>
      <c r="E1223" s="1">
        <f>IF(C1223&lt;11165,'Initial Conditions (LLDS)'!$E$1-0.0065*C1223,IF(C1223&gt;25336.9,139.789+0.00296*C1223,216.483))</f>
        <v>230.06899999999999</v>
      </c>
      <c r="F1223">
        <f>(D1223*0.028964)/(8.3145*Equations!E1223)</f>
        <v>3.3662478759057188E-3</v>
      </c>
      <c r="G1223" s="14">
        <f t="shared" si="190"/>
        <v>1515.31195564361</v>
      </c>
      <c r="H1223">
        <f t="shared" si="193"/>
        <v>159.49775092803415</v>
      </c>
      <c r="I1223">
        <f t="shared" si="194"/>
        <v>17.142372397175485</v>
      </c>
      <c r="J1223">
        <f>F1223*G1223*B1223-m*B1223-0.5*Equations!F1223*0.3*I1223</f>
        <v>23.657829470907306</v>
      </c>
      <c r="K1223" s="14">
        <f t="shared" si="197"/>
        <v>1.4583745715452547</v>
      </c>
      <c r="L1223" s="1">
        <f t="shared" si="199"/>
        <v>3378.060900180209</v>
      </c>
      <c r="O1223">
        <f>(2*Mp*Equations!B1223/(Equations!F1223*1.026*0.75))^(1/2)</f>
        <v>92.281249782855525</v>
      </c>
      <c r="Q1223">
        <f>$G$3*('Initial Conditions (LLDS)'!$I$3/Equations!D1223)*(Ti/Equations!E1223)</f>
        <v>2340.4455297395843</v>
      </c>
      <c r="T1223" s="1">
        <v>30500</v>
      </c>
      <c r="U1223">
        <f t="shared" si="195"/>
        <v>330.51134517324715</v>
      </c>
      <c r="AB1223">
        <f t="shared" si="196"/>
        <v>7.1253918009507986</v>
      </c>
      <c r="AC1223" s="1">
        <f t="shared" si="198"/>
        <v>3378.060900180209</v>
      </c>
    </row>
    <row r="1224" spans="1:29">
      <c r="A1224">
        <f t="shared" si="191"/>
        <v>7.1487788969300565</v>
      </c>
      <c r="B1224" s="1">
        <f>(6.67384*10^(-11)*5.97219*10^24)/((6371*10^3+Equations!C1224)^2)</f>
        <v>9.7261847497613836</v>
      </c>
      <c r="C1224" s="1">
        <v>30525</v>
      </c>
      <c r="D1224" s="1">
        <f t="shared" si="192"/>
        <v>220.21764556573402</v>
      </c>
      <c r="E1224" s="1">
        <f>IF(C1224&lt;11165,'Initial Conditions (LLDS)'!$E$1-0.0065*C1224,IF(C1224&gt;25336.9,139.789+0.00296*C1224,216.483))</f>
        <v>230.14299999999997</v>
      </c>
      <c r="F1224">
        <f>(D1224*0.028964)/(8.3145*Equations!E1224)</f>
        <v>3.3333179905236862E-3</v>
      </c>
      <c r="G1224" s="14">
        <f t="shared" si="190"/>
        <v>1530.2817392523821</v>
      </c>
      <c r="H1224">
        <f t="shared" si="193"/>
        <v>160.54648227156031</v>
      </c>
      <c r="I1224">
        <f t="shared" si="194"/>
        <v>17.170414804246832</v>
      </c>
      <c r="J1224">
        <f>F1224*G1224*B1224-m*B1224-0.5*Equations!F1224*0.3*I1224</f>
        <v>23.657715274213007</v>
      </c>
      <c r="K1224" s="14">
        <f t="shared" si="197"/>
        <v>1.4559927808975612</v>
      </c>
      <c r="L1224" s="1">
        <f t="shared" si="199"/>
        <v>3379.5168929611068</v>
      </c>
      <c r="O1224">
        <f>(2*Mp*Equations!B1224/(Equations!F1224*1.026*0.75))^(1/2)</f>
        <v>92.735591118860057</v>
      </c>
      <c r="Q1224">
        <f>$G$3*('Initial Conditions (LLDS)'!$I$3/Equations!D1224)*(Ti/Equations!E1224)</f>
        <v>2362.0471025905822</v>
      </c>
      <c r="T1224" s="1">
        <v>30525</v>
      </c>
      <c r="U1224">
        <f t="shared" si="195"/>
        <v>329.1616479898837</v>
      </c>
      <c r="AB1224">
        <f t="shared" si="196"/>
        <v>7.1487788969300565</v>
      </c>
      <c r="AC1224" s="1">
        <f t="shared" si="198"/>
        <v>3379.5168929611068</v>
      </c>
    </row>
    <row r="1225" spans="1:29">
      <c r="A1225">
        <f t="shared" si="191"/>
        <v>7.1722837114069726</v>
      </c>
      <c r="B1225" s="1">
        <f>(6.67384*10^(-11)*5.97219*10^24)/((6371*10^3+Equations!C1225)^2)</f>
        <v>9.7261087824897228</v>
      </c>
      <c r="C1225" s="1">
        <v>30550</v>
      </c>
      <c r="D1225" s="1">
        <f t="shared" si="192"/>
        <v>218.12977390696912</v>
      </c>
      <c r="E1225" s="1">
        <f>IF(C1225&lt;11165,'Initial Conditions (LLDS)'!$E$1-0.0065*C1225,IF(C1225&gt;25336.9,139.789+0.00296*C1225,216.483))</f>
        <v>230.21699999999998</v>
      </c>
      <c r="F1225">
        <f>(D1225*0.028964)/(8.3145*Equations!E1225)</f>
        <v>3.3006536922503106E-3</v>
      </c>
      <c r="G1225" s="14">
        <f t="shared" si="190"/>
        <v>1545.4258845744441</v>
      </c>
      <c r="H1225">
        <f t="shared" si="193"/>
        <v>161.60395490036464</v>
      </c>
      <c r="I1225">
        <f t="shared" si="194"/>
        <v>17.198552190604659</v>
      </c>
      <c r="J1225">
        <f>F1225*G1225*B1225-m*B1225-0.5*Equations!F1225*0.3*I1225</f>
        <v>23.657600624537043</v>
      </c>
      <c r="K1225" s="14">
        <f t="shared" si="197"/>
        <v>1.4536107297250969</v>
      </c>
      <c r="L1225" s="1">
        <f t="shared" si="199"/>
        <v>3380.9705036908317</v>
      </c>
      <c r="O1225">
        <f>(2*Mp*Equations!B1225/(Equations!F1225*1.026*0.75))^(1/2)</f>
        <v>93.192967638045602</v>
      </c>
      <c r="Q1225">
        <f>$G$3*('Initial Conditions (LLDS)'!$I$3/Equations!D1225)*(Ti/Equations!E1225)</f>
        <v>2383.8893830256438</v>
      </c>
      <c r="T1225" s="1">
        <v>30550</v>
      </c>
      <c r="U1225">
        <f t="shared" si="195"/>
        <v>327.81443465405971</v>
      </c>
      <c r="AB1225">
        <f t="shared" si="196"/>
        <v>7.1722837114069726</v>
      </c>
      <c r="AC1225" s="1">
        <f t="shared" si="198"/>
        <v>3380.9705036908317</v>
      </c>
    </row>
    <row r="1226" spans="1:29">
      <c r="A1226">
        <f t="shared" si="191"/>
        <v>7.1959070506097786</v>
      </c>
      <c r="B1226" s="1">
        <f>(6.67384*10^(-11)*5.97219*10^24)/((6371*10^3+Equations!C1226)^2)</f>
        <v>9.7260328161080842</v>
      </c>
      <c r="C1226" s="1">
        <v>30575</v>
      </c>
      <c r="D1226" s="1">
        <f t="shared" si="192"/>
        <v>216.05795998279663</v>
      </c>
      <c r="E1226" s="1">
        <f>IF(C1226&lt;11165,'Initial Conditions (LLDS)'!$E$1-0.0065*C1226,IF(C1226&gt;25336.9,139.789+0.00296*C1226,216.483))</f>
        <v>230.291</v>
      </c>
      <c r="F1226">
        <f>(D1226*0.028964)/(8.3145*Equations!E1226)</f>
        <v>3.2682532874114059E-3</v>
      </c>
      <c r="G1226" s="14">
        <f t="shared" si="190"/>
        <v>1560.7467363889602</v>
      </c>
      <c r="H1226">
        <f t="shared" si="193"/>
        <v>162.67025741981027</v>
      </c>
      <c r="I1226">
        <f t="shared" si="194"/>
        <v>17.226785052594455</v>
      </c>
      <c r="J1226">
        <f>F1226*G1226*B1226-m*B1226-0.5*Equations!F1226*0.3*I1226</f>
        <v>23.657485524045807</v>
      </c>
      <c r="K1226" s="14">
        <f t="shared" si="197"/>
        <v>1.4512284168911049</v>
      </c>
      <c r="L1226" s="1">
        <f t="shared" si="199"/>
        <v>3382.4217321077226</v>
      </c>
      <c r="O1226">
        <f>(2*Mp*Equations!B1226/(Equations!F1226*1.026*0.75))^(1/2)</f>
        <v>93.653405098887816</v>
      </c>
      <c r="Q1226">
        <f>$G$3*('Initial Conditions (LLDS)'!$I$3/Equations!D1226)*(Ti/Equations!E1226)</f>
        <v>2405.9755082573315</v>
      </c>
      <c r="T1226" s="1">
        <v>30575</v>
      </c>
      <c r="U1226">
        <f t="shared" si="195"/>
        <v>326.46970996640351</v>
      </c>
      <c r="AB1226">
        <f t="shared" si="196"/>
        <v>7.1959070506097786</v>
      </c>
      <c r="AC1226" s="1">
        <f t="shared" si="198"/>
        <v>3382.4217321077226</v>
      </c>
    </row>
    <row r="1227" spans="1:29">
      <c r="A1227">
        <f t="shared" si="191"/>
        <v>7.2196497277618148</v>
      </c>
      <c r="B1227" s="1">
        <f>(6.67384*10^(-11)*5.97219*10^24)/((6371*10^3+Equations!C1227)^2)</f>
        <v>9.725956850616452</v>
      </c>
      <c r="C1227" s="1">
        <v>30600</v>
      </c>
      <c r="D1227" s="1">
        <f t="shared" si="192"/>
        <v>214.00210914116175</v>
      </c>
      <c r="E1227" s="1">
        <f>IF(C1227&lt;11165,'Initial Conditions (LLDS)'!$E$1-0.0065*C1227,IF(C1227&gt;25336.9,139.789+0.00296*C1227,216.483))</f>
        <v>230.36499999999998</v>
      </c>
      <c r="F1227">
        <f>(D1227*0.028964)/(8.3145*Equations!E1227)</f>
        <v>3.2361150903786164E-3</v>
      </c>
      <c r="G1227" s="14">
        <f t="shared" si="190"/>
        <v>1576.2466752760172</v>
      </c>
      <c r="H1227">
        <f t="shared" si="193"/>
        <v>163.74547949482107</v>
      </c>
      <c r="I1227">
        <f t="shared" si="194"/>
        <v>17.255113890063072</v>
      </c>
      <c r="J1227">
        <f>F1227*G1227*B1227-m*B1227-0.5*Equations!F1227*0.3*I1227</f>
        <v>23.65736997489881</v>
      </c>
      <c r="K1227" s="14">
        <f t="shared" si="197"/>
        <v>1.4488458412550425</v>
      </c>
      <c r="L1227" s="1">
        <f t="shared" si="199"/>
        <v>3383.8705779489778</v>
      </c>
      <c r="O1227">
        <f>(2*Mp*Equations!B1227/(Equations!F1227*1.026*0.75))^(1/2)</f>
        <v>94.116929525462808</v>
      </c>
      <c r="Q1227">
        <f>$G$3*('Initial Conditions (LLDS)'!$I$3/Equations!D1227)*(Ti/Equations!E1227)</f>
        <v>2428.308662292935</v>
      </c>
      <c r="T1227" s="1">
        <v>30600</v>
      </c>
      <c r="U1227">
        <f t="shared" si="195"/>
        <v>325.12747870425738</v>
      </c>
      <c r="AB1227">
        <f t="shared" si="196"/>
        <v>7.2196497277618148</v>
      </c>
      <c r="AC1227" s="1">
        <f t="shared" si="198"/>
        <v>3383.8705779489778</v>
      </c>
    </row>
    <row r="1228" spans="1:29">
      <c r="A1228">
        <f t="shared" si="191"/>
        <v>7.2435125631551118</v>
      </c>
      <c r="B1228" s="1">
        <f>(6.67384*10^(-11)*5.97219*10^24)/((6371*10^3+Equations!C1228)^2)</f>
        <v>9.7258808860148118</v>
      </c>
      <c r="C1228" s="1">
        <v>30625</v>
      </c>
      <c r="D1228" s="1">
        <f t="shared" si="192"/>
        <v>211.962127117276</v>
      </c>
      <c r="E1228" s="1">
        <f>IF(C1228&lt;11165,'Initial Conditions (LLDS)'!$E$1-0.0065*C1228,IF(C1228&gt;25336.9,139.789+0.00296*C1228,216.483))</f>
        <v>230.43899999999999</v>
      </c>
      <c r="F1228">
        <f>(D1228*0.028964)/(8.3145*Equations!E1228)</f>
        <v>3.2042374235431025E-3</v>
      </c>
      <c r="G1228" s="14">
        <f t="shared" si="190"/>
        <v>1591.9281182289787</v>
      </c>
      <c r="H1228">
        <f t="shared" si="193"/>
        <v>164.82971186449873</v>
      </c>
      <c r="I1228">
        <f t="shared" si="194"/>
        <v>17.283539206389861</v>
      </c>
      <c r="J1228">
        <f>F1228*G1228*B1228-m*B1228-0.5*Equations!F1228*0.3*I1228</f>
        <v>23.657253979248729</v>
      </c>
      <c r="K1228" s="14">
        <f t="shared" si="197"/>
        <v>1.4464630016725568</v>
      </c>
      <c r="L1228" s="1">
        <f t="shared" si="199"/>
        <v>3385.3170409506506</v>
      </c>
      <c r="O1228">
        <f>(2*Mp*Equations!B1228/(Equations!F1228*1.026*0.75))^(1/2)</f>
        <v>94.583567210674047</v>
      </c>
      <c r="Q1228">
        <f>$G$3*('Initial Conditions (LLDS)'!$I$3/Equations!D1228)*(Ti/Equations!E1228)</f>
        <v>2450.8920767205168</v>
      </c>
      <c r="T1228" s="1">
        <v>30625</v>
      </c>
      <c r="U1228">
        <f t="shared" si="195"/>
        <v>323.78774562167155</v>
      </c>
      <c r="AB1228">
        <f t="shared" si="196"/>
        <v>7.2435125631551118</v>
      </c>
      <c r="AC1228" s="1">
        <f t="shared" si="198"/>
        <v>3385.3170409506506</v>
      </c>
    </row>
    <row r="1229" spans="1:29">
      <c r="A1229">
        <f t="shared" si="191"/>
        <v>7.267496384224815</v>
      </c>
      <c r="B1229" s="1">
        <f>(6.67384*10^(-11)*5.97219*10^24)/((6371*10^3+Equations!C1229)^2)</f>
        <v>9.7258049223031513</v>
      </c>
      <c r="C1229" s="1">
        <v>30650</v>
      </c>
      <c r="D1229" s="1">
        <f t="shared" si="192"/>
        <v>209.93792003273512</v>
      </c>
      <c r="E1229" s="1">
        <f>IF(C1229&lt;11165,'Initial Conditions (LLDS)'!$E$1-0.0065*C1229,IF(C1229&gt;25336.9,139.789+0.00296*C1229,216.483))</f>
        <v>230.51299999999998</v>
      </c>
      <c r="F1229">
        <f>(D1229*0.028964)/(8.3145*Equations!E1229)</f>
        <v>3.1726186172893345E-3</v>
      </c>
      <c r="G1229" s="14">
        <f t="shared" si="190"/>
        <v>1607.7935192784164</v>
      </c>
      <c r="H1229">
        <f t="shared" si="193"/>
        <v>165.92304635696527</v>
      </c>
      <c r="I1229">
        <f t="shared" si="194"/>
        <v>17.312061508518148</v>
      </c>
      <c r="J1229">
        <f>F1229*G1229*B1229-m*B1229-0.5*Equations!F1229*0.3*I1229</f>
        <v>23.657137539241411</v>
      </c>
      <c r="K1229" s="14">
        <f t="shared" si="197"/>
        <v>1.4440798969954625</v>
      </c>
      <c r="L1229" s="1">
        <f t="shared" si="199"/>
        <v>3386.761120847646</v>
      </c>
      <c r="O1229">
        <f>(2*Mp*Equations!B1229/(Equations!F1229*1.026*0.75))^(1/2)</f>
        <v>95.053344719523665</v>
      </c>
      <c r="Q1229">
        <f>$G$3*('Initial Conditions (LLDS)'!$I$3/Equations!D1229)*(Ti/Equations!E1229)</f>
        <v>2473.7290315096025</v>
      </c>
      <c r="T1229" s="1">
        <v>30650</v>
      </c>
      <c r="U1229">
        <f t="shared" si="195"/>
        <v>322.45051544940094</v>
      </c>
      <c r="AB1229">
        <f t="shared" si="196"/>
        <v>7.267496384224815</v>
      </c>
      <c r="AC1229" s="1">
        <f t="shared" si="198"/>
        <v>3386.761120847646</v>
      </c>
    </row>
    <row r="1230" spans="1:29">
      <c r="A1230">
        <f t="shared" si="191"/>
        <v>7.2916020256245604</v>
      </c>
      <c r="B1230" s="1">
        <f>(6.67384*10^(-11)*5.97219*10^24)/((6371*10^3+Equations!C1230)^2)</f>
        <v>9.7257289594814544</v>
      </c>
      <c r="C1230" s="1">
        <v>30675</v>
      </c>
      <c r="D1230" s="1">
        <f t="shared" si="192"/>
        <v>207.92939439463629</v>
      </c>
      <c r="E1230" s="1">
        <f>IF(C1230&lt;11165,'Initial Conditions (LLDS)'!$E$1-0.0065*C1230,IF(C1230&gt;25336.9,139.789+0.00296*C1230,216.483))</f>
        <v>230.58699999999999</v>
      </c>
      <c r="F1230">
        <f>(D1230*0.028964)/(8.3145*Equations!E1230)</f>
        <v>3.1412570099689308E-3</v>
      </c>
      <c r="G1230" s="14">
        <f t="shared" si="190"/>
        <v>1623.8453701278947</v>
      </c>
      <c r="H1230">
        <f t="shared" si="193"/>
        <v>167.02557590443962</v>
      </c>
      <c r="I1230">
        <f t="shared" si="194"/>
        <v>17.340681306987005</v>
      </c>
      <c r="J1230">
        <f>F1230*G1230*B1230-m*B1230-0.5*Equations!F1230*0.3*I1230</f>
        <v>23.657020657015835</v>
      </c>
      <c r="K1230" s="14">
        <f t="shared" si="197"/>
        <v>1.4416965260717214</v>
      </c>
      <c r="L1230" s="1">
        <f t="shared" si="199"/>
        <v>3388.2028173737176</v>
      </c>
      <c r="O1230">
        <f>(2*Mp*Equations!B1230/(Equations!F1230*1.026*0.75))^(1/2)</f>
        <v>95.526288892429847</v>
      </c>
      <c r="Q1230">
        <f>$G$3*('Initial Conditions (LLDS)'!$I$3/Equations!D1230)*(Ti/Equations!E1230)</f>
        <v>2496.8228558268679</v>
      </c>
      <c r="T1230" s="1">
        <v>30675</v>
      </c>
      <c r="U1230">
        <f t="shared" si="195"/>
        <v>321.11579289490118</v>
      </c>
      <c r="AB1230">
        <f t="shared" si="196"/>
        <v>7.2916020256245604</v>
      </c>
      <c r="AC1230" s="1">
        <f t="shared" si="198"/>
        <v>3388.2028173737176</v>
      </c>
    </row>
    <row r="1231" spans="1:29">
      <c r="A1231">
        <f t="shared" si="191"/>
        <v>7.3158303293027966</v>
      </c>
      <c r="B1231" s="1">
        <f>(6.67384*10^(-11)*5.97219*10^24)/((6371*10^3+Equations!C1231)^2)</f>
        <v>9.7256529975497106</v>
      </c>
      <c r="C1231" s="1">
        <v>30700</v>
      </c>
      <c r="D1231" s="1">
        <f t="shared" si="192"/>
        <v>205.93645709469328</v>
      </c>
      <c r="E1231" s="1">
        <f>IF(C1231&lt;11165,'Initial Conditions (LLDS)'!$E$1-0.0065*C1231,IF(C1231&gt;25336.9,139.789+0.00296*C1231,216.483))</f>
        <v>230.661</v>
      </c>
      <c r="F1231">
        <f>(D1231*0.028964)/(8.3145*Equations!E1231)</f>
        <v>3.1101509478745158E-3</v>
      </c>
      <c r="G1231" s="14">
        <f t="shared" si="190"/>
        <v>1640.0862008018678</v>
      </c>
      <c r="H1231">
        <f t="shared" si="193"/>
        <v>168.13739455855128</v>
      </c>
      <c r="I1231">
        <f t="shared" si="194"/>
        <v>17.369399115963454</v>
      </c>
      <c r="J1231">
        <f>F1231*G1231*B1231-m*B1231-0.5*Equations!F1231*0.3*I1231</f>
        <v>23.656903334704186</v>
      </c>
      <c r="K1231" s="14">
        <f t="shared" si="197"/>
        <v>1.439312887745414</v>
      </c>
      <c r="L1231" s="1">
        <f t="shared" si="199"/>
        <v>3389.6421302614631</v>
      </c>
      <c r="O1231">
        <f>(2*Mp*Equations!B1231/(Equations!F1231*1.026*0.75))^(1/2)</f>
        <v>96.00242684859117</v>
      </c>
      <c r="Q1231">
        <f>$G$3*('Initial Conditions (LLDS)'!$I$3/Equations!D1231)*(Ti/Equations!E1231)</f>
        <v>2520.1769288671412</v>
      </c>
      <c r="T1231" s="1">
        <v>30700</v>
      </c>
      <c r="U1231">
        <f t="shared" si="195"/>
        <v>319.78358264232276</v>
      </c>
      <c r="AB1231">
        <f t="shared" si="196"/>
        <v>7.3158303293027966</v>
      </c>
      <c r="AC1231" s="1">
        <f t="shared" si="198"/>
        <v>3389.6421302614631</v>
      </c>
    </row>
    <row r="1232" spans="1:29">
      <c r="A1232">
        <f t="shared" si="191"/>
        <v>7.3401821445800346</v>
      </c>
      <c r="B1232" s="1">
        <f>(6.67384*10^(-11)*5.97219*10^24)/((6371*10^3+Equations!C1232)^2)</f>
        <v>9.7255770365079037</v>
      </c>
      <c r="C1232" s="1">
        <v>30725</v>
      </c>
      <c r="D1232" s="1">
        <f t="shared" si="192"/>
        <v>203.95901540835587</v>
      </c>
      <c r="E1232" s="1">
        <f>IF(C1232&lt;11165,'Initial Conditions (LLDS)'!$E$1-0.0065*C1232,IF(C1232&gt;25336.9,139.789+0.00296*C1232,216.483))</f>
        <v>230.73499999999999</v>
      </c>
      <c r="F1232">
        <f>(D1232*0.028964)/(8.3145*Equations!E1232)</f>
        <v>3.0792987852136891E-3</v>
      </c>
      <c r="G1232" s="14">
        <f t="shared" si="190"/>
        <v>1656.5185803058935</v>
      </c>
      <c r="H1232">
        <f t="shared" si="193"/>
        <v>169.25859750589373</v>
      </c>
      <c r="I1232">
        <f t="shared" si="194"/>
        <v>17.398215453274908</v>
      </c>
      <c r="J1232">
        <f>F1232*G1232*B1232-m*B1232-0.5*Equations!F1232*0.3*I1232</f>
        <v>23.656785574431836</v>
      </c>
      <c r="K1232" s="14">
        <f t="shared" si="197"/>
        <v>1.4369289808567229</v>
      </c>
      <c r="L1232" s="1">
        <f t="shared" si="199"/>
        <v>3391.07905924232</v>
      </c>
      <c r="O1232">
        <f>(2*Mp*Equations!B1232/(Equations!F1232*1.026*0.75))^(1/2)</f>
        <v>96.481785989397679</v>
      </c>
      <c r="Q1232">
        <f>$G$3*('Initial Conditions (LLDS)'!$I$3/Equations!D1232)*(Ti/Equations!E1232)</f>
        <v>2543.7946806999794</v>
      </c>
      <c r="T1232" s="1">
        <v>30725</v>
      </c>
      <c r="U1232">
        <f t="shared" si="195"/>
        <v>318.45388935250793</v>
      </c>
      <c r="AB1232">
        <f t="shared" si="196"/>
        <v>7.3401821445800346</v>
      </c>
      <c r="AC1232" s="1">
        <f t="shared" si="198"/>
        <v>3391.07905924232</v>
      </c>
    </row>
    <row r="1233" spans="1:29">
      <c r="A1233">
        <f t="shared" si="191"/>
        <v>7.3646583282270761</v>
      </c>
      <c r="B1233" s="1">
        <f>(6.67384*10^(-11)*5.97219*10^24)/((6371*10^3+Equations!C1233)^2)</f>
        <v>9.7255010763560197</v>
      </c>
      <c r="C1233" s="1">
        <v>30750</v>
      </c>
      <c r="D1233" s="1">
        <f t="shared" si="192"/>
        <v>201.99697699392613</v>
      </c>
      <c r="E1233" s="1">
        <f>IF(C1233&lt;11165,'Initial Conditions (LLDS)'!$E$1-0.0065*C1233,IF(C1233&gt;25336.9,139.789+0.00296*C1233,216.483))</f>
        <v>230.80899999999997</v>
      </c>
      <c r="F1233">
        <f>(D1233*0.028964)/(8.3145*Equations!E1233)</f>
        <v>3.0486988840830002E-3</v>
      </c>
      <c r="G1233" s="14">
        <f t="shared" si="190"/>
        <v>1673.1451172994787</v>
      </c>
      <c r="H1233">
        <f t="shared" si="193"/>
        <v>170.38928108382402</v>
      </c>
      <c r="I1233">
        <f t="shared" si="194"/>
        <v>17.427130840442061</v>
      </c>
      <c r="J1233">
        <f>F1233*G1233*B1233-m*B1233-0.5*Equations!F1233*0.3*I1233</f>
        <v>23.656667378317351</v>
      </c>
      <c r="K1233" s="14">
        <f t="shared" si="197"/>
        <v>1.4345448042419038</v>
      </c>
      <c r="L1233" s="1">
        <f t="shared" si="199"/>
        <v>3392.5136040465618</v>
      </c>
      <c r="O1233">
        <f>(2*Mp*Equations!B1233/(Equations!F1233*1.026*0.75))^(1/2)</f>
        <v>96.964394001890795</v>
      </c>
      <c r="Q1233">
        <f>$G$3*('Initial Conditions (LLDS)'!$I$3/Equations!D1233)*(Ti/Equations!E1233)</f>
        <v>2567.6795931322108</v>
      </c>
      <c r="T1233" s="1">
        <v>30750</v>
      </c>
      <c r="U1233">
        <f t="shared" si="195"/>
        <v>317.12671766298439</v>
      </c>
      <c r="AB1233">
        <f t="shared" si="196"/>
        <v>7.3646583282270761</v>
      </c>
      <c r="AC1233" s="1">
        <f t="shared" si="198"/>
        <v>3392.5136040465618</v>
      </c>
    </row>
    <row r="1234" spans="1:29">
      <c r="A1234">
        <f t="shared" si="191"/>
        <v>7.3892597445442023</v>
      </c>
      <c r="B1234" s="1">
        <f>(6.67384*10^(-11)*5.97219*10^24)/((6371*10^3+Equations!C1234)^2)</f>
        <v>9.725425117094046</v>
      </c>
      <c r="C1234" s="1">
        <v>30775</v>
      </c>
      <c r="D1234" s="1">
        <f t="shared" si="192"/>
        <v>200.05024989167782</v>
      </c>
      <c r="E1234" s="1">
        <f>IF(C1234&lt;11165,'Initial Conditions (LLDS)'!$E$1-0.0065*C1234,IF(C1234&gt;25336.9,139.789+0.00296*C1234,216.483))</f>
        <v>230.88299999999998</v>
      </c>
      <c r="F1234">
        <f>(D1234*0.028964)/(8.3145*Equations!E1234)</f>
        <v>3.018349614442022E-3</v>
      </c>
      <c r="G1234" s="14">
        <f t="shared" si="190"/>
        <v>1689.968460781773</v>
      </c>
      <c r="H1234">
        <f t="shared" si="193"/>
        <v>171.52954279651067</v>
      </c>
      <c r="I1234">
        <f t="shared" si="194"/>
        <v>17.456145802712079</v>
      </c>
      <c r="J1234">
        <f>F1234*G1234*B1234-m*B1234-0.5*Equations!F1234*0.3*I1234</f>
        <v>23.656548748472559</v>
      </c>
      <c r="K1234" s="14">
        <f t="shared" si="197"/>
        <v>1.4321603567332639</v>
      </c>
      <c r="L1234" s="1">
        <f t="shared" si="199"/>
        <v>3393.945764403295</v>
      </c>
      <c r="O1234">
        <f>(2*Mp*Equations!B1234/(Equations!F1234*1.026*0.75))^(1/2)</f>
        <v>97.450278862271304</v>
      </c>
      <c r="Q1234">
        <f>$G$3*('Initial Conditions (LLDS)'!$I$3/Equations!D1234)*(Ti/Equations!E1234)</f>
        <v>2591.8352005867155</v>
      </c>
      <c r="T1234" s="1">
        <v>30775</v>
      </c>
      <c r="U1234">
        <f t="shared" si="195"/>
        <v>315.8020721879617</v>
      </c>
      <c r="AB1234">
        <f t="shared" si="196"/>
        <v>7.3892597445442023</v>
      </c>
      <c r="AC1234" s="1">
        <f t="shared" si="198"/>
        <v>3393.945764403295</v>
      </c>
    </row>
    <row r="1235" spans="1:29">
      <c r="A1235">
        <f t="shared" si="191"/>
        <v>7.4139872654413663</v>
      </c>
      <c r="B1235" s="1">
        <f>(6.67384*10^(-11)*5.97219*10^24)/((6371*10^3+Equations!C1235)^2)</f>
        <v>9.7253491587219667</v>
      </c>
      <c r="C1235" s="1">
        <v>30800</v>
      </c>
      <c r="D1235" s="1">
        <f t="shared" si="192"/>
        <v>198.1187425229752</v>
      </c>
      <c r="E1235" s="1">
        <f>IF(C1235&lt;11165,'Initial Conditions (LLDS)'!$E$1-0.0065*C1235,IF(C1235&gt;25336.9,139.789+0.00296*C1235,216.483))</f>
        <v>230.95699999999999</v>
      </c>
      <c r="F1235">
        <f>(D1235*0.028964)/(8.3145*Equations!E1235)</f>
        <v>2.9882493540874583E-3</v>
      </c>
      <c r="G1235" s="14">
        <f t="shared" si="190"/>
        <v>1706.9913007904065</v>
      </c>
      <c r="H1235">
        <f t="shared" si="193"/>
        <v>172.67948133123619</v>
      </c>
      <c r="I1235">
        <f t="shared" si="194"/>
        <v>17.485260869092127</v>
      </c>
      <c r="J1235">
        <f>F1235*G1235*B1235-m*B1235-0.5*Equations!F1235*0.3*I1235</f>
        <v>23.656429687002458</v>
      </c>
      <c r="K1235" s="14">
        <f t="shared" si="197"/>
        <v>1.4297756371591415</v>
      </c>
      <c r="L1235" s="1">
        <f t="shared" si="199"/>
        <v>3395.3755400404543</v>
      </c>
      <c r="O1235">
        <f>(2*Mp*Equations!B1235/(Equations!F1235*1.026*0.75))^(1/2)</f>
        <v>97.939468839457362</v>
      </c>
      <c r="Q1235">
        <f>$G$3*('Initial Conditions (LLDS)'!$I$3/Equations!D1235)*(Ti/Equations!E1235)</f>
        <v>2616.2650909978065</v>
      </c>
      <c r="T1235" s="1">
        <v>30800</v>
      </c>
      <c r="U1235">
        <f t="shared" si="195"/>
        <v>314.47995751832639</v>
      </c>
      <c r="AB1235">
        <f t="shared" si="196"/>
        <v>7.4139872654413663</v>
      </c>
      <c r="AC1235" s="1">
        <f t="shared" si="198"/>
        <v>3395.3755400404543</v>
      </c>
    </row>
    <row r="1236" spans="1:29">
      <c r="A1236">
        <f t="shared" si="191"/>
        <v>7.4388417705193541</v>
      </c>
      <c r="B1236" s="1">
        <f>(6.67384*10^(-11)*5.97219*10^24)/((6371*10^3+Equations!C1236)^2)</f>
        <v>9.7252732012397693</v>
      </c>
      <c r="C1236" s="1">
        <v>30825</v>
      </c>
      <c r="D1236" s="1">
        <f t="shared" si="192"/>
        <v>196.20236368939212</v>
      </c>
      <c r="E1236" s="1">
        <f>IF(C1236&lt;11165,'Initial Conditions (LLDS)'!$E$1-0.0065*C1236,IF(C1236&gt;25336.9,139.789+0.00296*C1236,216.483))</f>
        <v>231.03100000000001</v>
      </c>
      <c r="F1236">
        <f>(D1236*0.028964)/(8.3145*Equations!E1236)</f>
        <v>2.9583964886273142E-3</v>
      </c>
      <c r="G1236" s="14">
        <f t="shared" si="190"/>
        <v>1724.2163691137455</v>
      </c>
      <c r="H1236">
        <f t="shared" si="193"/>
        <v>173.83919657495611</v>
      </c>
      <c r="I1236">
        <f t="shared" si="194"/>
        <v>17.514476572383369</v>
      </c>
      <c r="J1236">
        <f>F1236*G1236*B1236-m*B1236-0.5*Equations!F1236*0.3*I1236</f>
        <v>23.656310196005325</v>
      </c>
      <c r="K1236" s="14">
        <f t="shared" si="197"/>
        <v>1.4273906443438749</v>
      </c>
      <c r="L1236" s="1">
        <f t="shared" si="199"/>
        <v>3396.8029306847984</v>
      </c>
      <c r="O1236">
        <f>(2*Mp*Equations!B1236/(Equations!F1236*1.026*0.75))^(1/2)</f>
        <v>98.431992498692978</v>
      </c>
      <c r="Q1236">
        <f>$G$3*('Initial Conditions (LLDS)'!$I$3/Equations!D1236)*(Ti/Equations!E1236)</f>
        <v>2640.9729067235717</v>
      </c>
      <c r="T1236" s="1">
        <v>30825</v>
      </c>
      <c r="U1236">
        <f t="shared" si="195"/>
        <v>313.16037822163673</v>
      </c>
      <c r="AB1236">
        <f t="shared" si="196"/>
        <v>7.4388417705193541</v>
      </c>
      <c r="AC1236" s="1">
        <f t="shared" si="198"/>
        <v>3396.8029306847984</v>
      </c>
    </row>
    <row r="1237" spans="1:29">
      <c r="A1237">
        <f t="shared" si="191"/>
        <v>7.463824147152045</v>
      </c>
      <c r="B1237" s="1">
        <f>(6.67384*10^(-11)*5.97219*10^24)/((6371*10^3+Equations!C1237)^2)</f>
        <v>9.7251972446474415</v>
      </c>
      <c r="C1237" s="1">
        <v>30850</v>
      </c>
      <c r="D1237" s="1">
        <f t="shared" si="192"/>
        <v>194.30102257183071</v>
      </c>
      <c r="E1237" s="1">
        <f>IF(C1237&lt;11165,'Initial Conditions (LLDS)'!$E$1-0.0065*C1237,IF(C1237&gt;25336.9,139.789+0.00296*C1237,216.483))</f>
        <v>231.10499999999999</v>
      </c>
      <c r="F1237">
        <f>(D1237*0.028964)/(8.3145*Equations!E1237)</f>
        <v>2.9287894114551054E-3</v>
      </c>
      <c r="G1237" s="14">
        <f t="shared" si="190"/>
        <v>1741.6464400168543</v>
      </c>
      <c r="H1237">
        <f t="shared" si="193"/>
        <v>175.00878963112467</v>
      </c>
      <c r="I1237">
        <f t="shared" si="194"/>
        <v>17.54379344921519</v>
      </c>
      <c r="J1237">
        <f>F1237*G1237*B1237-m*B1237-0.5*Equations!F1237*0.3*I1237</f>
        <v>23.656190277572705</v>
      </c>
      <c r="K1237" s="14">
        <f t="shared" si="197"/>
        <v>1.4250053771077862</v>
      </c>
      <c r="L1237" s="1">
        <f t="shared" si="199"/>
        <v>3398.2279360619063</v>
      </c>
      <c r="O1237">
        <f>(2*Mp*Equations!B1237/(Equations!F1237*1.026*0.75))^(1/2)</f>
        <v>98.927878705207789</v>
      </c>
      <c r="Q1237">
        <f>$G$3*('Initial Conditions (LLDS)'!$I$3/Equations!D1237)*(Ti/Equations!E1237)</f>
        <v>2665.9623454755119</v>
      </c>
      <c r="T1237" s="1">
        <v>30850</v>
      </c>
      <c r="U1237">
        <f t="shared" si="195"/>
        <v>311.84333884211736</v>
      </c>
      <c r="AB1237">
        <f t="shared" si="196"/>
        <v>7.463824147152045</v>
      </c>
      <c r="AC1237" s="1">
        <f t="shared" si="198"/>
        <v>3398.2279360619063</v>
      </c>
    </row>
    <row r="1238" spans="1:29">
      <c r="A1238">
        <f t="shared" si="191"/>
        <v>7.4889352905696009</v>
      </c>
      <c r="B1238" s="1">
        <f>(6.67384*10^(-11)*5.97219*10^24)/((6371*10^3+Equations!C1238)^2)</f>
        <v>9.7251212889449654</v>
      </c>
      <c r="C1238" s="1">
        <v>30875</v>
      </c>
      <c r="D1238" s="1">
        <f t="shared" si="192"/>
        <v>192.41462872964243</v>
      </c>
      <c r="E1238" s="1">
        <f>IF(C1238&lt;11165,'Initial Conditions (LLDS)'!$E$1-0.0065*C1238,IF(C1238&gt;25336.9,139.789+0.00296*C1238,216.483))</f>
        <v>231.17899999999997</v>
      </c>
      <c r="F1238">
        <f>(D1238*0.028964)/(8.3145*Equations!E1238)</f>
        <v>2.8994265237241483E-3</v>
      </c>
      <c r="G1238" s="14">
        <f t="shared" si="190"/>
        <v>1759.2843309814264</v>
      </c>
      <c r="H1238">
        <f t="shared" si="193"/>
        <v>176.18836283678334</v>
      </c>
      <c r="I1238">
        <f t="shared" si="194"/>
        <v>17.573212040079945</v>
      </c>
      <c r="J1238">
        <f>F1238*G1238*B1238-m*B1238-0.5*Equations!F1238*0.3*I1238</f>
        <v>23.656069933789368</v>
      </c>
      <c r="K1238" s="14">
        <f t="shared" si="197"/>
        <v>1.4226198342671492</v>
      </c>
      <c r="L1238" s="1">
        <f t="shared" si="199"/>
        <v>3399.6505558961735</v>
      </c>
      <c r="O1238">
        <f>(2*Mp*Equations!B1238/(Equations!F1238*1.026*0.75))^(1/2)</f>
        <v>99.427156627928667</v>
      </c>
      <c r="Q1238">
        <f>$G$3*('Initial Conditions (LLDS)'!$I$3/Equations!D1238)*(Ti/Equations!E1238)</f>
        <v>2691.2371612658176</v>
      </c>
      <c r="T1238" s="1">
        <v>30875</v>
      </c>
      <c r="U1238">
        <f t="shared" si="195"/>
        <v>310.52884390065464</v>
      </c>
      <c r="AB1238">
        <f t="shared" si="196"/>
        <v>7.4889352905696009</v>
      </c>
      <c r="AC1238" s="1">
        <f t="shared" si="198"/>
        <v>3399.6505558961735</v>
      </c>
    </row>
    <row r="1239" spans="1:29">
      <c r="A1239">
        <f t="shared" si="191"/>
        <v>7.5141761039427939</v>
      </c>
      <c r="B1239" s="1">
        <f>(6.67384*10^(-11)*5.97219*10^24)/((6371*10^3+Equations!C1239)^2)</f>
        <v>9.7250453341323304</v>
      </c>
      <c r="C1239" s="1">
        <v>30900</v>
      </c>
      <c r="D1239" s="1">
        <f t="shared" si="192"/>
        <v>190.54309209974824</v>
      </c>
      <c r="E1239" s="1">
        <f>IF(C1239&lt;11165,'Initial Conditions (LLDS)'!$E$1-0.0065*C1239,IF(C1239&gt;25336.9,139.789+0.00296*C1239,216.483))</f>
        <v>231.25299999999999</v>
      </c>
      <c r="F1239">
        <f>(D1239*0.028964)/(8.3145*Equations!E1239)</f>
        <v>2.8703062343218974E-3</v>
      </c>
      <c r="G1239" s="14">
        <f t="shared" si="190"/>
        <v>1777.1329034600103</v>
      </c>
      <c r="H1239">
        <f t="shared" si="193"/>
        <v>177.37801977992541</v>
      </c>
      <c r="I1239">
        <f t="shared" si="194"/>
        <v>17.602732889367925</v>
      </c>
      <c r="J1239">
        <f>F1239*G1239*B1239-m*B1239-0.5*Equations!F1239*0.3*I1239</f>
        <v>23.655949166733432</v>
      </c>
      <c r="K1239" s="14">
        <f t="shared" si="197"/>
        <v>1.4202340146341728</v>
      </c>
      <c r="L1239" s="1">
        <f t="shared" si="199"/>
        <v>3401.0707899108079</v>
      </c>
      <c r="O1239">
        <f>(2*Mp*Equations!B1239/(Equations!F1239*1.026*0.75))^(1/2)</f>
        <v>99.929855743244261</v>
      </c>
      <c r="Q1239">
        <f>$G$3*('Initial Conditions (LLDS)'!$I$3/Equations!D1239)*(Ti/Equations!E1239)</f>
        <v>2716.8011653726953</v>
      </c>
      <c r="T1239" s="1">
        <v>30900</v>
      </c>
      <c r="U1239">
        <f t="shared" si="195"/>
        <v>309.21689789479143</v>
      </c>
      <c r="AB1239">
        <f t="shared" si="196"/>
        <v>7.5141761039427939</v>
      </c>
      <c r="AC1239" s="1">
        <f t="shared" si="198"/>
        <v>3401.0707899108079</v>
      </c>
    </row>
    <row r="1240" spans="1:29">
      <c r="A1240">
        <f t="shared" si="191"/>
        <v>7.5395474984683135</v>
      </c>
      <c r="B1240" s="1">
        <f>(6.67384*10^(-11)*5.97219*10^24)/((6371*10^3+Equations!C1240)^2)</f>
        <v>9.7249693802095205</v>
      </c>
      <c r="C1240" s="1">
        <v>30925</v>
      </c>
      <c r="D1240" s="1">
        <f t="shared" si="192"/>
        <v>188.68632299575955</v>
      </c>
      <c r="E1240" s="1">
        <f>IF(C1240&lt;11165,'Initial Conditions (LLDS)'!$E$1-0.0065*C1240,IF(C1240&gt;25336.9,139.789+0.00296*C1240,216.483))</f>
        <v>231.327</v>
      </c>
      <c r="F1240">
        <f>(D1240*0.028964)/(8.3145*Equations!E1240)</f>
        <v>2.8414269598443318E-3</v>
      </c>
      <c r="G1240" s="14">
        <f t="shared" si="190"/>
        <v>1795.1950636448162</v>
      </c>
      <c r="H1240">
        <f t="shared" si="193"/>
        <v>178.5778653171343</v>
      </c>
      <c r="I1240">
        <f t="shared" si="194"/>
        <v>17.632356545402875</v>
      </c>
      <c r="J1240">
        <f>F1240*G1240*B1240-m*B1240-0.5*Equations!F1240*0.3*I1240</f>
        <v>23.655827978476236</v>
      </c>
      <c r="K1240" s="14">
        <f t="shared" si="197"/>
        <v>1.4178479170169698</v>
      </c>
      <c r="L1240" s="1">
        <f t="shared" si="199"/>
        <v>3402.4886378278247</v>
      </c>
      <c r="O1240">
        <f>(2*Mp*Equations!B1240/(Equations!F1240*1.026*0.75))^(1/2)</f>
        <v>100.43600583882352</v>
      </c>
      <c r="Q1240">
        <f>$G$3*('Initial Conditions (LLDS)'!$I$3/Equations!D1240)*(Ti/Equations!E1240)</f>
        <v>2742.6582273240906</v>
      </c>
      <c r="T1240" s="1">
        <v>30925</v>
      </c>
      <c r="U1240">
        <f t="shared" si="195"/>
        <v>307.90750529872173</v>
      </c>
      <c r="AB1240">
        <f t="shared" si="196"/>
        <v>7.5395474984683135</v>
      </c>
      <c r="AC1240" s="1">
        <f t="shared" si="198"/>
        <v>3402.4886378278247</v>
      </c>
    </row>
    <row r="1241" spans="1:29">
      <c r="A1241">
        <f t="shared" si="191"/>
        <v>7.5650503934552455</v>
      </c>
      <c r="B1241" s="1">
        <f>(6.67384*10^(-11)*5.97219*10^24)/((6371*10^3+Equations!C1241)^2)</f>
        <v>9.7248934271765233</v>
      </c>
      <c r="C1241" s="1">
        <v>30950</v>
      </c>
      <c r="D1241" s="1">
        <f t="shared" si="192"/>
        <v>186.84423210709903</v>
      </c>
      <c r="E1241" s="1">
        <f>IF(C1241&lt;11165,'Initial Conditions (LLDS)'!$E$1-0.0065*C1241,IF(C1241&gt;25336.9,139.789+0.00296*C1241,216.483))</f>
        <v>231.40099999999998</v>
      </c>
      <c r="F1241">
        <f>(D1241*0.028964)/(8.3145*Equations!E1241)</f>
        <v>2.812787124570398E-3</v>
      </c>
      <c r="G1241" s="14">
        <f t="shared" si="190"/>
        <v>1813.4737632514277</v>
      </c>
      <c r="H1241">
        <f t="shared" si="193"/>
        <v>179.78800559150781</v>
      </c>
      <c r="I1241">
        <f t="shared" si="194"/>
        <v>17.66208356047775</v>
      </c>
      <c r="J1241">
        <f>F1241*G1241*B1241-m*B1241-0.5*Equations!F1241*0.3*I1241</f>
        <v>23.65570637108247</v>
      </c>
      <c r="K1241" s="14">
        <f t="shared" si="197"/>
        <v>1.415461540219537</v>
      </c>
      <c r="L1241" s="1">
        <f t="shared" si="199"/>
        <v>3403.9040993680442</v>
      </c>
      <c r="O1241">
        <f>(2*Mp*Equations!B1241/(Equations!F1241*1.026*0.75))^(1/2)</f>
        <v>100.94563701748866</v>
      </c>
      <c r="Q1241">
        <f>$G$3*('Initial Conditions (LLDS)'!$I$3/Equations!D1241)*(Ti/Equations!E1241)</f>
        <v>2768.8122759002099</v>
      </c>
      <c r="T1241" s="1">
        <v>30950</v>
      </c>
      <c r="U1241">
        <f t="shared" si="195"/>
        <v>306.60067056328512</v>
      </c>
      <c r="AB1241">
        <f t="shared" si="196"/>
        <v>7.5650503934552455</v>
      </c>
      <c r="AC1241" s="1">
        <f t="shared" si="198"/>
        <v>3403.9040993680442</v>
      </c>
    </row>
    <row r="1242" spans="1:29">
      <c r="A1242">
        <f t="shared" si="191"/>
        <v>7.590685716412569</v>
      </c>
      <c r="B1242" s="1">
        <f>(6.67384*10^(-11)*5.97219*10^24)/((6371*10^3+Equations!C1242)^2)</f>
        <v>9.7248174750333245</v>
      </c>
      <c r="C1242" s="1">
        <v>30975</v>
      </c>
      <c r="D1242" s="1">
        <f t="shared" si="192"/>
        <v>185.01673049812206</v>
      </c>
      <c r="E1242" s="1">
        <f>IF(C1242&lt;11165,'Initial Conditions (LLDS)'!$E$1-0.0065*C1242,IF(C1242&gt;25336.9,139.789+0.00296*C1242,216.483))</f>
        <v>231.47499999999997</v>
      </c>
      <c r="F1242">
        <f>(D1242*0.028964)/(8.3145*Equations!E1242)</f>
        <v>2.784385160436506E-3</v>
      </c>
      <c r="G1242" s="14">
        <f t="shared" si="190"/>
        <v>1831.9720003177204</v>
      </c>
      <c r="H1242">
        <f t="shared" si="193"/>
        <v>181.00854805086641</v>
      </c>
      <c r="I1242">
        <f t="shared" si="194"/>
        <v>17.691914490891005</v>
      </c>
      <c r="J1242">
        <f>F1242*G1242*B1242-m*B1242-0.5*Equations!F1242*0.3*I1242</f>
        <v>23.655584346610134</v>
      </c>
      <c r="K1242" s="14">
        <f t="shared" si="197"/>
        <v>1.4130748830417246</v>
      </c>
      <c r="L1242" s="1">
        <f t="shared" si="199"/>
        <v>3405.3171742510858</v>
      </c>
      <c r="O1242">
        <f>(2*Mp*Equations!B1242/(Equations!F1242*1.026*0.75))^(1/2)</f>
        <v>101.45877970114397</v>
      </c>
      <c r="Q1242">
        <f>$G$3*('Initial Conditions (LLDS)'!$I$3/Equations!D1242)*(Ti/Equations!E1242)</f>
        <v>2795.2673001552339</v>
      </c>
      <c r="T1242" s="1">
        <v>30975</v>
      </c>
      <c r="U1242">
        <f t="shared" si="195"/>
        <v>305.2963981159607</v>
      </c>
      <c r="AB1242">
        <f t="shared" si="196"/>
        <v>7.590685716412569</v>
      </c>
      <c r="AC1242" s="1">
        <f t="shared" si="198"/>
        <v>3405.3171742510858</v>
      </c>
    </row>
    <row r="1243" spans="1:29">
      <c r="A1243">
        <f t="shared" si="191"/>
        <v>7.6164544031377899</v>
      </c>
      <c r="B1243" s="1">
        <f>(6.67384*10^(-11)*5.97219*10^24)/((6371*10^3+Equations!C1243)^2)</f>
        <v>9.72474152377991</v>
      </c>
      <c r="C1243" s="1">
        <v>31000</v>
      </c>
      <c r="D1243" s="1">
        <f t="shared" si="192"/>
        <v>183.20372960724004</v>
      </c>
      <c r="E1243" s="1">
        <f>IF(C1243&lt;11165,'Initial Conditions (LLDS)'!$E$1-0.0065*C1243,IF(C1243&gt;25336.9,139.789+0.00296*C1243,216.483))</f>
        <v>231.54899999999998</v>
      </c>
      <c r="F1243">
        <f>(D1243*0.028964)/(8.3145*Equations!E1243)</f>
        <v>2.7562195070111009E-3</v>
      </c>
      <c r="G1243" s="14">
        <f t="shared" si="190"/>
        <v>1850.692820018307</v>
      </c>
      <c r="H1243">
        <f t="shared" si="193"/>
        <v>182.23960146625447</v>
      </c>
      <c r="I1243">
        <f t="shared" si="194"/>
        <v>17.721849896983144</v>
      </c>
      <c r="J1243">
        <f>F1243*G1243*B1243-m*B1243-0.5*Equations!F1243*0.3*I1243</f>
        <v>23.655461907110563</v>
      </c>
      <c r="K1243" s="14">
        <f t="shared" si="197"/>
        <v>1.4106879442792166</v>
      </c>
      <c r="L1243" s="1">
        <f t="shared" si="199"/>
        <v>3406.7278621953651</v>
      </c>
      <c r="O1243">
        <f>(2*Mp*Equations!B1243/(Equations!F1243*1.026*0.75))^(1/2)</f>
        <v>101.97546463476026</v>
      </c>
      <c r="Q1243">
        <f>$G$3*('Initial Conditions (LLDS)'!$I$3/Equations!D1243)*(Ti/Equations!E1243)</f>
        <v>2822.0273504585971</v>
      </c>
      <c r="T1243" s="1">
        <v>31000</v>
      </c>
      <c r="U1243">
        <f t="shared" si="195"/>
        <v>303.99469236086293</v>
      </c>
      <c r="AB1243">
        <f t="shared" si="196"/>
        <v>7.6164544031377899</v>
      </c>
      <c r="AC1243" s="1">
        <f t="shared" si="198"/>
        <v>3406.7278621953651</v>
      </c>
    </row>
    <row r="1244" spans="1:29">
      <c r="A1244">
        <f t="shared" si="191"/>
        <v>7.6423573978067045</v>
      </c>
      <c r="B1244" s="1">
        <f>(6.67384*10^(-11)*5.97219*10^24)/((6371*10^3+Equations!C1244)^2)</f>
        <v>9.7246655734162673</v>
      </c>
      <c r="C1244" s="1">
        <v>31025</v>
      </c>
      <c r="D1244" s="1">
        <f t="shared" si="192"/>
        <v>181.40514124604212</v>
      </c>
      <c r="E1244" s="1">
        <f>IF(C1244&lt;11165,'Initial Conditions (LLDS)'!$E$1-0.0065*C1244,IF(C1244&gt;25336.9,139.789+0.00296*C1244,216.483))</f>
        <v>231.62299999999999</v>
      </c>
      <c r="F1244">
        <f>(D1244*0.028964)/(8.3145*Equations!E1244)</f>
        <v>2.7282886114692686E-3</v>
      </c>
      <c r="G1244" s="14">
        <f t="shared" si="190"/>
        <v>1869.639315494866</v>
      </c>
      <c r="H1244">
        <f t="shared" si="193"/>
        <v>183.48127595073984</v>
      </c>
      <c r="I1244">
        <f t="shared" si="194"/>
        <v>17.75189034317377</v>
      </c>
      <c r="J1244">
        <f>F1244*G1244*B1244-m*B1244-0.5*Equations!F1244*0.3*I1244</f>
        <v>23.655339054628413</v>
      </c>
      <c r="K1244" s="14">
        <f t="shared" si="197"/>
        <v>1.4083007227235034</v>
      </c>
      <c r="L1244" s="1">
        <f t="shared" si="199"/>
        <v>3408.1361629180888</v>
      </c>
      <c r="O1244">
        <f>(2*Mp*Equations!B1244/(Equations!F1244*1.026*0.75))^(1/2)</f>
        <v>102.49572289041748</v>
      </c>
      <c r="Q1244">
        <f>$G$3*('Initial Conditions (LLDS)'!$I$3/Equations!D1244)*(Ti/Equations!E1244)</f>
        <v>2849.0965395563017</v>
      </c>
      <c r="T1244" s="1">
        <v>31025</v>
      </c>
      <c r="U1244">
        <f t="shared" si="195"/>
        <v>302.69555767873499</v>
      </c>
      <c r="AB1244">
        <f t="shared" si="196"/>
        <v>7.6423573978067045</v>
      </c>
      <c r="AC1244" s="1">
        <f t="shared" si="198"/>
        <v>3408.1361629180888</v>
      </c>
    </row>
    <row r="1245" spans="1:29">
      <c r="A1245">
        <f t="shared" si="191"/>
        <v>7.6683956530642989</v>
      </c>
      <c r="B1245" s="1">
        <f>(6.67384*10^(-11)*5.97219*10^24)/((6371*10^3+Equations!C1245)^2)</f>
        <v>9.7245896239423786</v>
      </c>
      <c r="C1245" s="1">
        <v>31050</v>
      </c>
      <c r="D1245" s="1">
        <f t="shared" si="192"/>
        <v>179.62087759841819</v>
      </c>
      <c r="E1245" s="1">
        <f>IF(C1245&lt;11165,'Initial Conditions (LLDS)'!$E$1-0.0065*C1245,IF(C1245&gt;25336.9,139.789+0.00296*C1245,216.483))</f>
        <v>231.697</v>
      </c>
      <c r="F1245">
        <f>(D1245*0.028964)/(8.3145*Equations!E1245)</f>
        <v>2.7005909285673984E-3</v>
      </c>
      <c r="G1245" s="14">
        <f t="shared" si="190"/>
        <v>1888.8146287026748</v>
      </c>
      <c r="H1245">
        <f t="shared" si="193"/>
        <v>184.73368297851519</v>
      </c>
      <c r="I1245">
        <f t="shared" si="194"/>
        <v>17.782036397999047</v>
      </c>
      <c r="J1245">
        <f>F1245*G1245*B1245-m*B1245-0.5*Equations!F1245*0.3*I1245</f>
        <v>23.655215791201744</v>
      </c>
      <c r="K1245" s="14">
        <f t="shared" si="197"/>
        <v>1.4059132171618525</v>
      </c>
      <c r="L1245" s="1">
        <f t="shared" si="199"/>
        <v>3409.5420761352507</v>
      </c>
      <c r="O1245">
        <f>(2*Mp*Equations!B1245/(Equations!F1245*1.026*0.75))^(1/2)</f>
        <v>103.01958587140523</v>
      </c>
      <c r="Q1245">
        <f>$G$3*('Initial Conditions (LLDS)'!$I$3/Equations!D1245)*(Ti/Equations!E1245)</f>
        <v>2876.4790436526537</v>
      </c>
      <c r="T1245" s="1">
        <v>31050</v>
      </c>
      <c r="U1245">
        <f t="shared" si="195"/>
        <v>301.39899842694314</v>
      </c>
      <c r="AB1245">
        <f t="shared" si="196"/>
        <v>7.6683956530642989</v>
      </c>
      <c r="AC1245" s="1">
        <f t="shared" si="198"/>
        <v>3409.5420761352507</v>
      </c>
    </row>
    <row r="1246" spans="1:29">
      <c r="A1246">
        <f t="shared" si="191"/>
        <v>7.6945701301168512</v>
      </c>
      <c r="B1246" s="1">
        <f>(6.67384*10^(-11)*5.97219*10^24)/((6371*10^3+Equations!C1246)^2)</f>
        <v>9.7245136753582351</v>
      </c>
      <c r="C1246" s="1">
        <v>31075</v>
      </c>
      <c r="D1246" s="1">
        <f t="shared" si="192"/>
        <v>177.85085121968126</v>
      </c>
      <c r="E1246" s="1">
        <f>IF(C1246&lt;11165,'Initial Conditions (LLDS)'!$E$1-0.0065*C1246,IF(C1246&gt;25336.9,139.789+0.00296*C1246,216.483))</f>
        <v>231.77099999999999</v>
      </c>
      <c r="F1246">
        <f>(D1246*0.028964)/(8.3145*Equations!E1246)</f>
        <v>2.673124920617889E-3</v>
      </c>
      <c r="G1246" s="14">
        <f t="shared" si="190"/>
        <v>1908.2219512737074</v>
      </c>
      <c r="H1246">
        <f t="shared" si="193"/>
        <v>185.99693540431042</v>
      </c>
      <c r="I1246">
        <f t="shared" si="194"/>
        <v>17.812288634149475</v>
      </c>
      <c r="J1246">
        <f>F1246*G1246*B1246-m*B1246-0.5*Equations!F1246*0.3*I1246</f>
        <v>23.655092118861937</v>
      </c>
      <c r="K1246" s="14">
        <f t="shared" si="197"/>
        <v>1.4035254263772901</v>
      </c>
      <c r="L1246" s="1">
        <f t="shared" si="199"/>
        <v>3410.9456015616279</v>
      </c>
      <c r="O1246">
        <f>(2*Mp*Equations!B1246/(Equations!F1246*1.026*0.75))^(1/2)</f>
        <v>103.54708531638276</v>
      </c>
      <c r="Q1246">
        <f>$G$3*('Initial Conditions (LLDS)'!$I$3/Equations!D1246)*(Ti/Equations!E1246)</f>
        <v>2904.1791035128731</v>
      </c>
      <c r="T1246" s="1">
        <v>31075</v>
      </c>
      <c r="U1246">
        <f t="shared" si="195"/>
        <v>300.10501893947031</v>
      </c>
      <c r="AB1246">
        <f t="shared" si="196"/>
        <v>7.6945701301168512</v>
      </c>
      <c r="AC1246" s="1">
        <f t="shared" si="198"/>
        <v>3410.9456015616279</v>
      </c>
    </row>
    <row r="1247" spans="1:29">
      <c r="A1247">
        <f t="shared" si="191"/>
        <v>7.7208817988250935</v>
      </c>
      <c r="B1247" s="1">
        <f>(6.67384*10^(-11)*5.97219*10^24)/((6371*10^3+Equations!C1247)^2)</f>
        <v>9.724437727663819</v>
      </c>
      <c r="C1247" s="1">
        <v>31100</v>
      </c>
      <c r="D1247" s="1">
        <f t="shared" si="192"/>
        <v>176.09497503569349</v>
      </c>
      <c r="E1247" s="1">
        <f>IF(C1247&lt;11165,'Initial Conditions (LLDS)'!$E$1-0.0065*C1247,IF(C1247&gt;25336.9,139.789+0.00296*C1247,216.483))</f>
        <v>231.84499999999997</v>
      </c>
      <c r="F1247">
        <f>(D1247*0.028964)/(8.3145*Equations!E1247)</f>
        <v>2.6458890574639605E-3</v>
      </c>
      <c r="G1247" s="14">
        <f t="shared" si="190"/>
        <v>1927.8645253966104</v>
      </c>
      <c r="H1247">
        <f t="shared" si="193"/>
        <v>187.271147483113</v>
      </c>
      <c r="I1247">
        <f t="shared" si="194"/>
        <v>17.842647628508235</v>
      </c>
      <c r="J1247">
        <f>F1247*G1247*B1247-m*B1247-0.5*Equations!F1247*0.3*I1247</f>
        <v>23.654968039633768</v>
      </c>
      <c r="K1247" s="14">
        <f t="shared" si="197"/>
        <v>1.4011373491485672</v>
      </c>
      <c r="L1247" s="1">
        <f t="shared" si="199"/>
        <v>3412.3467389107764</v>
      </c>
      <c r="O1247">
        <f>(2*Mp*Equations!B1247/(Equations!F1247*1.026*0.75))^(1/2)</f>
        <v>104.07825330359852</v>
      </c>
      <c r="Q1247">
        <f>$G$3*('Initial Conditions (LLDS)'!$I$3/Equations!D1247)*(Ti/Equations!E1247)</f>
        <v>2932.2010255869591</v>
      </c>
      <c r="T1247" s="1">
        <v>31100</v>
      </c>
      <c r="U1247">
        <f t="shared" si="195"/>
        <v>298.81362352691133</v>
      </c>
      <c r="AB1247">
        <f t="shared" si="196"/>
        <v>7.7208817988250935</v>
      </c>
      <c r="AC1247" s="1">
        <f t="shared" si="198"/>
        <v>3412.3467389107764</v>
      </c>
    </row>
    <row r="1248" spans="1:29">
      <c r="A1248">
        <f t="shared" si="191"/>
        <v>7.7473316377987125</v>
      </c>
      <c r="B1248" s="1">
        <f>(6.67384*10^(-11)*5.97219*10^24)/((6371*10^3+Equations!C1248)^2)</f>
        <v>9.7243617808591178</v>
      </c>
      <c r="C1248" s="1">
        <v>31125</v>
      </c>
      <c r="D1248" s="1">
        <f t="shared" si="192"/>
        <v>174.35316234198871</v>
      </c>
      <c r="E1248" s="1">
        <f>IF(C1248&lt;11165,'Initial Conditions (LLDS)'!$E$1-0.0065*C1248,IF(C1248&gt;25336.9,139.789+0.00296*C1248,216.483))</f>
        <v>231.91899999999998</v>
      </c>
      <c r="F1248">
        <f>(D1248*0.028964)/(8.3145*Equations!E1248)</f>
        <v>2.6188818164544574E-3</v>
      </c>
      <c r="G1248" s="14">
        <f t="shared" si="190"/>
        <v>1947.7456447139934</v>
      </c>
      <c r="H1248">
        <f t="shared" si="193"/>
        <v>188.55643489021489</v>
      </c>
      <c r="I1248">
        <f t="shared" si="194"/>
        <v>17.873113962189805</v>
      </c>
      <c r="J1248">
        <f>F1248*G1248*B1248-m*B1248-0.5*Equations!F1248*0.3*I1248</f>
        <v>23.65484355553539</v>
      </c>
      <c r="K1248" s="14">
        <f t="shared" si="197"/>
        <v>1.3987489842501408</v>
      </c>
      <c r="L1248" s="1">
        <f t="shared" si="199"/>
        <v>3413.7454878950266</v>
      </c>
      <c r="O1248">
        <f>(2*Mp*Equations!B1248/(Equations!F1248*1.026*0.75))^(1/2)</f>
        <v>104.6131222551715</v>
      </c>
      <c r="Q1248">
        <f>$G$3*('Initial Conditions (LLDS)'!$I$3/Equations!D1248)*(Ti/Equations!E1248)</f>
        <v>2960.5491831553741</v>
      </c>
      <c r="T1248" s="1">
        <v>31125</v>
      </c>
      <c r="U1248">
        <f t="shared" si="195"/>
        <v>297.52481647646596</v>
      </c>
      <c r="AB1248">
        <f t="shared" si="196"/>
        <v>7.7473316377987125</v>
      </c>
      <c r="AC1248" s="1">
        <f t="shared" si="198"/>
        <v>3413.7454878950266</v>
      </c>
    </row>
    <row r="1249" spans="1:29">
      <c r="A1249">
        <f t="shared" si="191"/>
        <v>7.7739206344919589</v>
      </c>
      <c r="B1249" s="1">
        <f>(6.67384*10^(-11)*5.97219*10^24)/((6371*10^3+Equations!C1249)^2)</f>
        <v>9.7242858349441175</v>
      </c>
      <c r="C1249" s="1">
        <v>31150</v>
      </c>
      <c r="D1249" s="1">
        <f t="shared" si="192"/>
        <v>172.6253268028974</v>
      </c>
      <c r="E1249" s="1">
        <f>IF(C1249&lt;11165,'Initial Conditions (LLDS)'!$E$1-0.0065*C1249,IF(C1249&gt;25336.9,139.789+0.00296*C1249,216.483))</f>
        <v>231.99299999999999</v>
      </c>
      <c r="F1249">
        <f>(D1249*0.028964)/(8.3145*Equations!E1249)</f>
        <v>2.5921016824187438E-3</v>
      </c>
      <c r="G1249" s="14">
        <f t="shared" si="190"/>
        <v>1967.8686552373488</v>
      </c>
      <c r="H1249">
        <f t="shared" si="193"/>
        <v>189.85291474157984</v>
      </c>
      <c r="I1249">
        <f t="shared" si="194"/>
        <v>17.90368822057917</v>
      </c>
      <c r="J1249">
        <f>F1249*G1249*B1249-m*B1249-0.5*Equations!F1249*0.3*I1249</f>
        <v>23.654718668578429</v>
      </c>
      <c r="K1249" s="14">
        <f t="shared" si="197"/>
        <v>1.396360330452139</v>
      </c>
      <c r="L1249" s="1">
        <f t="shared" si="199"/>
        <v>3415.141848225479</v>
      </c>
      <c r="O1249">
        <f>(2*Mp*Equations!B1249/(Equations!F1249*1.026*0.75))^(1/2)</f>
        <v>105.15172494143461</v>
      </c>
      <c r="Q1249">
        <f>$G$3*('Initial Conditions (LLDS)'!$I$3/Equations!D1249)*(Ti/Equations!E1249)</f>
        <v>2989.2280174969214</v>
      </c>
      <c r="T1249" s="1">
        <v>31150</v>
      </c>
      <c r="U1249">
        <f t="shared" si="195"/>
        <v>296.23860205193336</v>
      </c>
      <c r="AB1249">
        <f t="shared" si="196"/>
        <v>7.7739206344919589</v>
      </c>
      <c r="AC1249" s="1">
        <f t="shared" si="198"/>
        <v>3415.141848225479</v>
      </c>
    </row>
    <row r="1250" spans="1:29">
      <c r="A1250">
        <f t="shared" si="191"/>
        <v>7.8006497853005472</v>
      </c>
      <c r="B1250" s="1">
        <f>(6.67384*10^(-11)*5.97219*10^24)/((6371*10^3+Equations!C1250)^2)</f>
        <v>9.7242098899188054</v>
      </c>
      <c r="C1250" s="1">
        <v>31175</v>
      </c>
      <c r="D1250" s="1">
        <f t="shared" si="192"/>
        <v>170.91138245067128</v>
      </c>
      <c r="E1250" s="1">
        <f>IF(C1250&lt;11165,'Initial Conditions (LLDS)'!$E$1-0.0065*C1250,IF(C1250&gt;25336.9,139.789+0.00296*C1250,216.483))</f>
        <v>232.06699999999998</v>
      </c>
      <c r="F1250">
        <f>(D1250*0.028964)/(8.3145*Equations!E1250)</f>
        <v>2.5655471476416281E-3</v>
      </c>
      <c r="G1250" s="14">
        <f t="shared" si="190"/>
        <v>1988.2369562800061</v>
      </c>
      <c r="H1250">
        <f t="shared" si="193"/>
        <v>191.16070561454512</v>
      </c>
      <c r="I1250">
        <f t="shared" si="194"/>
        <v>17.934370993371296</v>
      </c>
      <c r="J1250">
        <f>F1250*G1250*B1250-m*B1250-0.5*Equations!F1250*0.3*I1250</f>
        <v>23.654593380767857</v>
      </c>
      <c r="K1250" s="14">
        <f t="shared" si="197"/>
        <v>1.3939713865203427</v>
      </c>
      <c r="L1250" s="1">
        <f t="shared" si="199"/>
        <v>3416.5358196119992</v>
      </c>
      <c r="O1250">
        <f>(2*Mp*Equations!B1250/(Equations!F1250*1.026*0.75))^(1/2)</f>
        <v>105.69409448534138</v>
      </c>
      <c r="Q1250">
        <f>$G$3*('Initial Conditions (LLDS)'!$I$3/Equations!D1250)*(Ti/Equations!E1250)</f>
        <v>3018.2420390793332</v>
      </c>
      <c r="T1250" s="1">
        <v>31175</v>
      </c>
      <c r="U1250">
        <f t="shared" si="195"/>
        <v>294.95498449370444</v>
      </c>
      <c r="AB1250">
        <f t="shared" si="196"/>
        <v>7.8006497853005472</v>
      </c>
      <c r="AC1250" s="1">
        <f t="shared" si="198"/>
        <v>3416.5358196119992</v>
      </c>
    </row>
    <row r="1251" spans="1:29">
      <c r="A1251">
        <f t="shared" si="191"/>
        <v>7.8275200956597493</v>
      </c>
      <c r="B1251" s="1">
        <f>(6.67384*10^(-11)*5.97219*10^24)/((6371*10^3+Equations!C1251)^2)</f>
        <v>9.7241339457831657</v>
      </c>
      <c r="C1251" s="1">
        <v>31200</v>
      </c>
      <c r="D1251" s="1">
        <f t="shared" si="192"/>
        <v>169.21124368461011</v>
      </c>
      <c r="E1251" s="1">
        <f>IF(C1251&lt;11165,'Initial Conditions (LLDS)'!$E$1-0.0065*C1251,IF(C1251&gt;25336.9,139.789+0.00296*C1251,216.483))</f>
        <v>232.14099999999999</v>
      </c>
      <c r="F1251">
        <f>(D1251*0.028964)/(8.3145*Equations!E1251)</f>
        <v>2.5392167118383833E-3</v>
      </c>
      <c r="G1251" s="14">
        <f t="shared" si="190"/>
        <v>2008.8540014084888</v>
      </c>
      <c r="H1251">
        <f t="shared" si="193"/>
        <v>192.47992756885759</v>
      </c>
      <c r="I1251">
        <f t="shared" si="194"/>
        <v>17.965162874611167</v>
      </c>
      <c r="J1251">
        <f>F1251*G1251*B1251-m*B1251-0.5*Equations!F1251*0.3*I1251</f>
        <v>23.654467694102088</v>
      </c>
      <c r="K1251" s="14">
        <f t="shared" si="197"/>
        <v>1.3915821512161544</v>
      </c>
      <c r="L1251" s="1">
        <f t="shared" si="199"/>
        <v>3417.9274017632151</v>
      </c>
      <c r="O1251">
        <f>(2*Mp*Equations!B1251/(Equations!F1251*1.026*0.75))^(1/2)</f>
        <v>106.24026436693624</v>
      </c>
      <c r="Q1251">
        <f>$G$3*('Initial Conditions (LLDS)'!$I$3/Equations!D1251)*(Ti/Equations!E1251)</f>
        <v>3047.5958287729995</v>
      </c>
      <c r="T1251" s="1">
        <v>31200</v>
      </c>
      <c r="U1251">
        <f t="shared" si="195"/>
        <v>293.67396801875771</v>
      </c>
      <c r="AB1251">
        <f t="shared" si="196"/>
        <v>7.8275200956597493</v>
      </c>
      <c r="AC1251" s="1">
        <f t="shared" si="198"/>
        <v>3417.9274017632151</v>
      </c>
    </row>
    <row r="1252" spans="1:29">
      <c r="A1252">
        <f t="shared" si="191"/>
        <v>7.8545325801437933</v>
      </c>
      <c r="B1252" s="1">
        <f>(6.67384*10^(-11)*5.97219*10^24)/((6371*10^3+Equations!C1252)^2)</f>
        <v>9.7240580025371841</v>
      </c>
      <c r="C1252" s="1">
        <v>31225</v>
      </c>
      <c r="D1252" s="1">
        <f t="shared" si="192"/>
        <v>167.52482527018614</v>
      </c>
      <c r="E1252" s="1">
        <f>IF(C1252&lt;11165,'Initial Conditions (LLDS)'!$E$1-0.0065*C1252,IF(C1252&gt;25336.9,139.789+0.00296*C1252,216.483))</f>
        <v>232.21499999999997</v>
      </c>
      <c r="F1252">
        <f>(D1252*0.028964)/(8.3145*Equations!E1252)</f>
        <v>2.5131088821297711E-3</v>
      </c>
      <c r="G1252" s="14">
        <f t="shared" si="190"/>
        <v>2029.7232994127164</v>
      </c>
      <c r="H1252">
        <f t="shared" si="193"/>
        <v>193.81070216805543</v>
      </c>
      <c r="I1252">
        <f t="shared" si="194"/>
        <v>17.996064462734264</v>
      </c>
      <c r="J1252">
        <f>F1252*G1252*B1252-m*B1252-0.5*Equations!F1252*0.3*I1252</f>
        <v>23.654341610573002</v>
      </c>
      <c r="K1252" s="14">
        <f t="shared" si="197"/>
        <v>1.3891926232965706</v>
      </c>
      <c r="L1252" s="1">
        <f t="shared" si="199"/>
        <v>3419.3165943865115</v>
      </c>
      <c r="O1252">
        <f>(2*Mp*Equations!B1252/(Equations!F1252*1.026*0.75))^(1/2)</f>
        <v>106.79026842789114</v>
      </c>
      <c r="Q1252">
        <f>$G$3*('Initial Conditions (LLDS)'!$I$3/Equations!D1252)*(Ti/Equations!E1252)</f>
        <v>3077.2940390884414</v>
      </c>
      <c r="T1252" s="1">
        <v>31225</v>
      </c>
      <c r="U1252">
        <f t="shared" si="195"/>
        <v>292.39555682065088</v>
      </c>
      <c r="AB1252">
        <f t="shared" si="196"/>
        <v>7.8545325801437933</v>
      </c>
      <c r="AC1252" s="1">
        <f t="shared" si="198"/>
        <v>3419.3165943865115</v>
      </c>
    </row>
    <row r="1253" spans="1:29">
      <c r="A1253">
        <f t="shared" si="191"/>
        <v>7.8816882625665334</v>
      </c>
      <c r="B1253" s="1">
        <f>(6.67384*10^(-11)*5.97219*10^24)/((6371*10^3+Equations!C1253)^2)</f>
        <v>9.72398206018085</v>
      </c>
      <c r="C1253" s="1">
        <v>31250</v>
      </c>
      <c r="D1253" s="1">
        <f t="shared" si="192"/>
        <v>165.8520423381718</v>
      </c>
      <c r="E1253" s="1">
        <f>IF(C1253&lt;11165,'Initial Conditions (LLDS)'!$E$1-0.0065*C1253,IF(C1253&gt;25336.9,139.789+0.00296*C1253,216.483))</f>
        <v>232.28899999999999</v>
      </c>
      <c r="F1253">
        <f>(D1253*0.028964)/(8.3145*Equations!E1253)</f>
        <v>2.4872221730171617E-3</v>
      </c>
      <c r="G1253" s="14">
        <f t="shared" si="190"/>
        <v>2050.8484152954061</v>
      </c>
      <c r="H1253">
        <f t="shared" si="193"/>
        <v>195.15315250119869</v>
      </c>
      <c r="I1253">
        <f t="shared" si="194"/>
        <v>18.02707636060742</v>
      </c>
      <c r="J1253">
        <f>F1253*G1253*B1253-m*B1253-0.5*Equations!F1253*0.3*I1253</f>
        <v>23.654215132165927</v>
      </c>
      <c r="K1253" s="14">
        <f t="shared" si="197"/>
        <v>1.3868028015141567</v>
      </c>
      <c r="L1253" s="1">
        <f t="shared" si="199"/>
        <v>3420.7033971880255</v>
      </c>
      <c r="O1253">
        <f>(2*Mp*Equations!B1253/(Equations!F1253*1.026*0.75))^(1/2)</f>
        <v>107.34414087610752</v>
      </c>
      <c r="Q1253">
        <f>$G$3*('Initial Conditions (LLDS)'!$I$3/Equations!D1253)*(Ti/Equations!E1253)</f>
        <v>3107.3413954379089</v>
      </c>
      <c r="T1253" s="1">
        <v>31250</v>
      </c>
      <c r="U1253">
        <f t="shared" si="195"/>
        <v>291.11975506951563</v>
      </c>
      <c r="AB1253">
        <f t="shared" si="196"/>
        <v>7.8816882625665334</v>
      </c>
      <c r="AC1253" s="1">
        <f t="shared" si="198"/>
        <v>3420.7033971880255</v>
      </c>
    </row>
    <row r="1254" spans="1:29">
      <c r="A1254">
        <f t="shared" si="191"/>
        <v>7.9089881760834295</v>
      </c>
      <c r="B1254" s="1">
        <f>(6.67384*10^(-11)*5.97219*10^24)/((6371*10^3+Equations!C1254)^2)</f>
        <v>9.7239061187141456</v>
      </c>
      <c r="C1254" s="1">
        <v>31275</v>
      </c>
      <c r="D1254" s="1">
        <f t="shared" si="192"/>
        <v>164.19281038376505</v>
      </c>
      <c r="E1254" s="1">
        <f>IF(C1254&lt;11165,'Initial Conditions (LLDS)'!$E$1-0.0065*C1254,IF(C1254&gt;25336.9,139.789+0.00296*C1254,216.483))</f>
        <v>232.363</v>
      </c>
      <c r="F1254">
        <f>(D1254*0.028964)/(8.3145*Equations!E1254)</f>
        <v>2.4615551063576734E-3</v>
      </c>
      <c r="G1254" s="14">
        <f t="shared" si="190"/>
        <v>2072.2329712811475</v>
      </c>
      <c r="H1254">
        <f t="shared" si="193"/>
        <v>196.50740320495649</v>
      </c>
      <c r="I1254">
        <f t="shared" si="194"/>
        <v>18.058199175570216</v>
      </c>
      <c r="J1254">
        <f>F1254*G1254*B1254-m*B1254-0.5*Equations!F1254*0.3*I1254</f>
        <v>23.654088260859645</v>
      </c>
      <c r="K1254" s="14">
        <f t="shared" si="197"/>
        <v>1.3844126846170188</v>
      </c>
      <c r="L1254" s="1">
        <f t="shared" si="199"/>
        <v>3422.0878098726425</v>
      </c>
      <c r="O1254">
        <f>(2*Mp*Equations!B1254/(Equations!F1254*1.026*0.75))^(1/2)</f>
        <v>107.90191629038668</v>
      </c>
      <c r="Q1254">
        <f>$G$3*('Initial Conditions (LLDS)'!$I$3/Equations!D1254)*(Ti/Equations!E1254)</f>
        <v>3137.7426974217424</v>
      </c>
      <c r="T1254" s="1">
        <v>31275</v>
      </c>
      <c r="U1254">
        <f t="shared" si="195"/>
        <v>289.84656691205015</v>
      </c>
      <c r="AB1254">
        <f t="shared" si="196"/>
        <v>7.9089881760834295</v>
      </c>
      <c r="AC1254" s="1">
        <f t="shared" si="198"/>
        <v>3422.0878098726425</v>
      </c>
    </row>
    <row r="1255" spans="1:29">
      <c r="A1255">
        <f t="shared" si="191"/>
        <v>7.9364333632948529</v>
      </c>
      <c r="B1255" s="1">
        <f>(6.67384*10^(-11)*5.97219*10^24)/((6371*10^3+Equations!C1255)^2)</f>
        <v>9.7238301781370602</v>
      </c>
      <c r="C1255" s="1">
        <v>31300</v>
      </c>
      <c r="D1255" s="1">
        <f t="shared" si="192"/>
        <v>162.54704526571692</v>
      </c>
      <c r="E1255" s="1">
        <f>IF(C1255&lt;11165,'Initial Conditions (LLDS)'!$E$1-0.0065*C1255,IF(C1255&gt;25336.9,139.789+0.00296*C1255,216.483))</f>
        <v>232.43699999999998</v>
      </c>
      <c r="F1255">
        <f>(D1255*0.028964)/(8.3145*Equations!E1255)</f>
        <v>2.4361062113393865E-3</v>
      </c>
      <c r="G1255" s="14">
        <f t="shared" si="190"/>
        <v>2093.8806478455335</v>
      </c>
      <c r="H1255">
        <f t="shared" si="193"/>
        <v>197.87358048605674</v>
      </c>
      <c r="I1255">
        <f t="shared" si="194"/>
        <v>18.089433519476806</v>
      </c>
      <c r="J1255">
        <f>F1255*G1255*B1255-m*B1255-0.5*Equations!F1255*0.3*I1255</f>
        <v>23.653960998626431</v>
      </c>
      <c r="K1255" s="14">
        <f t="shared" si="197"/>
        <v>1.3820222713487749</v>
      </c>
      <c r="L1255" s="1">
        <f t="shared" si="199"/>
        <v>3423.4698321439914</v>
      </c>
      <c r="O1255">
        <f>(2*Mp*Equations!B1255/(Equations!F1255*1.026*0.75))^(1/2)</f>
        <v>108.46362962516834</v>
      </c>
      <c r="Q1255">
        <f>$G$3*('Initial Conditions (LLDS)'!$I$3/Equations!D1255)*(Ti/Equations!E1255)</f>
        <v>3168.502820139945</v>
      </c>
      <c r="T1255" s="1">
        <v>31300</v>
      </c>
      <c r="U1255">
        <f t="shared" si="195"/>
        <v>288.57599647151233</v>
      </c>
      <c r="AB1255">
        <f t="shared" si="196"/>
        <v>7.9364333632948529</v>
      </c>
      <c r="AC1255" s="1">
        <f t="shared" si="198"/>
        <v>3423.4698321439914</v>
      </c>
    </row>
    <row r="1256" spans="1:29">
      <c r="A1256">
        <f t="shared" si="191"/>
        <v>7.9640248763507016</v>
      </c>
      <c r="B1256" s="1">
        <f>(6.67384*10^(-11)*5.97219*10^24)/((6371*10^3+Equations!C1256)^2)</f>
        <v>9.7237542384495779</v>
      </c>
      <c r="C1256" s="1">
        <v>31325</v>
      </c>
      <c r="D1256" s="1">
        <f t="shared" si="192"/>
        <v>160.9146632054601</v>
      </c>
      <c r="E1256" s="1">
        <f>IF(C1256&lt;11165,'Initial Conditions (LLDS)'!$E$1-0.0065*C1256,IF(C1256&gt;25336.9,139.789+0.00296*C1256,216.483))</f>
        <v>232.51099999999997</v>
      </c>
      <c r="F1256">
        <f>(D1256*0.028964)/(8.3145*Equations!E1256)</f>
        <v>2.4108740244566176E-3</v>
      </c>
      <c r="G1256" s="14">
        <f t="shared" si="190"/>
        <v>2115.7951847647983</v>
      </c>
      <c r="H1256">
        <f t="shared" si="193"/>
        <v>199.25181214410372</v>
      </c>
      <c r="I1256">
        <f t="shared" si="194"/>
        <v>18.120780008738205</v>
      </c>
      <c r="J1256">
        <f>F1256*G1256*B1256-m*B1256-0.5*Equations!F1256*0.3*I1256</f>
        <v>23.653833347432034</v>
      </c>
      <c r="K1256" s="14">
        <f t="shared" si="197"/>
        <v>1.3796315604485292</v>
      </c>
      <c r="L1256" s="1">
        <f t="shared" si="199"/>
        <v>3424.84946370444</v>
      </c>
      <c r="O1256">
        <f>(2*Mp*Equations!B1256/(Equations!F1256*1.026*0.75))^(1/2)</f>
        <v>109.02931621533854</v>
      </c>
      <c r="Q1256">
        <f>$G$3*('Initial Conditions (LLDS)'!$I$3/Equations!D1256)*(Ti/Equations!E1256)</f>
        <v>3199.6267155295222</v>
      </c>
      <c r="T1256" s="1">
        <v>31325</v>
      </c>
      <c r="U1256">
        <f t="shared" si="195"/>
        <v>287.30804784771379</v>
      </c>
      <c r="AB1256">
        <f t="shared" si="196"/>
        <v>7.9640248763507016</v>
      </c>
      <c r="AC1256" s="1">
        <f t="shared" si="198"/>
        <v>3424.84946370444</v>
      </c>
    </row>
    <row r="1257" spans="1:29">
      <c r="A1257">
        <f t="shared" si="191"/>
        <v>7.9917637770564225</v>
      </c>
      <c r="B1257" s="1">
        <f>(6.67384*10^(-11)*5.97219*10^24)/((6371*10^3+Equations!C1257)^2)</f>
        <v>9.7236782996516862</v>
      </c>
      <c r="C1257" s="1">
        <v>31350</v>
      </c>
      <c r="D1257" s="1">
        <f t="shared" si="192"/>
        <v>159.2955807862362</v>
      </c>
      <c r="E1257" s="1">
        <f>IF(C1257&lt;11165,'Initial Conditions (LLDS)'!$E$1-0.0065*C1257,IF(C1257&gt;25336.9,139.789+0.00296*C1257,216.483))</f>
        <v>232.58499999999998</v>
      </c>
      <c r="F1257">
        <f>(D1257*0.028964)/(8.3145*Equations!E1257)</f>
        <v>2.3858570894852308E-3</v>
      </c>
      <c r="G1257" s="14">
        <f t="shared" si="190"/>
        <v>2137.9803821864321</v>
      </c>
      <c r="H1257">
        <f t="shared" si="193"/>
        <v>200.6422275947738</v>
      </c>
      <c r="I1257">
        <f t="shared" si="194"/>
        <v>18.152239264365097</v>
      </c>
      <c r="J1257">
        <f>F1257*G1257*B1257-m*B1257-0.5*Equations!F1257*0.3*I1257</f>
        <v>23.653705309235722</v>
      </c>
      <c r="K1257" s="14">
        <f t="shared" si="197"/>
        <v>1.3772405506508409</v>
      </c>
      <c r="L1257" s="1">
        <f t="shared" si="199"/>
        <v>3426.2267042550907</v>
      </c>
      <c r="O1257">
        <f>(2*Mp*Equations!B1257/(Equations!F1257*1.026*0.75))^(1/2)</f>
        <v>109.59901178110914</v>
      </c>
      <c r="Q1257">
        <f>$G$3*('Initial Conditions (LLDS)'!$I$3/Equations!D1257)*(Ti/Equations!E1257)</f>
        <v>3231.1194137282082</v>
      </c>
      <c r="T1257" s="1">
        <v>31350</v>
      </c>
      <c r="U1257">
        <f t="shared" si="195"/>
        <v>286.04272511701237</v>
      </c>
      <c r="AB1257">
        <f t="shared" si="196"/>
        <v>7.9917637770564225</v>
      </c>
      <c r="AC1257" s="1">
        <f t="shared" si="198"/>
        <v>3426.2267042550907</v>
      </c>
    </row>
    <row r="1258" spans="1:29">
      <c r="A1258">
        <f t="shared" si="191"/>
        <v>8.0196511369804053</v>
      </c>
      <c r="B1258" s="1">
        <f>(6.67384*10^(-11)*5.97219*10^24)/((6371*10^3+Equations!C1258)^2)</f>
        <v>9.7236023617433691</v>
      </c>
      <c r="C1258" s="1">
        <v>31375</v>
      </c>
      <c r="D1258" s="1">
        <f t="shared" si="192"/>
        <v>157.6897149522238</v>
      </c>
      <c r="E1258" s="1">
        <f>IF(C1258&lt;11165,'Initial Conditions (LLDS)'!$E$1-0.0065*C1258,IF(C1258&gt;25336.9,139.789+0.00296*C1258,216.483))</f>
        <v>232.65899999999999</v>
      </c>
      <c r="F1258">
        <f>(D1258*0.028964)/(8.3145*Equations!E1258)</f>
        <v>2.3610539574579988E-3</v>
      </c>
      <c r="G1258" s="14">
        <f t="shared" si="190"/>
        <v>2160.4401017212172</v>
      </c>
      <c r="H1258">
        <f t="shared" si="193"/>
        <v>202.04495789339362</v>
      </c>
      <c r="I1258">
        <f t="shared" si="194"/>
        <v>18.18381191201108</v>
      </c>
      <c r="J1258">
        <f>F1258*G1258*B1258-m*B1258-0.5*Equations!F1258*0.3*I1258</f>
        <v>23.653576885990287</v>
      </c>
      <c r="K1258" s="14">
        <f t="shared" si="197"/>
        <v>1.3748492406856989</v>
      </c>
      <c r="L1258" s="1">
        <f t="shared" si="199"/>
        <v>3427.6015534957764</v>
      </c>
      <c r="O1258">
        <f>(2*Mp*Equations!B1258/(Equations!F1258*1.026*0.75))^(1/2)</f>
        <v>110.17275243296926</v>
      </c>
      <c r="Q1258">
        <f>$G$3*('Initial Conditions (LLDS)'!$I$3/Equations!D1258)*(Ti/Equations!E1258)</f>
        <v>3262.9860244650963</v>
      </c>
      <c r="T1258" s="1">
        <v>31375</v>
      </c>
      <c r="U1258">
        <f t="shared" si="195"/>
        <v>284.78003233230481</v>
      </c>
      <c r="AB1258">
        <f t="shared" si="196"/>
        <v>8.0196511369804053</v>
      </c>
      <c r="AC1258" s="1">
        <f t="shared" si="198"/>
        <v>3427.6015534957764</v>
      </c>
    </row>
    <row r="1259" spans="1:29">
      <c r="A1259">
        <f t="shared" si="191"/>
        <v>8.0476880375627662</v>
      </c>
      <c r="B1259" s="1">
        <f>(6.67384*10^(-11)*5.97219*10^24)/((6371*10^3+Equations!C1259)^2)</f>
        <v>9.723526424724616</v>
      </c>
      <c r="C1259" s="1">
        <v>31400</v>
      </c>
      <c r="D1259" s="1">
        <f t="shared" si="192"/>
        <v>156.09698300766772</v>
      </c>
      <c r="E1259" s="1">
        <f>IF(C1259&lt;11165,'Initial Conditions (LLDS)'!$E$1-0.0065*C1259,IF(C1259&gt;25336.9,139.789+0.00296*C1259,216.483))</f>
        <v>232.733</v>
      </c>
      <c r="F1259">
        <f>(D1259*0.028964)/(8.3145*Equations!E1259)</f>
        <v>2.3364631866400355E-3</v>
      </c>
      <c r="G1259" s="14">
        <f t="shared" si="190"/>
        <v>2183.1782675571467</v>
      </c>
      <c r="H1259">
        <f t="shared" si="193"/>
        <v>203.46013575890777</v>
      </c>
      <c r="I1259">
        <f t="shared" si="194"/>
        <v>18.215498582016451</v>
      </c>
      <c r="J1259">
        <f>F1259*G1259*B1259-m*B1259-0.5*Equations!F1259*0.3*I1259</f>
        <v>23.65344807964204</v>
      </c>
      <c r="K1259" s="14">
        <f t="shared" si="197"/>
        <v>1.3724576292784902</v>
      </c>
      <c r="L1259" s="1">
        <f t="shared" si="199"/>
        <v>3428.9740111250549</v>
      </c>
      <c r="O1259">
        <f>(2*Mp*Equations!B1259/(Equations!F1259*1.026*0.75))^(1/2)</f>
        <v>110.75057467670975</v>
      </c>
      <c r="Q1259">
        <f>$G$3*('Initial Conditions (LLDS)'!$I$3/Equations!D1259)*(Ti/Equations!E1259)</f>
        <v>3295.2317384787557</v>
      </c>
      <c r="T1259" s="1">
        <v>31400</v>
      </c>
      <c r="U1259">
        <f t="shared" si="195"/>
        <v>283.51997352302004</v>
      </c>
      <c r="AB1259">
        <f t="shared" si="196"/>
        <v>8.0476880375627662</v>
      </c>
      <c r="AC1259" s="1">
        <f t="shared" si="198"/>
        <v>3428.9740111250549</v>
      </c>
    </row>
    <row r="1260" spans="1:29">
      <c r="A1260">
        <f t="shared" si="191"/>
        <v>8.0758755702255556</v>
      </c>
      <c r="B1260" s="1">
        <f>(6.67384*10^(-11)*5.97219*10^24)/((6371*10^3+Equations!C1260)^2)</f>
        <v>9.7234504885954092</v>
      </c>
      <c r="C1260" s="1">
        <v>31425</v>
      </c>
      <c r="D1260" s="1">
        <f t="shared" si="192"/>
        <v>154.51730261600892</v>
      </c>
      <c r="E1260" s="1">
        <f>IF(C1260&lt;11165,'Initial Conditions (LLDS)'!$E$1-0.0065*C1260,IF(C1260&gt;25336.9,139.789+0.00296*C1260,216.483))</f>
        <v>232.80699999999999</v>
      </c>
      <c r="F1260">
        <f>(D1260*0.028964)/(8.3145*Equations!E1260)</f>
        <v>2.3120833425042779E-3</v>
      </c>
      <c r="G1260" s="14">
        <f t="shared" si="190"/>
        <v>2206.19886759571</v>
      </c>
      <c r="H1260">
        <f t="shared" si="193"/>
        <v>204.88789559824372</v>
      </c>
      <c r="I1260">
        <f t="shared" si="194"/>
        <v>18.247299909452405</v>
      </c>
      <c r="J1260">
        <f>F1260*G1260*B1260-m*B1260-0.5*Equations!F1260*0.3*I1260</f>
        <v>23.653318892130798</v>
      </c>
      <c r="K1260" s="14">
        <f t="shared" si="197"/>
        <v>1.370065715149976</v>
      </c>
      <c r="L1260" s="1">
        <f t="shared" si="199"/>
        <v>3430.3440768402047</v>
      </c>
      <c r="O1260">
        <f>(2*Mp*Equations!B1260/(Equations!F1260*1.026*0.75))^(1/2)</f>
        <v>111.33251541852223</v>
      </c>
      <c r="Q1260">
        <f>$G$3*('Initial Conditions (LLDS)'!$I$3/Equations!D1260)*(Ti/Equations!E1260)</f>
        <v>3327.8618289634464</v>
      </c>
      <c r="T1260" s="1">
        <v>31425</v>
      </c>
      <c r="U1260">
        <f t="shared" si="195"/>
        <v>282.26255269511199</v>
      </c>
      <c r="AB1260">
        <f t="shared" si="196"/>
        <v>8.0758755702255556</v>
      </c>
      <c r="AC1260" s="1">
        <f t="shared" si="198"/>
        <v>3430.3440768402047</v>
      </c>
    </row>
    <row r="1261" spans="1:29">
      <c r="A1261">
        <f t="shared" si="191"/>
        <v>8.104214836484438</v>
      </c>
      <c r="B1261" s="1">
        <f>(6.67384*10^(-11)*5.97219*10^24)/((6371*10^3+Equations!C1261)^2)</f>
        <v>9.7233745533557379</v>
      </c>
      <c r="C1261" s="1">
        <v>31450</v>
      </c>
      <c r="D1261" s="1">
        <f t="shared" si="192"/>
        <v>152.95059179901338</v>
      </c>
      <c r="E1261" s="1">
        <f>IF(C1261&lt;11165,'Initial Conditions (LLDS)'!$E$1-0.0065*C1261,IF(C1261&gt;25336.9,139.789+0.00296*C1261,216.483))</f>
        <v>232.88099999999997</v>
      </c>
      <c r="F1261">
        <f>(D1261*0.028964)/(8.3145*Equations!E1261)</f>
        <v>2.2879129977070082E-3</v>
      </c>
      <c r="G1261" s="14">
        <f t="shared" si="190"/>
        <v>2229.5059546110715</v>
      </c>
      <c r="H1261">
        <f t="shared" si="193"/>
        <v>206.32837353108255</v>
      </c>
      <c r="I1261">
        <f t="shared" si="194"/>
        <v>18.279216534165862</v>
      </c>
      <c r="J1261">
        <f>F1261*G1261*B1261-m*B1261-0.5*Equations!F1261*0.3*I1261</f>
        <v>23.653189325389977</v>
      </c>
      <c r="K1261" s="14">
        <f t="shared" si="197"/>
        <v>1.3676734970162565</v>
      </c>
      <c r="L1261" s="1">
        <f t="shared" si="199"/>
        <v>3431.711750337221</v>
      </c>
      <c r="O1261">
        <f>(2*Mp*Equations!B1261/(Equations!F1261*1.026*0.75))^(1/2)</f>
        <v>111.9186119701743</v>
      </c>
      <c r="Q1261">
        <f>$G$3*('Initial Conditions (LLDS)'!$I$3/Equations!D1261)*(Ti/Equations!E1261)</f>
        <v>3360.8816530440677</v>
      </c>
      <c r="T1261" s="1">
        <v>31450</v>
      </c>
      <c r="U1261">
        <f t="shared" si="195"/>
        <v>281.00777383105191</v>
      </c>
      <c r="AB1261">
        <f t="shared" si="196"/>
        <v>8.104214836484438</v>
      </c>
      <c r="AC1261" s="1">
        <f t="shared" si="198"/>
        <v>3431.711750337221</v>
      </c>
    </row>
    <row r="1262" spans="1:29">
      <c r="A1262">
        <f t="shared" si="191"/>
        <v>8.1327069480618128</v>
      </c>
      <c r="B1262" s="1">
        <f>(6.67384*10^(-11)*5.97219*10^24)/((6371*10^3+Equations!C1262)^2)</f>
        <v>9.7232986190055861</v>
      </c>
      <c r="C1262" s="1">
        <v>31475</v>
      </c>
      <c r="D1262" s="1">
        <f t="shared" si="192"/>
        <v>151.3967689359028</v>
      </c>
      <c r="E1262" s="1">
        <f>IF(C1262&lt;11165,'Initial Conditions (LLDS)'!$E$1-0.0065*C1262,IF(C1262&gt;25336.9,139.789+0.00296*C1262,216.483))</f>
        <v>232.95499999999998</v>
      </c>
      <c r="F1262">
        <f>(D1262*0.028964)/(8.3145*Equations!E1262)</f>
        <v>2.2639507320634418E-3</v>
      </c>
      <c r="G1262" s="14">
        <f t="shared" si="190"/>
        <v>2253.1036474325983</v>
      </c>
      <c r="H1262">
        <f t="shared" si="193"/>
        <v>207.78170741504067</v>
      </c>
      <c r="I1262">
        <f t="shared" si="194"/>
        <v>18.311249100824718</v>
      </c>
      <c r="J1262">
        <f>F1262*G1262*B1262-m*B1262-0.5*Equations!F1262*0.3*I1262</f>
        <v>23.653059381346559</v>
      </c>
      <c r="K1262" s="14">
        <f t="shared" si="197"/>
        <v>1.365280973588745</v>
      </c>
      <c r="L1262" s="1">
        <f t="shared" si="199"/>
        <v>3433.0770313108096</v>
      </c>
      <c r="O1262">
        <f>(2*Mp*Equations!B1262/(Equations!F1262*1.026*0.75))^(1/2)</f>
        <v>112.50890205426121</v>
      </c>
      <c r="Q1262">
        <f>$G$3*('Initial Conditions (LLDS)'!$I$3/Equations!D1262)*(Ti/Equations!E1262)</f>
        <v>3394.2966532804312</v>
      </c>
      <c r="T1262" s="1">
        <v>31475</v>
      </c>
      <c r="U1262">
        <f t="shared" si="195"/>
        <v>279.75564088982151</v>
      </c>
      <c r="AB1262">
        <f t="shared" si="196"/>
        <v>8.1327069480618128</v>
      </c>
      <c r="AC1262" s="1">
        <f t="shared" si="198"/>
        <v>3433.0770313108096</v>
      </c>
    </row>
    <row r="1263" spans="1:29">
      <c r="A1263">
        <f t="shared" si="191"/>
        <v>8.1613530270014429</v>
      </c>
      <c r="B1263" s="1">
        <f>(6.67384*10^(-11)*5.97219*10^24)/((6371*10^3+Equations!C1263)^2)</f>
        <v>9.7232226855449415</v>
      </c>
      <c r="C1263" s="1">
        <v>31500</v>
      </c>
      <c r="D1263" s="1">
        <f t="shared" si="192"/>
        <v>149.85575276248485</v>
      </c>
      <c r="E1263" s="1">
        <f>IF(C1263&lt;11165,'Initial Conditions (LLDS)'!$E$1-0.0065*C1263,IF(C1263&gt;25336.9,139.789+0.00296*C1263,216.483))</f>
        <v>233.029</v>
      </c>
      <c r="F1263">
        <f>(D1263*0.028964)/(8.3145*Equations!E1263)</f>
        <v>2.2401951325233616E-3</v>
      </c>
      <c r="G1263" s="14">
        <f t="shared" si="190"/>
        <v>2276.9961321512906</v>
      </c>
      <c r="H1263">
        <f t="shared" si="193"/>
        <v>209.24803687127226</v>
      </c>
      <c r="I1263">
        <f t="shared" si="194"/>
        <v>18.343398258963607</v>
      </c>
      <c r="J1263">
        <f>F1263*G1263*B1263-m*B1263-0.5*Equations!F1263*0.3*I1263</f>
        <v>23.652929061921071</v>
      </c>
      <c r="K1263" s="14">
        <f t="shared" si="197"/>
        <v>1.3628881435741389</v>
      </c>
      <c r="L1263" s="1">
        <f t="shared" si="199"/>
        <v>3434.4399194543839</v>
      </c>
      <c r="O1263">
        <f>(2*Mp*Equations!B1263/(Equations!F1263*1.026*0.75))^(1/2)</f>
        <v>113.10342380953661</v>
      </c>
      <c r="Q1263">
        <f>$G$3*('Initial Conditions (LLDS)'!$I$3/Equations!D1263)*(Ti/Equations!E1263)</f>
        <v>3428.1123592015251</v>
      </c>
      <c r="T1263" s="1">
        <v>31500</v>
      </c>
      <c r="U1263">
        <f t="shared" si="195"/>
        <v>278.50615780690447</v>
      </c>
      <c r="AB1263">
        <f t="shared" si="196"/>
        <v>8.1613530270014429</v>
      </c>
      <c r="AC1263" s="1">
        <f t="shared" si="198"/>
        <v>3434.4399194543839</v>
      </c>
    </row>
    <row r="1264" spans="1:29">
      <c r="A1264">
        <f t="shared" si="191"/>
        <v>8.1901542057845944</v>
      </c>
      <c r="B1264" s="1">
        <f>(6.67384*10^(-11)*5.97219*10^24)/((6371*10^3+Equations!C1264)^2)</f>
        <v>9.7231467529737881</v>
      </c>
      <c r="C1264" s="1">
        <v>31525</v>
      </c>
      <c r="D1264" s="1">
        <f t="shared" si="192"/>
        <v>148.32746237028408</v>
      </c>
      <c r="E1264" s="1">
        <f>IF(C1264&lt;11165,'Initial Conditions (LLDS)'!$E$1-0.0065*C1264,IF(C1264&gt;25336.9,139.789+0.00296*C1264,216.483))</f>
        <v>233.10299999999998</v>
      </c>
      <c r="F1264">
        <f>(D1264*0.028964)/(8.3145*Equations!E1264)</f>
        <v>2.2166447931468028E-3</v>
      </c>
      <c r="G1264" s="14">
        <f t="shared" si="190"/>
        <v>2301.1876633506345</v>
      </c>
      <c r="H1264">
        <f t="shared" si="193"/>
        <v>210.72750331049937</v>
      </c>
      <c r="I1264">
        <f t="shared" si="194"/>
        <v>18.375664663030264</v>
      </c>
      <c r="J1264">
        <f>F1264*G1264*B1264-m*B1264-0.5*Equations!F1264*0.3*I1264</f>
        <v>23.652798369027607</v>
      </c>
      <c r="K1264" s="14">
        <f t="shared" si="197"/>
        <v>1.3604950056743874</v>
      </c>
      <c r="L1264" s="1">
        <f t="shared" si="199"/>
        <v>3435.8004144600582</v>
      </c>
      <c r="O1264">
        <f>(2*Mp*Equations!B1264/(Equations!F1264*1.026*0.75))^(1/2)</f>
        <v>113.70221579632235</v>
      </c>
      <c r="Q1264">
        <f>$G$3*('Initial Conditions (LLDS)'!$I$3/Equations!D1264)*(Ti/Equations!E1264)</f>
        <v>3462.3343888704208</v>
      </c>
      <c r="T1264" s="1">
        <v>31525</v>
      </c>
      <c r="U1264">
        <f t="shared" si="195"/>
        <v>277.25932849427954</v>
      </c>
      <c r="AB1264">
        <f t="shared" si="196"/>
        <v>8.1901542057845944</v>
      </c>
      <c r="AC1264" s="1">
        <f t="shared" si="198"/>
        <v>3435.8004144600582</v>
      </c>
    </row>
    <row r="1265" spans="1:29">
      <c r="A1265">
        <f t="shared" si="191"/>
        <v>8.2191116274477078</v>
      </c>
      <c r="B1265" s="1">
        <f>(6.67384*10^(-11)*5.97219*10^24)/((6371*10^3+Equations!C1265)^2)</f>
        <v>9.7230708212921151</v>
      </c>
      <c r="C1265" s="1">
        <v>31550</v>
      </c>
      <c r="D1265" s="1">
        <f t="shared" si="192"/>
        <v>146.81181720567432</v>
      </c>
      <c r="E1265" s="1">
        <f>IF(C1265&lt;11165,'Initial Conditions (LLDS)'!$E$1-0.0065*C1265,IF(C1265&gt;25336.9,139.789+0.00296*C1265,216.483))</f>
        <v>233.17699999999999</v>
      </c>
      <c r="F1265">
        <f>(D1265*0.028964)/(8.3145*Equations!E1265)</f>
        <v>2.1932983150798097E-3</v>
      </c>
      <c r="G1265" s="14">
        <f t="shared" si="190"/>
        <v>2325.6825653624001</v>
      </c>
      <c r="H1265">
        <f t="shared" si="193"/>
        <v>212.22024995947746</v>
      </c>
      <c r="I1265">
        <f t="shared" si="194"/>
        <v>18.408048972432315</v>
      </c>
      <c r="J1265">
        <f>F1265*G1265*B1265-m*B1265-0.5*Equations!F1265*0.3*I1265</f>
        <v>23.652667304573953</v>
      </c>
      <c r="K1265" s="14">
        <f t="shared" si="197"/>
        <v>1.3581015585866658</v>
      </c>
      <c r="L1265" s="1">
        <f t="shared" si="199"/>
        <v>3437.1585160186446</v>
      </c>
      <c r="O1265">
        <f>(2*Mp*Equations!B1265/(Equations!F1265*1.026*0.75))^(1/2)</f>
        <v>114.30531700199953</v>
      </c>
      <c r="Q1265">
        <f>$G$3*('Initial Conditions (LLDS)'!$I$3/Equations!D1265)*(Ti/Equations!E1265)</f>
        <v>3496.9684504804659</v>
      </c>
      <c r="T1265" s="1">
        <v>31550</v>
      </c>
      <c r="U1265">
        <f t="shared" si="195"/>
        <v>276.01515684041277</v>
      </c>
      <c r="AB1265">
        <f t="shared" si="196"/>
        <v>8.2191116274477078</v>
      </c>
      <c r="AC1265" s="1">
        <f t="shared" si="198"/>
        <v>3437.1585160186446</v>
      </c>
    </row>
    <row r="1266" spans="1:29">
      <c r="A1266">
        <f t="shared" si="191"/>
        <v>8.2482264457016186</v>
      </c>
      <c r="B1266" s="1">
        <f>(6.67384*10^(-11)*5.97219*10^24)/((6371*10^3+Equations!C1266)^2)</f>
        <v>9.7229948904999048</v>
      </c>
      <c r="C1266" s="1">
        <v>31575</v>
      </c>
      <c r="D1266" s="1">
        <f t="shared" si="192"/>
        <v>145.30873706900934</v>
      </c>
      <c r="E1266" s="1">
        <f>IF(C1266&lt;11165,'Initial Conditions (LLDS)'!$E$1-0.0065*C1266,IF(C1266&gt;25336.9,139.789+0.00296*C1266,216.483))</f>
        <v>233.25099999999998</v>
      </c>
      <c r="F1266">
        <f>(D1266*0.028964)/(8.3145*Equations!E1266)</f>
        <v>2.1701543065302145E-3</v>
      </c>
      <c r="G1266" s="14">
        <f t="shared" si="190"/>
        <v>2350.4852335479882</v>
      </c>
      <c r="H1266">
        <f t="shared" si="193"/>
        <v>213.72642188790402</v>
      </c>
      <c r="I1266">
        <f t="shared" si="194"/>
        <v>18.44055185158474</v>
      </c>
      <c r="J1266">
        <f>F1266*G1266*B1266-m*B1266-0.5*Equations!F1266*0.3*I1266</f>
        <v>23.652535870461438</v>
      </c>
      <c r="K1266" s="14">
        <f t="shared" si="197"/>
        <v>1.355707801003339</v>
      </c>
      <c r="L1266" s="1">
        <f t="shared" si="199"/>
        <v>3438.5142238196481</v>
      </c>
      <c r="O1266">
        <f>(2*Mp*Equations!B1266/(Equations!F1266*1.026*0.75))^(1/2)</f>
        <v>114.91276684658207</v>
      </c>
      <c r="Q1266">
        <f>$G$3*('Initial Conditions (LLDS)'!$I$3/Equations!D1266)*(Ti/Equations!E1266)</f>
        <v>3532.0203439835341</v>
      </c>
      <c r="T1266" s="1">
        <v>31575</v>
      </c>
      <c r="U1266">
        <f t="shared" si="195"/>
        <v>274.77364671024935</v>
      </c>
      <c r="AB1266">
        <f t="shared" si="196"/>
        <v>8.2482264457016186</v>
      </c>
      <c r="AC1266" s="1">
        <f t="shared" si="198"/>
        <v>3438.5142238196481</v>
      </c>
    </row>
    <row r="1267" spans="1:29">
      <c r="A1267">
        <f t="shared" si="191"/>
        <v>8.2774998250523826</v>
      </c>
      <c r="B1267" s="1">
        <f>(6.67384*10^(-11)*5.97219*10^24)/((6371*10^3+Equations!C1267)^2)</f>
        <v>9.7229189605971467</v>
      </c>
      <c r="C1267" s="1">
        <v>31600</v>
      </c>
      <c r="D1267" s="1">
        <f t="shared" si="192"/>
        <v>143.81814211375641</v>
      </c>
      <c r="E1267" s="1">
        <f>IF(C1267&lt;11165,'Initial Conditions (LLDS)'!$E$1-0.0065*C1267,IF(C1267&gt;25336.9,139.789+0.00296*C1267,216.483))</f>
        <v>233.32499999999999</v>
      </c>
      <c r="F1267">
        <f>(D1267*0.028964)/(8.3145*Equations!E1267)</f>
        <v>2.1472113827434979E-3</v>
      </c>
      <c r="G1267" s="14">
        <f t="shared" si="190"/>
        <v>2375.6001356058337</v>
      </c>
      <c r="H1267">
        <f t="shared" si="193"/>
        <v>215.24616603578121</v>
      </c>
      <c r="I1267">
        <f t="shared" si="194"/>
        <v>18.473173969957713</v>
      </c>
      <c r="J1267">
        <f>F1267*G1267*B1267-m*B1267-0.5*Equations!F1267*0.3*I1267</f>
        <v>23.652404068584982</v>
      </c>
      <c r="K1267" s="14">
        <f t="shared" si="197"/>
        <v>1.3533137316119384</v>
      </c>
      <c r="L1267" s="1">
        <f t="shared" si="199"/>
        <v>3439.8675375512603</v>
      </c>
      <c r="O1267">
        <f>(2*Mp*Equations!B1267/(Equations!F1267*1.026*0.75))^(1/2)</f>
        <v>115.52460518837395</v>
      </c>
      <c r="Q1267">
        <f>$G$3*('Initial Conditions (LLDS)'!$I$3/Equations!D1267)*(Ti/Equations!E1267)</f>
        <v>3567.4959627509274</v>
      </c>
      <c r="T1267" s="1">
        <v>31600</v>
      </c>
      <c r="U1267">
        <f t="shared" si="195"/>
        <v>273.53480194520614</v>
      </c>
      <c r="AB1267">
        <f t="shared" si="196"/>
        <v>8.2774998250523826</v>
      </c>
      <c r="AC1267" s="1">
        <f t="shared" si="198"/>
        <v>3439.8675375512603</v>
      </c>
    </row>
    <row r="1268" spans="1:29">
      <c r="A1268">
        <f t="shared" si="191"/>
        <v>8.3069329409237262</v>
      </c>
      <c r="B1268" s="1">
        <f>(6.67384*10^(-11)*5.97219*10^24)/((6371*10^3+Equations!C1268)^2)</f>
        <v>9.7228430315838263</v>
      </c>
      <c r="C1268" s="1">
        <v>31625</v>
      </c>
      <c r="D1268" s="1">
        <f t="shared" si="192"/>
        <v>142.33995284562721</v>
      </c>
      <c r="E1268" s="1">
        <f>IF(C1268&lt;11165,'Initial Conditions (LLDS)'!$E$1-0.0065*C1268,IF(C1268&gt;25336.9,139.789+0.00296*C1268,216.483))</f>
        <v>233.399</v>
      </c>
      <c r="F1268">
        <f>(D1268*0.028964)/(8.3145*Equations!E1268)</f>
        <v>2.1244681659786657E-3</v>
      </c>
      <c r="G1268" s="14">
        <f t="shared" si="190"/>
        <v>2401.0318129055304</v>
      </c>
      <c r="H1268">
        <f t="shared" si="193"/>
        <v>216.77963124123917</v>
      </c>
      <c r="I1268">
        <f t="shared" si="194"/>
        <v>18.5059160021252</v>
      </c>
      <c r="J1268">
        <f>F1268*G1268*B1268-m*B1268-0.5*Equations!F1268*0.3*I1268</f>
        <v>23.652271900833231</v>
      </c>
      <c r="K1268" s="14">
        <f t="shared" si="197"/>
        <v>1.3509193490951232</v>
      </c>
      <c r="L1268" s="1">
        <f t="shared" si="199"/>
        <v>3441.2184569003552</v>
      </c>
      <c r="O1268">
        <f>(2*Mp*Equations!B1268/(Equations!F1268*1.026*0.75))^(1/2)</f>
        <v>116.14087232971217</v>
      </c>
      <c r="Q1268">
        <f>$G$3*('Initial Conditions (LLDS)'!$I$3/Equations!D1268)*(Ti/Equations!E1268)</f>
        <v>3603.4012952677895</v>
      </c>
      <c r="T1268" s="1">
        <v>31625</v>
      </c>
      <c r="U1268">
        <f t="shared" si="195"/>
        <v>272.29862636316204</v>
      </c>
      <c r="AB1268">
        <f t="shared" si="196"/>
        <v>8.3069329409237262</v>
      </c>
      <c r="AC1268" s="1">
        <f t="shared" si="198"/>
        <v>3441.2184569003552</v>
      </c>
    </row>
    <row r="1269" spans="1:29">
      <c r="A1269">
        <f t="shared" si="191"/>
        <v>8.3365269797810431</v>
      </c>
      <c r="B1269" s="1">
        <f>(6.67384*10^(-11)*5.97219*10^24)/((6371*10^3+Equations!C1269)^2)</f>
        <v>9.7227671034599279</v>
      </c>
      <c r="C1269" s="1">
        <v>31650</v>
      </c>
      <c r="D1269" s="1">
        <f t="shared" si="192"/>
        <v>140.87409012171369</v>
      </c>
      <c r="E1269" s="1">
        <f>IF(C1269&lt;11165,'Initial Conditions (LLDS)'!$E$1-0.0065*C1269,IF(C1269&gt;25336.9,139.789+0.00296*C1269,216.483))</f>
        <v>233.47299999999998</v>
      </c>
      <c r="F1269">
        <f>(D1269*0.028964)/(8.3145*Equations!E1269)</f>
        <v>2.1019232854842394E-3</v>
      </c>
      <c r="G1269" s="14">
        <f t="shared" si="190"/>
        <v>2426.7848818491475</v>
      </c>
      <c r="H1269">
        <f t="shared" si="193"/>
        <v>218.32696826882506</v>
      </c>
      <c r="I1269">
        <f t="shared" si="194"/>
        <v>18.538778627813898</v>
      </c>
      <c r="J1269">
        <f>F1269*G1269*B1269-m*B1269-0.5*Equations!F1269*0.3*I1269</f>
        <v>23.652139369088406</v>
      </c>
      <c r="K1269" s="14">
        <f t="shared" si="197"/>
        <v>1.3485246521306573</v>
      </c>
      <c r="L1269" s="1">
        <f t="shared" si="199"/>
        <v>3442.5669815524857</v>
      </c>
      <c r="O1269">
        <f>(2*Mp*Equations!B1269/(Equations!F1269*1.026*0.75))^(1/2)</f>
        <v>116.761609022795</v>
      </c>
      <c r="Q1269">
        <f>$G$3*('Initial Conditions (LLDS)'!$I$3/Equations!D1269)*(Ti/Equations!E1269)</f>
        <v>3639.7424268615819</v>
      </c>
      <c r="T1269" s="1">
        <v>31650</v>
      </c>
      <c r="U1269">
        <f t="shared" si="195"/>
        <v>271.06512375845273</v>
      </c>
      <c r="AB1269">
        <f t="shared" si="196"/>
        <v>8.3365269797810431</v>
      </c>
      <c r="AC1269" s="1">
        <f t="shared" si="198"/>
        <v>3442.5669815524857</v>
      </c>
    </row>
    <row r="1270" spans="1:29">
      <c r="A1270">
        <f t="shared" si="191"/>
        <v>8.3662831392571633</v>
      </c>
      <c r="B1270" s="1">
        <f>(6.67384*10^(-11)*5.97219*10^24)/((6371*10^3+Equations!C1270)^2)</f>
        <v>9.7226911762254389</v>
      </c>
      <c r="C1270" s="1">
        <v>31675</v>
      </c>
      <c r="D1270" s="1">
        <f t="shared" si="192"/>
        <v>139.42047514961939</v>
      </c>
      <c r="E1270" s="1">
        <f>IF(C1270&lt;11165,'Initial Conditions (LLDS)'!$E$1-0.0065*C1270,IF(C1270&gt;25336.9,139.789+0.00296*C1270,216.483))</f>
        <v>233.54699999999997</v>
      </c>
      <c r="F1270">
        <f>(D1270*0.028964)/(8.3145*Equations!E1270)</f>
        <v>2.0795753774742244E-3</v>
      </c>
      <c r="G1270" s="14">
        <f t="shared" si="190"/>
        <v>2452.8640352605184</v>
      </c>
      <c r="H1270">
        <f t="shared" si="193"/>
        <v>219.88832983827606</v>
      </c>
      <c r="I1270">
        <f t="shared" si="194"/>
        <v>18.571762531952928</v>
      </c>
      <c r="J1270">
        <f>F1270*G1270*B1270-m*B1270-0.5*Equations!F1270*0.3*I1270</f>
        <v>23.652006475226443</v>
      </c>
      <c r="K1270" s="14">
        <f t="shared" si="197"/>
        <v>1.3461296393913726</v>
      </c>
      <c r="L1270" s="1">
        <f t="shared" si="199"/>
        <v>3443.9131111918769</v>
      </c>
      <c r="O1270">
        <f>(2*Mp*Equations!B1270/(Equations!F1270*1.026*0.75))^(1/2)</f>
        <v>117.38685647560031</v>
      </c>
      <c r="Q1270">
        <f>$G$3*('Initial Conditions (LLDS)'!$I$3/Equations!D1270)*(Ti/Equations!E1270)</f>
        <v>3676.5255414656167</v>
      </c>
      <c r="T1270" s="1">
        <v>31675</v>
      </c>
      <c r="U1270">
        <f t="shared" si="195"/>
        <v>269.83429790185983</v>
      </c>
      <c r="AB1270">
        <f t="shared" si="196"/>
        <v>8.3662831392571633</v>
      </c>
      <c r="AC1270" s="1">
        <f t="shared" si="198"/>
        <v>3443.9131111918769</v>
      </c>
    </row>
    <row r="1271" spans="1:29">
      <c r="A1271">
        <f t="shared" si="191"/>
        <v>8.3962026282797257</v>
      </c>
      <c r="B1271" s="1">
        <f>(6.67384*10^(-11)*5.97219*10^24)/((6371*10^3+Equations!C1271)^2)</f>
        <v>9.7226152498803451</v>
      </c>
      <c r="C1271" s="1">
        <v>31700</v>
      </c>
      <c r="D1271" s="1">
        <f t="shared" si="192"/>
        <v>137.97902948659478</v>
      </c>
      <c r="E1271" s="1">
        <f>IF(C1271&lt;11165,'Initial Conditions (LLDS)'!$E$1-0.0065*C1271,IF(C1271&gt;25336.9,139.789+0.00296*C1271,216.483))</f>
        <v>233.62099999999998</v>
      </c>
      <c r="F1271">
        <f>(D1271*0.028964)/(8.3145*Equations!E1271)</f>
        <v>2.0574230851041855E-3</v>
      </c>
      <c r="G1271" s="14">
        <f t="shared" si="190"/>
        <v>2479.2740438029728</v>
      </c>
      <c r="H1271">
        <f t="shared" si="193"/>
        <v>221.46387065377525</v>
      </c>
      <c r="I1271">
        <f t="shared" si="194"/>
        <v>18.604868404723995</v>
      </c>
      <c r="J1271">
        <f>F1271*G1271*B1271-m*B1271-0.5*Equations!F1271*0.3*I1271</f>
        <v>23.651873221116915</v>
      </c>
      <c r="K1271" s="14">
        <f t="shared" si="197"/>
        <v>1.3437343095451406</v>
      </c>
      <c r="L1271" s="1">
        <f t="shared" si="199"/>
        <v>3445.256845501422</v>
      </c>
      <c r="O1271">
        <f>(2*Mp*Equations!B1271/(Equations!F1271*1.026*0.75))^(1/2)</f>
        <v>118.01665635789232</v>
      </c>
      <c r="Q1271">
        <f>$G$3*('Initial Conditions (LLDS)'!$I$3/Equations!D1271)*(Ti/Equations!E1271)</f>
        <v>3713.7569234182133</v>
      </c>
      <c r="T1271" s="1">
        <v>31700</v>
      </c>
      <c r="U1271">
        <f t="shared" si="195"/>
        <v>268.60615254060343</v>
      </c>
      <c r="AB1271">
        <f t="shared" si="196"/>
        <v>8.3962026282797257</v>
      </c>
      <c r="AC1271" s="1">
        <f t="shared" si="198"/>
        <v>3445.256845501422</v>
      </c>
    </row>
    <row r="1272" spans="1:29">
      <c r="A1272">
        <f t="shared" si="191"/>
        <v>8.426286667200289</v>
      </c>
      <c r="B1272" s="1">
        <f>(6.67384*10^(-11)*5.97219*10^24)/((6371*10^3+Equations!C1272)^2)</f>
        <v>9.7225393244246341</v>
      </c>
      <c r="C1272" s="1">
        <v>31725</v>
      </c>
      <c r="D1272" s="1">
        <f t="shared" si="192"/>
        <v>136.54967503867064</v>
      </c>
      <c r="E1272" s="1">
        <f>IF(C1272&lt;11165,'Initial Conditions (LLDS)'!$E$1-0.0065*C1272,IF(C1272&gt;25336.9,139.789+0.00296*C1272,216.483))</f>
        <v>233.69499999999999</v>
      </c>
      <c r="F1272">
        <f>(D1272*0.028964)/(8.3145*Equations!E1272)</f>
        <v>2.0354650584473405E-3</v>
      </c>
      <c r="G1272" s="14">
        <f t="shared" si="190"/>
        <v>2506.0197574262643</v>
      </c>
      <c r="H1272">
        <f t="shared" si="193"/>
        <v>223.05374743370606</v>
      </c>
      <c r="I1272">
        <f t="shared" si="194"/>
        <v>18.638096941612222</v>
      </c>
      <c r="J1272">
        <f>F1272*G1272*B1272-m*B1272-0.5*Equations!F1272*0.3*I1272</f>
        <v>23.651739608623089</v>
      </c>
      <c r="K1272" s="14">
        <f t="shared" si="197"/>
        <v>1.3413386612548366</v>
      </c>
      <c r="L1272" s="1">
        <f t="shared" si="199"/>
        <v>3446.5981841626767</v>
      </c>
      <c r="O1272">
        <f>(2*Mp*Equations!B1272/(Equations!F1272*1.026*0.75))^(1/2)</f>
        <v>118.65105080731999</v>
      </c>
      <c r="Q1272">
        <f>$G$3*('Initial Conditions (LLDS)'!$I$3/Equations!D1272)*(Ti/Equations!E1272)</f>
        <v>3751.4429592984307</v>
      </c>
      <c r="T1272" s="1">
        <v>31725</v>
      </c>
      <c r="U1272">
        <f t="shared" si="195"/>
        <v>267.3806913983334</v>
      </c>
      <c r="AB1272">
        <f t="shared" si="196"/>
        <v>8.426286667200289</v>
      </c>
      <c r="AC1272" s="1">
        <f t="shared" si="198"/>
        <v>3446.5981841626767</v>
      </c>
    </row>
    <row r="1273" spans="1:29">
      <c r="A1273">
        <f t="shared" si="191"/>
        <v>8.4565364879251526</v>
      </c>
      <c r="B1273" s="1">
        <f>(6.67384*10^(-11)*5.97219*10^24)/((6371*10^3+Equations!C1273)^2)</f>
        <v>9.7224633998582899</v>
      </c>
      <c r="C1273" s="1">
        <v>31750</v>
      </c>
      <c r="D1273" s="1">
        <f t="shared" si="192"/>
        <v>135.13233405979486</v>
      </c>
      <c r="E1273" s="1">
        <f>IF(C1273&lt;11165,'Initial Conditions (LLDS)'!$E$1-0.0065*C1273,IF(C1273&gt;25336.9,139.789+0.00296*C1273,216.483))</f>
        <v>233.76900000000001</v>
      </c>
      <c r="F1273">
        <f>(D1273*0.028964)/(8.3145*Equations!E1273)</f>
        <v>2.0136999544707462E-3</v>
      </c>
      <c r="G1273" s="14">
        <f t="shared" si="190"/>
        <v>2533.1061068432605</v>
      </c>
      <c r="H1273">
        <f t="shared" si="193"/>
        <v>224.65811894091115</v>
      </c>
      <c r="I1273">
        <f t="shared" si="194"/>
        <v>18.671448843457437</v>
      </c>
      <c r="J1273">
        <f>F1273*G1273*B1273-m*B1273-0.5*Equations!F1273*0.3*I1273</f>
        <v>23.651605639601939</v>
      </c>
      <c r="K1273" s="14">
        <f t="shared" si="197"/>
        <v>1.338942693178313</v>
      </c>
      <c r="L1273" s="1">
        <f t="shared" si="199"/>
        <v>3447.9371268558552</v>
      </c>
      <c r="O1273">
        <f>(2*Mp*Equations!B1273/(Equations!F1273*1.026*0.75))^(1/2)</f>
        <v>119.2900824356077</v>
      </c>
      <c r="Q1273">
        <f>$G$3*('Initial Conditions (LLDS)'!$I$3/Equations!D1273)*(Ti/Equations!E1273)</f>
        <v>3789.5901397990315</v>
      </c>
      <c r="T1273" s="1">
        <v>31750</v>
      </c>
      <c r="U1273">
        <f t="shared" si="195"/>
        <v>266.15791817512172</v>
      </c>
      <c r="AB1273">
        <f t="shared" si="196"/>
        <v>8.4565364879251526</v>
      </c>
      <c r="AC1273" s="1">
        <f t="shared" si="198"/>
        <v>3447.9371268558552</v>
      </c>
    </row>
    <row r="1274" spans="1:29">
      <c r="A1274">
        <f t="shared" si="191"/>
        <v>8.4869533340479979</v>
      </c>
      <c r="B1274" s="1">
        <f>(6.67384*10^(-11)*5.97219*10^24)/((6371*10^3+Equations!C1274)^2)</f>
        <v>9.7223874761812983</v>
      </c>
      <c r="C1274" s="1">
        <v>31775</v>
      </c>
      <c r="D1274" s="1">
        <f t="shared" si="192"/>
        <v>133.72692915096559</v>
      </c>
      <c r="E1274" s="1">
        <f>IF(C1274&lt;11165,'Initial Conditions (LLDS)'!$E$1-0.0065*C1274,IF(C1274&gt;25336.9,139.789+0.00296*C1274,216.483))</f>
        <v>233.84299999999999</v>
      </c>
      <c r="F1274">
        <f>(D1274*0.028964)/(8.3145*Equations!E1274)</f>
        <v>1.9921264370114768E-3</v>
      </c>
      <c r="G1274" s="14">
        <f t="shared" si="190"/>
        <v>2560.538105037183</v>
      </c>
      <c r="H1274">
        <f t="shared" si="193"/>
        <v>226.27714601346992</v>
      </c>
      <c r="I1274">
        <f t="shared" si="194"/>
        <v>18.704924816506214</v>
      </c>
      <c r="J1274">
        <f>F1274*G1274*B1274-m*B1274-0.5*Equations!F1274*0.3*I1274</f>
        <v>23.6514713159041</v>
      </c>
      <c r="K1274" s="14">
        <f t="shared" si="197"/>
        <v>1.3365464039683645</v>
      </c>
      <c r="L1274" s="1">
        <f t="shared" si="199"/>
        <v>3449.2736732598237</v>
      </c>
      <c r="O1274">
        <f>(2*Mp*Equations!B1274/(Equations!F1274*1.026*0.75))^(1/2)</f>
        <v>119.93379433484159</v>
      </c>
      <c r="Q1274">
        <f>$G$3*('Initial Conditions (LLDS)'!$I$3/Equations!D1274)*(Ti/Equations!E1274)</f>
        <v>3828.2050616377296</v>
      </c>
      <c r="T1274" s="1">
        <v>31775</v>
      </c>
      <c r="U1274">
        <f t="shared" si="195"/>
        <v>264.93783654745209</v>
      </c>
      <c r="AB1274">
        <f t="shared" si="196"/>
        <v>8.4869533340479979</v>
      </c>
      <c r="AC1274" s="1">
        <f t="shared" si="198"/>
        <v>3449.2736732598237</v>
      </c>
    </row>
    <row r="1275" spans="1:29">
      <c r="A1275">
        <f t="shared" si="191"/>
        <v>8.5175384609842411</v>
      </c>
      <c r="B1275" s="1">
        <f>(6.67384*10^(-11)*5.97219*10^24)/((6371*10^3+Equations!C1275)^2)</f>
        <v>9.7223115533936468</v>
      </c>
      <c r="C1275" s="1">
        <v>31800</v>
      </c>
      <c r="D1275" s="1">
        <f t="shared" si="192"/>
        <v>132.33338325936921</v>
      </c>
      <c r="E1275" s="1">
        <f>IF(C1275&lt;11165,'Initial Conditions (LLDS)'!$E$1-0.0065*C1275,IF(C1275&gt;25336.9,139.789+0.00296*C1275,216.483))</f>
        <v>233.91699999999997</v>
      </c>
      <c r="F1275">
        <f>(D1275*0.028964)/(8.3145*Equations!E1275)</f>
        <v>1.9707431767529223E-3</v>
      </c>
      <c r="G1275" s="14">
        <f t="shared" si="190"/>
        <v>2588.3208487999541</v>
      </c>
      <c r="H1275">
        <f t="shared" si="193"/>
        <v>227.91099159599733</v>
      </c>
      <c r="I1275">
        <f t="shared" si="194"/>
        <v>18.738525572464418</v>
      </c>
      <c r="J1275">
        <f>F1275*G1275*B1275-m*B1275-0.5*Equations!F1275*0.3*I1275</f>
        <v>23.651336639373998</v>
      </c>
      <c r="K1275" s="14">
        <f t="shared" si="197"/>
        <v>1.3341497922726957</v>
      </c>
      <c r="L1275" s="1">
        <f t="shared" si="199"/>
        <v>3450.6078230520966</v>
      </c>
      <c r="O1275">
        <f>(2*Mp*Equations!B1275/(Equations!F1275*1.026*0.75))^(1/2)</f>
        <v>120.58223008385002</v>
      </c>
      <c r="Q1275">
        <f>$G$3*('Initial Conditions (LLDS)'!$I$3/Equations!D1275)*(Ti/Equations!E1275)</f>
        <v>3867.2944295073225</v>
      </c>
      <c r="T1275" s="1">
        <v>31800</v>
      </c>
      <c r="U1275">
        <f t="shared" si="195"/>
        <v>263.72045016821329</v>
      </c>
      <c r="AB1275">
        <f t="shared" si="196"/>
        <v>8.5175384609842411</v>
      </c>
      <c r="AC1275" s="1">
        <f t="shared" si="198"/>
        <v>3450.6078230520966</v>
      </c>
    </row>
    <row r="1276" spans="1:29">
      <c r="A1276">
        <f t="shared" si="191"/>
        <v>8.5482931361072616</v>
      </c>
      <c r="B1276" s="1">
        <f>(6.67384*10^(-11)*5.97219*10^24)/((6371*10^3+Equations!C1276)^2)</f>
        <v>9.7222356314953213</v>
      </c>
      <c r="C1276" s="1">
        <v>31825</v>
      </c>
      <c r="D1276" s="1">
        <f t="shared" si="192"/>
        <v>130.95161967751511</v>
      </c>
      <c r="E1276" s="1">
        <f>IF(C1276&lt;11165,'Initial Conditions (LLDS)'!$E$1-0.0065*C1276,IF(C1276&gt;25336.9,139.789+0.00296*C1276,216.483))</f>
        <v>233.99099999999999</v>
      </c>
      <c r="F1276">
        <f>(D1276*0.028964)/(8.3145*Equations!E1276)</f>
        <v>1.9495488512010772E-3</v>
      </c>
      <c r="G1276" s="14">
        <f t="shared" si="190"/>
        <v>2616.4595203024905</v>
      </c>
      <c r="H1276">
        <f t="shared" si="193"/>
        <v>229.55982077148141</v>
      </c>
      <c r="I1276">
        <f t="shared" si="194"/>
        <v>18.772251828550441</v>
      </c>
      <c r="J1276">
        <f>F1276*G1276*B1276-m*B1276-0.5*Equations!F1276*0.3*I1276</f>
        <v>23.65120161184975</v>
      </c>
      <c r="K1276" s="14">
        <f t="shared" si="197"/>
        <v>1.3317528567338879</v>
      </c>
      <c r="L1276" s="1">
        <f t="shared" si="199"/>
        <v>3451.9395759088306</v>
      </c>
      <c r="O1276">
        <f>(2*Mp*Equations!B1276/(Equations!F1276*1.026*0.75))^(1/2)</f>
        <v>121.23543375468364</v>
      </c>
      <c r="Q1276">
        <f>$G$3*('Initial Conditions (LLDS)'!$I$3/Equations!D1276)*(Ti/Equations!E1276)</f>
        <v>3906.8650580658227</v>
      </c>
      <c r="T1276" s="1">
        <v>31825</v>
      </c>
      <c r="U1276">
        <f t="shared" si="195"/>
        <v>262.50576266668833</v>
      </c>
      <c r="AB1276">
        <f t="shared" si="196"/>
        <v>8.5482931361072616</v>
      </c>
      <c r="AC1276" s="1">
        <f t="shared" si="198"/>
        <v>3451.9395759088306</v>
      </c>
    </row>
    <row r="1277" spans="1:29">
      <c r="A1277">
        <f t="shared" si="191"/>
        <v>8.5792186388864593</v>
      </c>
      <c r="B1277" s="1">
        <f>(6.67384*10^(-11)*5.97219*10^24)/((6371*10^3+Equations!C1277)^2)</f>
        <v>9.7221597104863093</v>
      </c>
      <c r="C1277" s="1">
        <v>31850</v>
      </c>
      <c r="D1277" s="1">
        <f t="shared" si="192"/>
        <v>129.58156204237221</v>
      </c>
      <c r="E1277" s="1">
        <f>IF(C1277&lt;11165,'Initial Conditions (LLDS)'!$E$1-0.0065*C1277,IF(C1277&gt;25336.9,139.789+0.00296*C1277,216.483))</f>
        <v>234.065</v>
      </c>
      <c r="F1277">
        <f>(D1277*0.028964)/(8.3145*Equations!E1277)</f>
        <v>1.9285421446609092E-3</v>
      </c>
      <c r="G1277" s="14">
        <f t="shared" si="190"/>
        <v>2644.9593886975817</v>
      </c>
      <c r="H1277">
        <f t="shared" si="193"/>
        <v>231.22380079366556</v>
      </c>
      <c r="I1277">
        <f t="shared" si="194"/>
        <v>18.806104307549035</v>
      </c>
      <c r="J1277">
        <f>F1277*G1277*B1277-m*B1277-0.5*Equations!F1277*0.3*I1277</f>
        <v>23.651066235163217</v>
      </c>
      <c r="K1277" s="14">
        <f t="shared" si="197"/>
        <v>1.3293555959893644</v>
      </c>
      <c r="L1277" s="1">
        <f t="shared" si="199"/>
        <v>3453.2689315048201</v>
      </c>
      <c r="O1277">
        <f>(2*Mp*Equations!B1277/(Equations!F1277*1.026*0.75))^(1/2)</f>
        <v>121.89344991919391</v>
      </c>
      <c r="Q1277">
        <f>$G$3*('Initial Conditions (LLDS)'!$I$3/Equations!D1277)*(Ti/Equations!E1277)</f>
        <v>3946.9238739673438</v>
      </c>
      <c r="T1277" s="1">
        <v>31850</v>
      </c>
      <c r="U1277">
        <f t="shared" si="195"/>
        <v>261.29377764854576</v>
      </c>
      <c r="AB1277">
        <f t="shared" si="196"/>
        <v>8.5792186388864593</v>
      </c>
      <c r="AC1277" s="1">
        <f t="shared" si="198"/>
        <v>3453.2689315048201</v>
      </c>
    </row>
    <row r="1278" spans="1:29">
      <c r="A1278">
        <f t="shared" si="191"/>
        <v>8.6103162610271653</v>
      </c>
      <c r="B1278" s="1">
        <f>(6.67384*10^(-11)*5.97219*10^24)/((6371*10^3+Equations!C1278)^2)</f>
        <v>9.7220837903665931</v>
      </c>
      <c r="C1278" s="1">
        <v>31875</v>
      </c>
      <c r="D1278" s="1">
        <f t="shared" si="192"/>
        <v>128.22313433450762</v>
      </c>
      <c r="E1278" s="1">
        <f>IF(C1278&lt;11165,'Initial Conditions (LLDS)'!$E$1-0.0065*C1278,IF(C1278&gt;25336.9,139.789+0.00296*C1278,216.483))</f>
        <v>234.13899999999998</v>
      </c>
      <c r="F1278">
        <f>(D1278*0.028964)/(8.3145*Equations!E1278)</f>
        <v>1.9077217482127977E-3</v>
      </c>
      <c r="G1278" s="14">
        <f t="shared" si="190"/>
        <v>2673.8258117560958</v>
      </c>
      <c r="H1278">
        <f t="shared" si="193"/>
        <v>232.9031011199861</v>
      </c>
      <c r="I1278">
        <f t="shared" si="194"/>
        <v>18.840083737865708</v>
      </c>
      <c r="J1278">
        <f>F1278*G1278*B1278-m*B1278-0.5*Equations!F1278*0.3*I1278</f>
        <v>23.650930511140018</v>
      </c>
      <c r="K1278" s="14">
        <f t="shared" si="197"/>
        <v>1.3269580086713626</v>
      </c>
      <c r="L1278" s="1">
        <f t="shared" si="199"/>
        <v>3454.5958895134913</v>
      </c>
      <c r="O1278">
        <f>(2*Mp*Equations!B1278/(Equations!F1278*1.026*0.75))^(1/2)</f>
        <v>122.55632365571215</v>
      </c>
      <c r="Q1278">
        <f>$G$3*('Initial Conditions (LLDS)'!$I$3/Equations!D1278)*(Ti/Equations!E1278)</f>
        <v>3987.4779179346474</v>
      </c>
      <c r="T1278" s="1">
        <v>31875</v>
      </c>
      <c r="U1278">
        <f t="shared" si="195"/>
        <v>260.08449869583177</v>
      </c>
      <c r="AB1278">
        <f t="shared" si="196"/>
        <v>8.6103162610271653</v>
      </c>
      <c r="AC1278" s="1">
        <f t="shared" si="198"/>
        <v>3454.5958895134913</v>
      </c>
    </row>
    <row r="1279" spans="1:29">
      <c r="A1279">
        <f t="shared" si="191"/>
        <v>8.641587306612486</v>
      </c>
      <c r="B1279" s="1">
        <f>(6.67384*10^(-11)*5.97219*10^24)/((6371*10^3+Equations!C1279)^2)</f>
        <v>9.7220078711361637</v>
      </c>
      <c r="C1279" s="1">
        <v>31900</v>
      </c>
      <c r="D1279" s="1">
        <f t="shared" si="192"/>
        <v>126.87626087722312</v>
      </c>
      <c r="E1279" s="1">
        <f>IF(C1279&lt;11165,'Initial Conditions (LLDS)'!$E$1-0.0065*C1279,IF(C1279&gt;25336.9,139.789+0.00296*C1279,216.483))</f>
        <v>234.21299999999997</v>
      </c>
      <c r="F1279">
        <f>(D1279*0.028964)/(8.3145*Equations!E1279)</f>
        <v>1.8870863596889866E-3</v>
      </c>
      <c r="G1279" s="14">
        <f t="shared" si="190"/>
        <v>2703.0642375373491</v>
      </c>
      <c r="H1279">
        <f t="shared" si="193"/>
        <v>234.59789344507769</v>
      </c>
      <c r="I1279">
        <f t="shared" si="194"/>
        <v>18.874190853581887</v>
      </c>
      <c r="J1279">
        <f>F1279*G1279*B1279-m*B1279-0.5*Equations!F1279*0.3*I1279</f>
        <v>23.650794441599551</v>
      </c>
      <c r="K1279" s="14">
        <f t="shared" si="197"/>
        <v>1.3245600934068957</v>
      </c>
      <c r="L1279" s="1">
        <f t="shared" si="199"/>
        <v>3455.9204496068983</v>
      </c>
      <c r="O1279">
        <f>(2*Mp*Equations!B1279/(Equations!F1279*1.026*0.75))^(1/2)</f>
        <v>123.22410055583261</v>
      </c>
      <c r="Q1279">
        <f>$G$3*('Initial Conditions (LLDS)'!$I$3/Equations!D1279)*(Ti/Equations!E1279)</f>
        <v>4028.5343468744177</v>
      </c>
      <c r="T1279" s="1">
        <v>31900</v>
      </c>
      <c r="U1279">
        <f t="shared" si="195"/>
        <v>258.8779293669599</v>
      </c>
      <c r="AB1279">
        <f t="shared" si="196"/>
        <v>8.641587306612486</v>
      </c>
      <c r="AC1279" s="1">
        <f t="shared" si="198"/>
        <v>3455.9204496068983</v>
      </c>
    </row>
    <row r="1280" spans="1:29">
      <c r="A1280">
        <f t="shared" si="191"/>
        <v>8.6730330922470493</v>
      </c>
      <c r="B1280" s="1">
        <f>(6.67384*10^(-11)*5.97219*10^24)/((6371*10^3+Equations!C1280)^2)</f>
        <v>9.7219319527950017</v>
      </c>
      <c r="C1280" s="1">
        <v>31925</v>
      </c>
      <c r="D1280" s="1">
        <f t="shared" si="192"/>
        <v>125.54086633569342</v>
      </c>
      <c r="E1280" s="1">
        <f>IF(C1280&lt;11165,'Initial Conditions (LLDS)'!$E$1-0.0065*C1280,IF(C1280&gt;25336.9,139.789+0.00296*C1280,216.483))</f>
        <v>234.28699999999998</v>
      </c>
      <c r="F1280">
        <f>(D1280*0.028964)/(8.3145*Equations!E1280)</f>
        <v>1.8666346836501086E-3</v>
      </c>
      <c r="G1280" s="14">
        <f t="shared" si="190"/>
        <v>2732.680206094351</v>
      </c>
      <c r="H1280">
        <f t="shared" si="193"/>
        <v>236.30835173485582</v>
      </c>
      <c r="I1280">
        <f t="shared" si="194"/>
        <v>18.908426394510677</v>
      </c>
      <c r="J1280">
        <f>F1280*G1280*B1280-m*B1280-0.5*Equations!F1280*0.3*I1280</f>
        <v>23.650658028354965</v>
      </c>
      <c r="K1280" s="14">
        <f t="shared" si="197"/>
        <v>1.3221618488177194</v>
      </c>
      <c r="L1280" s="1">
        <f t="shared" si="199"/>
        <v>3457.2426114557161</v>
      </c>
      <c r="O1280">
        <f>(2*Mp*Equations!B1280/(Equations!F1280*1.026*0.75))^(1/2)</f>
        <v>123.89682673129951</v>
      </c>
      <c r="Q1280">
        <f>$G$3*('Initial Conditions (LLDS)'!$I$3/Equations!D1280)*(Ti/Equations!E1280)</f>
        <v>4070.1004360361226</v>
      </c>
      <c r="T1280" s="1">
        <v>31925</v>
      </c>
      <c r="U1280">
        <f t="shared" si="195"/>
        <v>257.67407319670218</v>
      </c>
      <c r="AB1280">
        <f t="shared" si="196"/>
        <v>8.6730330922470493</v>
      </c>
      <c r="AC1280" s="1">
        <f t="shared" si="198"/>
        <v>3457.2426114557161</v>
      </c>
    </row>
    <row r="1281" spans="1:29">
      <c r="A1281">
        <f t="shared" si="191"/>
        <v>8.7046549472027834</v>
      </c>
      <c r="B1281" s="1">
        <f>(6.67384*10^(-11)*5.97219*10^24)/((6371*10^3+Equations!C1281)^2)</f>
        <v>9.7218560353430981</v>
      </c>
      <c r="C1281" s="1">
        <v>31950</v>
      </c>
      <c r="D1281" s="1">
        <f t="shared" si="192"/>
        <v>124.21687571610403</v>
      </c>
      <c r="E1281" s="1">
        <f>IF(C1281&lt;11165,'Initial Conditions (LLDS)'!$E$1-0.0065*C1281,IF(C1281&gt;25336.9,139.789+0.00296*C1281,216.483))</f>
        <v>234.36099999999999</v>
      </c>
      <c r="F1281">
        <f>(D1281*0.028964)/(8.3145*Equations!E1281)</f>
        <v>1.846365431361748E-3</v>
      </c>
      <c r="G1281" s="14">
        <f t="shared" si="190"/>
        <v>2762.6793512147642</v>
      </c>
      <c r="H1281">
        <f t="shared" si="193"/>
        <v>238.03465226119116</v>
      </c>
      <c r="I1281">
        <f t="shared" si="194"/>
        <v>18.942791106253239</v>
      </c>
      <c r="J1281">
        <f>F1281*G1281*B1281-m*B1281-0.5*Equations!F1281*0.3*I1281</f>
        <v>23.650521273213236</v>
      </c>
      <c r="K1281" s="14">
        <f t="shared" si="197"/>
        <v>1.3197632735203</v>
      </c>
      <c r="L1281" s="1">
        <f t="shared" si="199"/>
        <v>3458.5623747292366</v>
      </c>
      <c r="O1281">
        <f>(2*Mp*Equations!B1281/(Equations!F1281*1.026*0.75))^(1/2)</f>
        <v>124.57454882100129</v>
      </c>
      <c r="Q1281">
        <f>$G$3*('Initial Conditions (LLDS)'!$I$3/Equations!D1281)*(Ti/Equations!E1281)</f>
        <v>4112.1835812155141</v>
      </c>
      <c r="T1281" s="1">
        <v>31950</v>
      </c>
      <c r="U1281">
        <f t="shared" si="195"/>
        <v>256.47293369617836</v>
      </c>
      <c r="AB1281">
        <f t="shared" si="196"/>
        <v>8.7046549472027834</v>
      </c>
      <c r="AC1281" s="1">
        <f t="shared" si="198"/>
        <v>3458.5623747292366</v>
      </c>
    </row>
    <row r="1282" spans="1:29">
      <c r="A1282">
        <f t="shared" si="191"/>
        <v>8.7364542135665548</v>
      </c>
      <c r="B1282" s="1">
        <f>(6.67384*10^(-11)*5.97219*10^24)/((6371*10^3+Equations!C1282)^2)</f>
        <v>9.7217801187804369</v>
      </c>
      <c r="C1282" s="1">
        <v>31975</v>
      </c>
      <c r="D1282" s="1">
        <f t="shared" si="192"/>
        <v>122.90421436479154</v>
      </c>
      <c r="E1282" s="1">
        <f>IF(C1282&lt;11165,'Initial Conditions (LLDS)'!$E$1-0.0065*C1282,IF(C1282&gt;25336.9,139.789+0.00296*C1282,216.483))</f>
        <v>234.435</v>
      </c>
      <c r="F1282">
        <f>(D1282*0.028964)/(8.3145*Equations!E1282)</f>
        <v>1.8262773207710847E-3</v>
      </c>
      <c r="G1282" s="14">
        <f t="shared" si="190"/>
        <v>2793.0674021983423</v>
      </c>
      <c r="H1282">
        <f t="shared" si="193"/>
        <v>239.77697363717735</v>
      </c>
      <c r="I1282">
        <f t="shared" si="194"/>
        <v>18.977285740255933</v>
      </c>
      <c r="J1282">
        <f>F1282*G1282*B1282-m*B1282-0.5*Equations!F1282*0.3*I1282</f>
        <v>23.650384177975123</v>
      </c>
      <c r="K1282" s="14">
        <f t="shared" si="197"/>
        <v>1.3173643661257768</v>
      </c>
      <c r="L1282" s="1">
        <f t="shared" si="199"/>
        <v>3459.8797390953623</v>
      </c>
      <c r="O1282">
        <f>(2*Mp*Equations!B1282/(Equations!F1282*1.026*0.75))^(1/2)</f>
        <v>125.25731399807157</v>
      </c>
      <c r="Q1282">
        <f>$G$3*('Initial Conditions (LLDS)'!$I$3/Equations!D1282)*(Ti/Equations!E1282)</f>
        <v>4154.7913010036855</v>
      </c>
      <c r="T1282" s="1">
        <v>31975</v>
      </c>
      <c r="U1282">
        <f t="shared" si="195"/>
        <v>255.27451435284874</v>
      </c>
      <c r="AB1282">
        <f t="shared" si="196"/>
        <v>8.7364542135665548</v>
      </c>
      <c r="AC1282" s="1">
        <f t="shared" si="198"/>
        <v>3459.8797390953623</v>
      </c>
    </row>
    <row r="1283" spans="1:29">
      <c r="A1283">
        <f t="shared" si="191"/>
        <v>8.7684322463899811</v>
      </c>
      <c r="B1283" s="1">
        <f>(6.67384*10^(-11)*5.97219*10^24)/((6371*10^3+Equations!C1283)^2)</f>
        <v>9.721704203107004</v>
      </c>
      <c r="C1283" s="1">
        <v>32000</v>
      </c>
      <c r="D1283" s="1">
        <f t="shared" si="192"/>
        <v>121.60280796738201</v>
      </c>
      <c r="E1283" s="1">
        <f>IF(C1283&lt;11165,'Initial Conditions (LLDS)'!$E$1-0.0065*C1283,IF(C1283&gt;25336.9,139.789+0.00296*C1283,216.483))</f>
        <v>234.50899999999999</v>
      </c>
      <c r="F1283">
        <f>(D1283*0.028964)/(8.3145*Equations!E1283)</f>
        <v>1.8063690764835521E-3</v>
      </c>
      <c r="G1283" s="14">
        <f t="shared" ref="G1283:G1346" si="200">(n*8.3145*E1283/D1283)</f>
        <v>2823.8501856717812</v>
      </c>
      <c r="H1283">
        <f t="shared" si="193"/>
        <v>241.53549685301869</v>
      </c>
      <c r="I1283">
        <f t="shared" si="194"/>
        <v>19.011911053868022</v>
      </c>
      <c r="J1283">
        <f>F1283*G1283*B1283-m*B1283-0.5*Equations!F1283*0.3*I1283</f>
        <v>23.650246744435197</v>
      </c>
      <c r="K1283" s="14">
        <f t="shared" si="197"/>
        <v>1.3149651252399315</v>
      </c>
      <c r="L1283" s="1">
        <f t="shared" si="199"/>
        <v>3461.194704220602</v>
      </c>
      <c r="O1283">
        <f>(2*Mp*Equations!B1283/(Equations!F1283*1.026*0.75))^(1/2)</f>
        <v>125.94516997710232</v>
      </c>
      <c r="Q1283">
        <f>$G$3*('Initial Conditions (LLDS)'!$I$3/Equations!D1283)*(Ti/Equations!E1283)</f>
        <v>4197.9312390828745</v>
      </c>
      <c r="T1283" s="1">
        <v>32000</v>
      </c>
      <c r="U1283">
        <f t="shared" si="195"/>
        <v>254.07881863050258</v>
      </c>
      <c r="AB1283">
        <f t="shared" si="196"/>
        <v>8.7684322463899811</v>
      </c>
      <c r="AC1283" s="1">
        <f t="shared" si="198"/>
        <v>3461.194704220602</v>
      </c>
    </row>
    <row r="1284" spans="1:29">
      <c r="A1284">
        <f t="shared" ref="A1284:A1347" si="201">((G1284*3)/(4*3.1415))^(1/3)</f>
        <v>8.8005904138412152</v>
      </c>
      <c r="B1284" s="1">
        <f>(6.67384*10^(-11)*5.97219*10^24)/((6371*10^3+Equations!C1284)^2)</f>
        <v>9.7216282883227851</v>
      </c>
      <c r="C1284" s="1">
        <v>32025</v>
      </c>
      <c r="D1284" s="1">
        <f t="shared" ref="D1284:D1347" si="202">101325*(1-2.25577*(10^-5)*C1284)^5.25588</f>
        <v>120.31258254793063</v>
      </c>
      <c r="E1284" s="1">
        <f>IF(C1284&lt;11165,'Initial Conditions (LLDS)'!$E$1-0.0065*C1284,IF(C1284&gt;25336.9,139.789+0.00296*C1284,216.483))</f>
        <v>234.58299999999997</v>
      </c>
      <c r="F1284">
        <f>(D1284*0.028964)/(8.3145*Equations!E1284)</f>
        <v>1.7866394297395586E-3</v>
      </c>
      <c r="G1284" s="14">
        <f t="shared" si="200"/>
        <v>2855.0336274417787</v>
      </c>
      <c r="H1284">
        <f t="shared" ref="H1284:H1347" si="203">3.1415*(A1284)^2</f>
        <v>243.31040531253711</v>
      </c>
      <c r="I1284">
        <f t="shared" ref="I1284:I1347" si="204">(2*B1284*(F1284*G1284-m)/(F1284*0.3*H1284))^(1/2)</f>
        <v>19.046667810400209</v>
      </c>
      <c r="J1284">
        <f>F1284*G1284*B1284-m*B1284-0.5*Equations!F1284*0.3*I1284</f>
        <v>23.650108974381872</v>
      </c>
      <c r="K1284" s="14">
        <f t="shared" si="197"/>
        <v>1.3125655494631479</v>
      </c>
      <c r="L1284" s="1">
        <f t="shared" si="199"/>
        <v>3462.5072697700652</v>
      </c>
      <c r="O1284">
        <f>(2*Mp*Equations!B1284/(Equations!F1284*1.026*0.75))^(1/2)</f>
        <v>126.63816502146832</v>
      </c>
      <c r="Q1284">
        <f>$G$3*('Initial Conditions (LLDS)'!$I$3/Equations!D1284)*(Ti/Equations!E1284)</f>
        <v>4241.6111665699746</v>
      </c>
      <c r="T1284" s="1">
        <v>32025</v>
      </c>
      <c r="U1284">
        <f t="shared" ref="U1284:U1347" si="205">T1284/O1284</f>
        <v>252.88584996924871</v>
      </c>
      <c r="AB1284">
        <f t="shared" ref="AB1284:AB1347" si="206">((G1284*3)/(4*3.1415))^(1/3)</f>
        <v>8.8005904138412152</v>
      </c>
      <c r="AC1284" s="1">
        <f t="shared" si="198"/>
        <v>3462.5072697700652</v>
      </c>
    </row>
    <row r="1285" spans="1:29">
      <c r="A1285">
        <f t="shared" si="201"/>
        <v>8.8329300973588225</v>
      </c>
      <c r="B1285" s="1">
        <f>(6.67384*10^(-11)*5.97219*10^24)/((6371*10^3+Equations!C1285)^2)</f>
        <v>9.7215523744277679</v>
      </c>
      <c r="C1285" s="1">
        <v>32050</v>
      </c>
      <c r="D1285" s="1">
        <f t="shared" si="202"/>
        <v>119.03346446806277</v>
      </c>
      <c r="E1285" s="1">
        <f>IF(C1285&lt;11165,'Initial Conditions (LLDS)'!$E$1-0.0065*C1285,IF(C1285&gt;25336.9,139.789+0.00296*C1285,216.483))</f>
        <v>234.65699999999998</v>
      </c>
      <c r="F1285">
        <f>(D1285*0.028964)/(8.3145*Equations!E1285)</f>
        <v>1.7670871183912756E-3</v>
      </c>
      <c r="G1285" s="14">
        <f t="shared" si="200"/>
        <v>2886.6237543871771</v>
      </c>
      <c r="H1285">
        <f t="shared" si="203"/>
        <v>245.1018848703151</v>
      </c>
      <c r="I1285">
        <f t="shared" si="204"/>
        <v>19.081556779183725</v>
      </c>
      <c r="J1285">
        <f>F1285*G1285*B1285-m*B1285-0.5*Equations!F1285*0.3*I1285</f>
        <v>23.649970869597361</v>
      </c>
      <c r="K1285" s="14">
        <f t="shared" ref="K1285:K1348" si="207">25/I1285</f>
        <v>1.3101656373903816</v>
      </c>
      <c r="L1285" s="1">
        <f t="shared" si="199"/>
        <v>3463.8174354074558</v>
      </c>
      <c r="O1285">
        <f>(2*Mp*Equations!B1285/(Equations!F1285*1.026*0.75))^(1/2)</f>
        <v>127.33634795076546</v>
      </c>
      <c r="Q1285">
        <f>$G$3*('Initial Conditions (LLDS)'!$I$3/Equations!D1285)*(Ti/Equations!E1285)</f>
        <v>4285.838984408837</v>
      </c>
      <c r="T1285" s="1">
        <v>32050</v>
      </c>
      <c r="U1285">
        <f t="shared" si="205"/>
        <v>251.6956117855062</v>
      </c>
      <c r="AB1285">
        <f t="shared" si="206"/>
        <v>8.8329300973588225</v>
      </c>
      <c r="AC1285" s="1">
        <f t="shared" ref="AC1285:AC1348" si="208">L1284+K1285</f>
        <v>3463.8174354074558</v>
      </c>
    </row>
    <row r="1286" spans="1:29">
      <c r="A1286">
        <f t="shared" si="201"/>
        <v>8.8654526918078389</v>
      </c>
      <c r="B1286" s="1">
        <f>(6.67384*10^(-11)*5.97219*10^24)/((6371*10^3+Equations!C1286)^2)</f>
        <v>9.721476461421938</v>
      </c>
      <c r="C1286" s="1">
        <v>32075</v>
      </c>
      <c r="D1286" s="1">
        <f t="shared" si="202"/>
        <v>117.76538042611351</v>
      </c>
      <c r="E1286" s="1">
        <f>IF(C1286&lt;11165,'Initial Conditions (LLDS)'!$E$1-0.0065*C1286,IF(C1286&gt;25336.9,139.789+0.00296*C1286,216.483))</f>
        <v>234.73099999999999</v>
      </c>
      <c r="F1286">
        <f>(D1286*0.028964)/(8.3145*Equations!E1286)</f>
        <v>1.7477108868794462E-3</v>
      </c>
      <c r="G1286" s="14">
        <f t="shared" si="200"/>
        <v>2918.6266963911712</v>
      </c>
      <c r="H1286">
        <f t="shared" si="203"/>
        <v>246.91012386949021</v>
      </c>
      <c r="I1286">
        <f t="shared" si="204"/>
        <v>19.116578735630252</v>
      </c>
      <c r="J1286">
        <f>F1286*G1286*B1286-m*B1286-0.5*Equations!F1286*0.3*I1286</f>
        <v>23.649832431857782</v>
      </c>
      <c r="K1286" s="14">
        <f t="shared" si="207"/>
        <v>1.3077653876111204</v>
      </c>
      <c r="L1286" s="1">
        <f t="shared" ref="L1286:L1349" si="209">L1285+K1286</f>
        <v>3465.125200795067</v>
      </c>
      <c r="O1286">
        <f>(2*Mp*Equations!B1286/(Equations!F1286*1.026*0.75))^(1/2)</f>
        <v>128.03976814836614</v>
      </c>
      <c r="Q1286">
        <f>$G$3*('Initial Conditions (LLDS)'!$I$3/Equations!D1286)*(Ti/Equations!E1286)</f>
        <v>4330.6227258125882</v>
      </c>
      <c r="T1286" s="1">
        <v>32075</v>
      </c>
      <c r="U1286">
        <f t="shared" si="205"/>
        <v>250.50810747199324</v>
      </c>
      <c r="AB1286">
        <f t="shared" si="206"/>
        <v>8.8654526918078389</v>
      </c>
      <c r="AC1286" s="1">
        <f t="shared" si="208"/>
        <v>3465.125200795067</v>
      </c>
    </row>
    <row r="1287" spans="1:29">
      <c r="A1287">
        <f t="shared" si="201"/>
        <v>8.8981596056378987</v>
      </c>
      <c r="B1287" s="1">
        <f>(6.67384*10^(-11)*5.97219*10^24)/((6371*10^3+Equations!C1287)^2)</f>
        <v>9.7214005493052813</v>
      </c>
      <c r="C1287" s="1">
        <v>32100</v>
      </c>
      <c r="D1287" s="1">
        <f t="shared" si="202"/>
        <v>116.50825745627003</v>
      </c>
      <c r="E1287" s="1">
        <f>IF(C1287&lt;11165,'Initial Conditions (LLDS)'!$E$1-0.0065*C1287,IF(C1287&gt;25336.9,139.789+0.00296*C1287,216.483))</f>
        <v>234.80500000000001</v>
      </c>
      <c r="F1287">
        <f>(D1287*0.028964)/(8.3145*Equations!E1287)</f>
        <v>1.7285094862102776E-3</v>
      </c>
      <c r="G1287" s="14">
        <f t="shared" si="200"/>
        <v>2951.0486883144026</v>
      </c>
      <c r="H1287">
        <f t="shared" si="203"/>
        <v>248.73531318020596</v>
      </c>
      <c r="I1287">
        <f t="shared" si="204"/>
        <v>19.151734461292463</v>
      </c>
      <c r="J1287">
        <f>F1287*G1287*B1287-m*B1287-0.5*Equations!F1287*0.3*I1287</f>
        <v>23.649693662933057</v>
      </c>
      <c r="K1287" s="14">
        <f t="shared" si="207"/>
        <v>1.3053647987093522</v>
      </c>
      <c r="L1287" s="1">
        <f t="shared" si="209"/>
        <v>3466.4305655937765</v>
      </c>
      <c r="O1287">
        <f>(2*Mp*Equations!B1287/(Equations!F1287*1.026*0.75))^(1/2)</f>
        <v>128.74847556909182</v>
      </c>
      <c r="Q1287">
        <f>$G$3*('Initial Conditions (LLDS)'!$I$3/Equations!D1287)*(Ti/Equations!E1287)</f>
        <v>4375.9705587569551</v>
      </c>
      <c r="T1287" s="1">
        <v>32100</v>
      </c>
      <c r="U1287">
        <f t="shared" si="205"/>
        <v>249.32334039771831</v>
      </c>
      <c r="AB1287">
        <f t="shared" si="206"/>
        <v>8.8981596056378987</v>
      </c>
      <c r="AC1287" s="1">
        <f t="shared" si="208"/>
        <v>3466.4305655937765</v>
      </c>
    </row>
    <row r="1288" spans="1:29">
      <c r="A1288">
        <f t="shared" si="201"/>
        <v>8.9310522610436234</v>
      </c>
      <c r="B1288" s="1">
        <f>(6.67384*10^(-11)*5.97219*10^24)/((6371*10^3+Equations!C1288)^2)</f>
        <v>9.7213246380777818</v>
      </c>
      <c r="C1288" s="1">
        <v>32125</v>
      </c>
      <c r="D1288" s="1">
        <f t="shared" si="202"/>
        <v>115.26202292771262</v>
      </c>
      <c r="E1288" s="1">
        <f>IF(C1288&lt;11165,'Initial Conditions (LLDS)'!$E$1-0.0065*C1288,IF(C1288&gt;25336.9,139.789+0.00296*C1288,216.483))</f>
        <v>234.87899999999999</v>
      </c>
      <c r="F1288">
        <f>(D1288*0.028964)/(8.3145*Equations!E1288)</f>
        <v>1.7094816739323614E-3</v>
      </c>
      <c r="G1288" s="14">
        <f t="shared" si="200"/>
        <v>2983.8960720099935</v>
      </c>
      <c r="H1288">
        <f t="shared" si="203"/>
        <v>250.57764623874047</v>
      </c>
      <c r="I1288">
        <f t="shared" si="204"/>
        <v>19.187024743925363</v>
      </c>
      <c r="J1288">
        <f>F1288*G1288*B1288-m*B1288-0.5*Equations!F1288*0.3*I1288</f>
        <v>23.649554564587042</v>
      </c>
      <c r="K1288" s="14">
        <f t="shared" si="207"/>
        <v>1.3029638692635257</v>
      </c>
      <c r="L1288" s="1">
        <f t="shared" si="209"/>
        <v>3467.7335294630402</v>
      </c>
      <c r="O1288">
        <f>(2*Mp*Equations!B1288/(Equations!F1288*1.026*0.75))^(1/2)</f>
        <v>129.46252074700678</v>
      </c>
      <c r="Q1288">
        <f>$G$3*('Initial Conditions (LLDS)'!$I$3/Equations!D1288)*(Ti/Equations!E1288)</f>
        <v>4421.8907885259277</v>
      </c>
      <c r="T1288" s="1">
        <v>32125</v>
      </c>
      <c r="U1288">
        <f t="shared" si="205"/>
        <v>248.14131390796933</v>
      </c>
      <c r="AB1288">
        <f t="shared" si="206"/>
        <v>8.9310522610436234</v>
      </c>
      <c r="AC1288" s="1">
        <f t="shared" si="208"/>
        <v>3467.7335294630402</v>
      </c>
    </row>
    <row r="1289" spans="1:29">
      <c r="A1289">
        <f t="shared" si="201"/>
        <v>8.9641320941272173</v>
      </c>
      <c r="B1289" s="1">
        <f>(6.67384*10^(-11)*5.97219*10^24)/((6371*10^3+Equations!C1289)^2)</f>
        <v>9.7212487277394306</v>
      </c>
      <c r="C1289" s="1">
        <v>32150</v>
      </c>
      <c r="D1289" s="1">
        <f t="shared" si="202"/>
        <v>114.02660454375668</v>
      </c>
      <c r="E1289" s="1">
        <f>IF(C1289&lt;11165,'Initial Conditions (LLDS)'!$E$1-0.0065*C1289,IF(C1289&gt;25336.9,139.789+0.00296*C1289,216.483))</f>
        <v>234.95299999999997</v>
      </c>
      <c r="F1289">
        <f>(D1289*0.028964)/(8.3145*Equations!E1289)</f>
        <v>1.6906262141136461E-3</v>
      </c>
      <c r="G1289" s="14">
        <f t="shared" si="200"/>
        <v>3017.1752983814499</v>
      </c>
      <c r="H1289">
        <f t="shared" si="203"/>
        <v>252.43731908732093</v>
      </c>
      <c r="I1289">
        <f t="shared" si="204"/>
        <v>19.22245037754832</v>
      </c>
      <c r="J1289">
        <f>F1289*G1289*B1289-m*B1289-0.5*Equations!F1289*0.3*I1289</f>
        <v>23.649415138577424</v>
      </c>
      <c r="K1289" s="14">
        <f t="shared" si="207"/>
        <v>1.3005625978465167</v>
      </c>
      <c r="L1289" s="1">
        <f t="shared" si="209"/>
        <v>3469.0340920608869</v>
      </c>
      <c r="O1289">
        <f>(2*Mp*Equations!B1289/(Equations!F1289*1.026*0.75))^(1/2)</f>
        <v>130.18195480333412</v>
      </c>
      <c r="Q1289">
        <f>$G$3*('Initial Conditions (LLDS)'!$I$3/Equations!D1289)*(Ti/Equations!E1289)</f>
        <v>4468.3918603108741</v>
      </c>
      <c r="T1289" s="1">
        <v>32150</v>
      </c>
      <c r="U1289">
        <f t="shared" si="205"/>
        <v>246.96203132430301</v>
      </c>
      <c r="AB1289">
        <f t="shared" si="206"/>
        <v>8.9641320941272173</v>
      </c>
      <c r="AC1289" s="1">
        <f t="shared" si="208"/>
        <v>3469.0340920608869</v>
      </c>
    </row>
    <row r="1290" spans="1:29">
      <c r="A1290">
        <f t="shared" si="201"/>
        <v>8.9974005550633152</v>
      </c>
      <c r="B1290" s="1">
        <f>(6.67384*10^(-11)*5.97219*10^24)/((6371*10^3+Equations!C1290)^2)</f>
        <v>9.7211728182902082</v>
      </c>
      <c r="C1290" s="1">
        <v>32175</v>
      </c>
      <c r="D1290" s="1">
        <f t="shared" si="202"/>
        <v>112.80193034099457</v>
      </c>
      <c r="E1290" s="1">
        <f>IF(C1290&lt;11165,'Initial Conditions (LLDS)'!$E$1-0.0065*C1290,IF(C1290&gt;25336.9,139.789+0.00296*C1290,216.483))</f>
        <v>235.02699999999999</v>
      </c>
      <c r="F1290">
        <f>(D1290*0.028964)/(8.3145*Equations!E1290)</f>
        <v>1.6719418773184576E-3</v>
      </c>
      <c r="G1290" s="14">
        <f t="shared" si="200"/>
        <v>3050.8929294844506</v>
      </c>
      <c r="H1290">
        <f t="shared" si="203"/>
        <v>254.31453041463885</v>
      </c>
      <c r="I1290">
        <f t="shared" si="204"/>
        <v>19.258012162507928</v>
      </c>
      <c r="J1290">
        <f>F1290*G1290*B1290-m*B1290-0.5*Equations!F1290*0.3*I1290</f>
        <v>23.649275386655802</v>
      </c>
      <c r="K1290" s="14">
        <f t="shared" si="207"/>
        <v>1.2981609830255869</v>
      </c>
      <c r="L1290" s="1">
        <f t="shared" si="209"/>
        <v>3470.3322530439127</v>
      </c>
      <c r="O1290">
        <f>(2*Mp*Equations!B1290/(Equations!F1290*1.026*0.75))^(1/2)</f>
        <v>130.9068294544966</v>
      </c>
      <c r="Q1290">
        <f>$G$3*('Initial Conditions (LLDS)'!$I$3/Equations!D1290)*(Ti/Equations!E1290)</f>
        <v>4515.4823618644014</v>
      </c>
      <c r="T1290" s="1">
        <v>32175</v>
      </c>
      <c r="U1290">
        <f t="shared" si="205"/>
        <v>245.78549594453418</v>
      </c>
      <c r="AB1290">
        <f t="shared" si="206"/>
        <v>8.9974005550633152</v>
      </c>
      <c r="AC1290" s="1">
        <f t="shared" si="208"/>
        <v>3470.3322530439127</v>
      </c>
    </row>
    <row r="1291" spans="1:29">
      <c r="A1291">
        <f t="shared" si="201"/>
        <v>9.0308591082661103</v>
      </c>
      <c r="B1291" s="1">
        <f>(6.67384*10^(-11)*5.97219*10^24)/((6371*10^3+Equations!C1291)^2)</f>
        <v>9.7210969097301057</v>
      </c>
      <c r="C1291" s="1">
        <v>32200</v>
      </c>
      <c r="D1291" s="1">
        <f t="shared" si="202"/>
        <v>111.58792868844024</v>
      </c>
      <c r="E1291" s="1">
        <f>IF(C1291&lt;11165,'Initial Conditions (LLDS)'!$E$1-0.0065*C1291,IF(C1291&gt;25336.9,139.789+0.00296*C1291,216.483))</f>
        <v>235.101</v>
      </c>
      <c r="F1291">
        <f>(D1291*0.028964)/(8.3145*Equations!E1291)</f>
        <v>1.6534274405845997E-3</v>
      </c>
      <c r="G1291" s="14">
        <f t="shared" si="200"/>
        <v>3085.055640673484</v>
      </c>
      <c r="H1291">
        <f t="shared" si="203"/>
        <v>256.20948159707837</v>
      </c>
      <c r="I1291">
        <f t="shared" si="204"/>
        <v>19.293710905541502</v>
      </c>
      <c r="J1291">
        <f>F1291*G1291*B1291-m*B1291-0.5*Equations!F1291*0.3*I1291</f>
        <v>23.649135310567708</v>
      </c>
      <c r="K1291" s="14">
        <f t="shared" si="207"/>
        <v>1.295759023362351</v>
      </c>
      <c r="L1291" s="1">
        <f t="shared" si="209"/>
        <v>3471.628012067275</v>
      </c>
      <c r="O1291">
        <f>(2*Mp*Equations!B1291/(Equations!F1291*1.026*0.75))^(1/2)</f>
        <v>131.63719702028328</v>
      </c>
      <c r="Q1291">
        <f>$G$3*('Initial Conditions (LLDS)'!$I$3/Equations!D1291)*(Ti/Equations!E1291)</f>
        <v>4563.1710262101087</v>
      </c>
      <c r="T1291" s="1">
        <v>32200</v>
      </c>
      <c r="U1291">
        <f t="shared" si="205"/>
        <v>244.61171104272657</v>
      </c>
      <c r="AB1291">
        <f t="shared" si="206"/>
        <v>9.0308591082661103</v>
      </c>
      <c r="AC1291" s="1">
        <f t="shared" si="208"/>
        <v>3471.628012067275</v>
      </c>
    </row>
    <row r="1292" spans="1:29">
      <c r="A1292">
        <f t="shared" si="201"/>
        <v>9.0645092325588728</v>
      </c>
      <c r="B1292" s="1">
        <f>(6.67384*10^(-11)*5.97219*10^24)/((6371*10^3+Equations!C1292)^2)</f>
        <v>9.7210210020591052</v>
      </c>
      <c r="C1292" s="1">
        <v>32225</v>
      </c>
      <c r="D1292" s="1">
        <f t="shared" si="202"/>
        <v>110.38452828667101</v>
      </c>
      <c r="E1292" s="1">
        <f>IF(C1292&lt;11165,'Initial Conditions (LLDS)'!$E$1-0.0065*C1292,IF(C1292&gt;25336.9,139.789+0.00296*C1292,216.483))</f>
        <v>235.17499999999998</v>
      </c>
      <c r="F1292">
        <f>(D1292*0.028964)/(8.3145*Equations!E1292)</f>
        <v>1.6350816874004571E-3</v>
      </c>
      <c r="G1292" s="14">
        <f t="shared" si="200"/>
        <v>3119.6702227945316</v>
      </c>
      <c r="H1292">
        <f t="shared" si="203"/>
        <v>258.1223767406762</v>
      </c>
      <c r="I1292">
        <f t="shared" si="204"/>
        <v>19.32954741984145</v>
      </c>
      <c r="J1292">
        <f>F1292*G1292*B1292-m*B1292-0.5*Equations!F1292*0.3*I1292</f>
        <v>23.648994912052576</v>
      </c>
      <c r="K1292" s="14">
        <f t="shared" si="207"/>
        <v>1.2933567174127381</v>
      </c>
      <c r="L1292" s="1">
        <f t="shared" si="209"/>
        <v>3472.9213687846877</v>
      </c>
      <c r="O1292">
        <f>(2*Mp*Equations!B1292/(Equations!F1292*1.026*0.75))^(1/2)</f>
        <v>132.37311043214709</v>
      </c>
      <c r="Q1292">
        <f>$G$3*('Initial Conditions (LLDS)'!$I$3/Equations!D1292)*(Ti/Equations!E1292)</f>
        <v>4611.4667344097352</v>
      </c>
      <c r="T1292" s="1">
        <v>32225</v>
      </c>
      <c r="U1292">
        <f t="shared" si="205"/>
        <v>243.44067986918051</v>
      </c>
      <c r="AB1292">
        <f t="shared" si="206"/>
        <v>9.0645092325588728</v>
      </c>
      <c r="AC1292" s="1">
        <f t="shared" si="208"/>
        <v>3472.9213687846877</v>
      </c>
    </row>
    <row r="1293" spans="1:29">
      <c r="A1293">
        <f t="shared" si="201"/>
        <v>9.0983524213457851</v>
      </c>
      <c r="B1293" s="1">
        <f>(6.67384*10^(-11)*5.97219*10^24)/((6371*10^3+Equations!C1293)^2)</f>
        <v>9.7209450952771945</v>
      </c>
      <c r="C1293" s="1">
        <v>32250</v>
      </c>
      <c r="D1293" s="1">
        <f t="shared" si="202"/>
        <v>109.19165816697223</v>
      </c>
      <c r="E1293" s="1">
        <f>IF(C1293&lt;11165,'Initial Conditions (LLDS)'!$E$1-0.0065*C1293,IF(C1293&gt;25336.9,139.789+0.00296*C1293,216.483))</f>
        <v>235.24899999999997</v>
      </c>
      <c r="F1293">
        <f>(D1293*0.028964)/(8.3145*Equations!E1293)</f>
        <v>1.6169034076821823E-3</v>
      </c>
      <c r="G1293" s="14">
        <f t="shared" si="200"/>
        <v>3154.7435844247261</v>
      </c>
      <c r="H1293">
        <f t="shared" si="203"/>
        <v>260.05342272382188</v>
      </c>
      <c r="I1293">
        <f t="shared" si="204"/>
        <v>19.365522525120369</v>
      </c>
      <c r="J1293">
        <f>F1293*G1293*B1293-m*B1293-0.5*Equations!F1293*0.3*I1293</f>
        <v>23.648854192843718</v>
      </c>
      <c r="K1293" s="14">
        <f t="shared" si="207"/>
        <v>1.2909540637269539</v>
      </c>
      <c r="L1293" s="1">
        <f t="shared" si="209"/>
        <v>3474.2123228484147</v>
      </c>
      <c r="O1293">
        <f>(2*Mp*Equations!B1293/(Equations!F1293*1.026*0.75))^(1/2)</f>
        <v>133.11462324163239</v>
      </c>
      <c r="Q1293">
        <f>$G$3*('Initial Conditions (LLDS)'!$I$3/Equations!D1293)*(Ti/Equations!E1293)</f>
        <v>4660.378518388854</v>
      </c>
      <c r="T1293" s="1">
        <v>32250</v>
      </c>
      <c r="U1293">
        <f t="shared" si="205"/>
        <v>242.27240565042311</v>
      </c>
      <c r="AB1293">
        <f t="shared" si="206"/>
        <v>9.0983524213457851</v>
      </c>
      <c r="AC1293" s="1">
        <f t="shared" si="208"/>
        <v>3474.2123228484147</v>
      </c>
    </row>
    <row r="1294" spans="1:29">
      <c r="A1294">
        <f t="shared" si="201"/>
        <v>9.1323901827862315</v>
      </c>
      <c r="B1294" s="1">
        <f>(6.67384*10^(-11)*5.97219*10^24)/((6371*10^3+Equations!C1294)^2)</f>
        <v>9.7208691893843611</v>
      </c>
      <c r="C1294" s="1">
        <v>32275</v>
      </c>
      <c r="D1294" s="1">
        <f t="shared" si="202"/>
        <v>108.00924769048079</v>
      </c>
      <c r="E1294" s="1">
        <f>IF(C1294&lt;11165,'Initial Conditions (LLDS)'!$E$1-0.0065*C1294,IF(C1294&gt;25336.9,139.789+0.00296*C1294,216.483))</f>
        <v>235.32299999999998</v>
      </c>
      <c r="F1294">
        <f>(D1294*0.028964)/(8.3145*Equations!E1294)</f>
        <v>1.5988913977509141E-3</v>
      </c>
      <c r="G1294" s="14">
        <f t="shared" si="200"/>
        <v>3190.2827541602028</v>
      </c>
      <c r="H1294">
        <f t="shared" si="203"/>
        <v>262.00282924071809</v>
      </c>
      <c r="I1294">
        <f t="shared" si="204"/>
        <v>19.401637047676992</v>
      </c>
      <c r="J1294">
        <f>F1294*G1294*B1294-m*B1294-0.5*Equations!F1294*0.3*I1294</f>
        <v>23.648713154668492</v>
      </c>
      <c r="K1294" s="14">
        <f t="shared" si="207"/>
        <v>1.2885510608494408</v>
      </c>
      <c r="L1294" s="1">
        <f t="shared" si="209"/>
        <v>3475.5008739092641</v>
      </c>
      <c r="O1294">
        <f>(2*Mp*Equations!B1294/(Equations!F1294*1.026*0.75))^(1/2)</f>
        <v>133.8617896289374</v>
      </c>
      <c r="Q1294">
        <f>$G$3*('Initial Conditions (LLDS)'!$I$3/Equations!D1294)*(Ti/Equations!E1294)</f>
        <v>4709.9155638225911</v>
      </c>
      <c r="T1294" s="1">
        <v>32275</v>
      </c>
      <c r="U1294">
        <f t="shared" si="205"/>
        <v>241.10689158919621</v>
      </c>
      <c r="AB1294">
        <f t="shared" si="206"/>
        <v>9.1323901827862315</v>
      </c>
      <c r="AC1294" s="1">
        <f t="shared" si="208"/>
        <v>3475.5008739092641</v>
      </c>
    </row>
    <row r="1295" spans="1:29">
      <c r="A1295">
        <f t="shared" si="201"/>
        <v>9.1666240399714773</v>
      </c>
      <c r="B1295" s="1">
        <f>(6.67384*10^(-11)*5.97219*10^24)/((6371*10^3+Equations!C1295)^2)</f>
        <v>9.7207932843805889</v>
      </c>
      <c r="C1295" s="1">
        <v>32300</v>
      </c>
      <c r="D1295" s="1">
        <f t="shared" si="202"/>
        <v>106.83722654733108</v>
      </c>
      <c r="E1295" s="1">
        <f>IF(C1295&lt;11165,'Initial Conditions (LLDS)'!$E$1-0.0065*C1295,IF(C1295&gt;25336.9,139.789+0.00296*C1295,216.483))</f>
        <v>235.39699999999999</v>
      </c>
      <c r="F1295">
        <f>(D1295*0.028964)/(8.3145*Equations!E1295)</f>
        <v>1.581044460310068E-3</v>
      </c>
      <c r="G1295" s="14">
        <f t="shared" si="200"/>
        <v>3226.2948829531788</v>
      </c>
      <c r="H1295">
        <f t="shared" si="203"/>
        <v>263.97080884560995</v>
      </c>
      <c r="I1295">
        <f t="shared" si="204"/>
        <v>19.43789182046287</v>
      </c>
      <c r="J1295">
        <f>F1295*G1295*B1295-m*B1295-0.5*Equations!F1295*0.3*I1295</f>
        <v>23.648571799248138</v>
      </c>
      <c r="K1295" s="14">
        <f t="shared" si="207"/>
        <v>1.2861477073188423</v>
      </c>
      <c r="L1295" s="1">
        <f t="shared" si="209"/>
        <v>3476.7870216165829</v>
      </c>
      <c r="O1295">
        <f>(2*Mp*Equations!B1295/(Equations!F1295*1.026*0.75))^(1/2)</f>
        <v>134.61466441161161</v>
      </c>
      <c r="Q1295">
        <f>$G$3*('Initial Conditions (LLDS)'!$I$3/Equations!D1295)*(Ti/Equations!E1295)</f>
        <v>4760.0872130826638</v>
      </c>
      <c r="T1295" s="1">
        <v>32300</v>
      </c>
      <c r="U1295">
        <f t="shared" si="205"/>
        <v>239.94414086444701</v>
      </c>
      <c r="AB1295">
        <f t="shared" si="206"/>
        <v>9.1666240399714773</v>
      </c>
      <c r="AC1295" s="1">
        <f t="shared" si="208"/>
        <v>3476.7870216165829</v>
      </c>
    </row>
    <row r="1296" spans="1:29">
      <c r="A1296">
        <f t="shared" si="201"/>
        <v>9.2010555311039042</v>
      </c>
      <c r="B1296" s="1">
        <f>(6.67384*10^(-11)*5.97219*10^24)/((6371*10^3+Equations!C1296)^2)</f>
        <v>9.7207173802658637</v>
      </c>
      <c r="C1296" s="1">
        <v>32325</v>
      </c>
      <c r="D1296" s="1">
        <f t="shared" si="202"/>
        <v>105.67552475579903</v>
      </c>
      <c r="E1296" s="1">
        <f>IF(C1296&lt;11165,'Initial Conditions (LLDS)'!$E$1-0.0065*C1296,IF(C1296&gt;25336.9,139.789+0.00296*C1296,216.483))</f>
        <v>235.471</v>
      </c>
      <c r="F1296">
        <f>(D1296*0.028964)/(8.3145*Equations!E1296)</f>
        <v>1.5633614044226465E-3</v>
      </c>
      <c r="G1296" s="14">
        <f t="shared" si="200"/>
        <v>3262.7872464995539</v>
      </c>
      <c r="H1296">
        <f t="shared" si="203"/>
        <v>265.95757699780705</v>
      </c>
      <c r="I1296">
        <f t="shared" si="204"/>
        <v>19.474287683149917</v>
      </c>
      <c r="J1296">
        <f>F1296*G1296*B1296-m*B1296-0.5*Equations!F1296*0.3*I1296</f>
        <v>23.648430128297868</v>
      </c>
      <c r="K1296" s="14">
        <f t="shared" si="207"/>
        <v>1.2837440016679631</v>
      </c>
      <c r="L1296" s="1">
        <f t="shared" si="209"/>
        <v>3478.0707656182508</v>
      </c>
      <c r="O1296">
        <f>(2*Mp*Equations!B1296/(Equations!F1296*1.026*0.75))^(1/2)</f>
        <v>135.3733030533935</v>
      </c>
      <c r="Q1296">
        <f>$G$3*('Initial Conditions (LLDS)'!$I$3/Equations!D1296)*(Ti/Equations!E1296)</f>
        <v>4810.9029682473247</v>
      </c>
      <c r="T1296" s="1">
        <v>32325</v>
      </c>
      <c r="U1296">
        <f t="shared" si="205"/>
        <v>238.78415663131511</v>
      </c>
      <c r="AB1296">
        <f t="shared" si="206"/>
        <v>9.2010555311039042</v>
      </c>
      <c r="AC1296" s="1">
        <f t="shared" si="208"/>
        <v>3478.0707656182508</v>
      </c>
    </row>
    <row r="1297" spans="1:29">
      <c r="A1297">
        <f t="shared" si="201"/>
        <v>9.2356862096787324</v>
      </c>
      <c r="B1297" s="1">
        <f>(6.67384*10^(-11)*5.97219*10^24)/((6371*10^3+Equations!C1297)^2)</f>
        <v>9.720641477040175</v>
      </c>
      <c r="C1297" s="1">
        <v>32350</v>
      </c>
      <c r="D1297" s="1">
        <f t="shared" si="202"/>
        <v>104.52407266144837</v>
      </c>
      <c r="E1297" s="1">
        <f>IF(C1297&lt;11165,'Initial Conditions (LLDS)'!$E$1-0.0065*C1297,IF(C1297&gt;25336.9,139.789+0.00296*C1297,216.483))</f>
        <v>235.54499999999999</v>
      </c>
      <c r="F1297">
        <f>(D1297*0.028964)/(8.3145*Equations!E1297)</f>
        <v>1.5458410454886225E-3</v>
      </c>
      <c r="G1297" s="14">
        <f t="shared" si="200"/>
        <v>3299.767247678109</v>
      </c>
      <c r="H1297">
        <f t="shared" si="203"/>
        <v>267.96335210750618</v>
      </c>
      <c r="I1297">
        <f t="shared" si="204"/>
        <v>19.510825482198772</v>
      </c>
      <c r="J1297">
        <f>F1297*G1297*B1297-m*B1297-0.5*Equations!F1297*0.3*I1297</f>
        <v>23.648288143526901</v>
      </c>
      <c r="K1297" s="14">
        <f t="shared" si="207"/>
        <v>1.2813399424237291</v>
      </c>
      <c r="L1297" s="1">
        <f t="shared" si="209"/>
        <v>3479.3521055606743</v>
      </c>
      <c r="O1297">
        <f>(2*Mp*Equations!B1297/(Equations!F1297*1.026*0.75))^(1/2)</f>
        <v>136.1377616731879</v>
      </c>
      <c r="Q1297">
        <f>$G$3*('Initial Conditions (LLDS)'!$I$3/Equations!D1297)*(Ti/Equations!E1297)</f>
        <v>4862.3724941755499</v>
      </c>
      <c r="T1297" s="1">
        <v>32350</v>
      </c>
      <c r="U1297">
        <f t="shared" si="205"/>
        <v>237.6269420211224</v>
      </c>
      <c r="AB1297">
        <f t="shared" si="206"/>
        <v>9.2356862096787324</v>
      </c>
      <c r="AC1297" s="1">
        <f t="shared" si="208"/>
        <v>3479.3521055606743</v>
      </c>
    </row>
    <row r="1298" spans="1:29">
      <c r="A1298">
        <f t="shared" si="201"/>
        <v>9.2705176446683168</v>
      </c>
      <c r="B1298" s="1">
        <f>(6.67384*10^(-11)*5.97219*10^24)/((6371*10^3+Equations!C1298)^2)</f>
        <v>9.7205655747035049</v>
      </c>
      <c r="C1298" s="1">
        <v>32375</v>
      </c>
      <c r="D1298" s="1">
        <f t="shared" si="202"/>
        <v>103.38280093627668</v>
      </c>
      <c r="E1298" s="1">
        <f>IF(C1298&lt;11165,'Initial Conditions (LLDS)'!$E$1-0.0065*C1298,IF(C1298&gt;25336.9,139.789+0.00296*C1298,216.483))</f>
        <v>235.61899999999997</v>
      </c>
      <c r="F1298">
        <f>(D1298*0.028964)/(8.3145*Equations!E1298)</f>
        <v>1.5284822052223628E-3</v>
      </c>
      <c r="G1298" s="14">
        <f t="shared" si="200"/>
        <v>3337.2424190425972</v>
      </c>
      <c r="H1298">
        <f t="shared" si="203"/>
        <v>269.98835558243491</v>
      </c>
      <c r="I1298">
        <f t="shared" si="204"/>
        <v>19.54750607092798</v>
      </c>
      <c r="J1298">
        <f>F1298*G1298*B1298-m*B1298-0.5*Equations!F1298*0.3*I1298</f>
        <v>23.64814584663841</v>
      </c>
      <c r="K1298" s="14">
        <f t="shared" si="207"/>
        <v>1.2789355281071502</v>
      </c>
      <c r="L1298" s="1">
        <f t="shared" si="209"/>
        <v>3480.6310410887813</v>
      </c>
      <c r="O1298">
        <f>(2*Mp*Equations!B1298/(Equations!F1298*1.026*0.75))^(1/2)</f>
        <v>136.90809705418812</v>
      </c>
      <c r="Q1298">
        <f>$G$3*('Initial Conditions (LLDS)'!$I$3/Equations!D1298)*(Ti/Equations!E1298)</f>
        <v>4914.5056216470357</v>
      </c>
      <c r="T1298" s="1">
        <v>32375</v>
      </c>
      <c r="U1298">
        <f t="shared" si="205"/>
        <v>236.47250014136125</v>
      </c>
      <c r="AB1298">
        <f t="shared" si="206"/>
        <v>9.2705176446683168</v>
      </c>
      <c r="AC1298" s="1">
        <f t="shared" si="208"/>
        <v>3480.6310410887813</v>
      </c>
    </row>
    <row r="1299" spans="1:29">
      <c r="A1299">
        <f t="shared" si="201"/>
        <v>9.305551420709099</v>
      </c>
      <c r="B1299" s="1">
        <f>(6.67384*10^(-11)*5.97219*10^24)/((6371*10^3+Equations!C1299)^2)</f>
        <v>9.720489673255841</v>
      </c>
      <c r="C1299" s="1">
        <v>32400</v>
      </c>
      <c r="D1299" s="1">
        <f t="shared" si="202"/>
        <v>102.25164057786121</v>
      </c>
      <c r="E1299" s="1">
        <f>IF(C1299&lt;11165,'Initial Conditions (LLDS)'!$E$1-0.0065*C1299,IF(C1299&gt;25336.9,139.789+0.00296*C1299,216.483))</f>
        <v>235.69299999999998</v>
      </c>
      <c r="F1299">
        <f>(D1299*0.028964)/(8.3145*Equations!E1299)</f>
        <v>1.5112837116300903E-3</v>
      </c>
      <c r="G1299" s="14">
        <f t="shared" si="200"/>
        <v>3375.2204253679993</v>
      </c>
      <c r="H1299">
        <f t="shared" si="203"/>
        <v>272.03281187533315</v>
      </c>
      <c r="I1299">
        <f t="shared" si="204"/>
        <v>19.584330309584097</v>
      </c>
      <c r="J1299">
        <f>F1299*G1299*B1299-m*B1299-0.5*Equations!F1299*0.3*I1299</f>
        <v>23.648003239329611</v>
      </c>
      <c r="K1299" s="14">
        <f t="shared" si="207"/>
        <v>1.2765307572332767</v>
      </c>
      <c r="L1299" s="1">
        <f t="shared" si="209"/>
        <v>3481.9075718460144</v>
      </c>
      <c r="O1299">
        <f>(2*Mp*Equations!B1299/(Equations!F1299*1.026*0.75))^(1/2)</f>
        <v>137.68436665314445</v>
      </c>
      <c r="Q1299">
        <f>$G$3*('Initial Conditions (LLDS)'!$I$3/Equations!D1299)*(Ti/Equations!E1299)</f>
        <v>4967.3123505696221</v>
      </c>
      <c r="T1299" s="1">
        <v>32400</v>
      </c>
      <c r="U1299">
        <f t="shared" si="205"/>
        <v>235.32083407568223</v>
      </c>
      <c r="AB1299">
        <f t="shared" si="206"/>
        <v>9.305551420709099</v>
      </c>
      <c r="AC1299" s="1">
        <f t="shared" si="208"/>
        <v>3481.9075718460144</v>
      </c>
    </row>
    <row r="1300" spans="1:29">
      <c r="A1300">
        <f t="shared" si="201"/>
        <v>9.3407891382911181</v>
      </c>
      <c r="B1300" s="1">
        <f>(6.67384*10^(-11)*5.97219*10^24)/((6371*10^3+Equations!C1300)^2)</f>
        <v>9.7204137726971709</v>
      </c>
      <c r="C1300" s="1">
        <v>32425</v>
      </c>
      <c r="D1300" s="1">
        <f t="shared" si="202"/>
        <v>101.13052290850732</v>
      </c>
      <c r="E1300" s="1">
        <f>IF(C1300&lt;11165,'Initial Conditions (LLDS)'!$E$1-0.0065*C1300,IF(C1300&gt;25336.9,139.789+0.00296*C1300,216.483))</f>
        <v>235.767</v>
      </c>
      <c r="F1300">
        <f>(D1300*0.028964)/(8.3145*Equations!E1300)</f>
        <v>1.4942443989874282E-3</v>
      </c>
      <c r="G1300" s="14">
        <f t="shared" si="200"/>
        <v>3413.7090662521255</v>
      </c>
      <c r="H1300">
        <f t="shared" si="203"/>
        <v>274.09694853228342</v>
      </c>
      <c r="I1300">
        <f t="shared" si="204"/>
        <v>19.621299065412519</v>
      </c>
      <c r="J1300">
        <f>F1300*G1300*B1300-m*B1300-0.5*Equations!F1300*0.3*I1300</f>
        <v>23.647860323291692</v>
      </c>
      <c r="K1300" s="14">
        <f t="shared" si="207"/>
        <v>1.274125628311165</v>
      </c>
      <c r="L1300" s="1">
        <f t="shared" si="209"/>
        <v>3483.1816974743256</v>
      </c>
      <c r="O1300">
        <f>(2*Mp*Equations!B1300/(Equations!F1300*1.026*0.75))^(1/2)</f>
        <v>138.46662860978043</v>
      </c>
      <c r="Q1300">
        <f>$G$3*('Initial Conditions (LLDS)'!$I$3/Equations!D1300)*(Ti/Equations!E1300)</f>
        <v>5020.8028532555381</v>
      </c>
      <c r="T1300" s="1">
        <v>32425</v>
      </c>
      <c r="U1300">
        <f t="shared" si="205"/>
        <v>234.17194688388403</v>
      </c>
      <c r="AB1300">
        <f t="shared" si="206"/>
        <v>9.3407891382911181</v>
      </c>
      <c r="AC1300" s="1">
        <f t="shared" si="208"/>
        <v>3483.1816974743256</v>
      </c>
    </row>
    <row r="1301" spans="1:29">
      <c r="A1301">
        <f t="shared" si="201"/>
        <v>9.3762324139503264</v>
      </c>
      <c r="B1301" s="1">
        <f>(6.67384*10^(-11)*5.97219*10^24)/((6371*10^3+Equations!C1301)^2)</f>
        <v>9.7203378730274803</v>
      </c>
      <c r="C1301" s="1">
        <v>32450</v>
      </c>
      <c r="D1301" s="1">
        <f t="shared" si="202"/>
        <v>100.01937957439456</v>
      </c>
      <c r="E1301" s="1">
        <f>IF(C1301&lt;11165,'Initial Conditions (LLDS)'!$E$1-0.0065*C1301,IF(C1301&gt;25336.9,139.789+0.00296*C1301,216.483))</f>
        <v>235.84099999999998</v>
      </c>
      <c r="F1301">
        <f>(D1301*0.028964)/(8.3145*Equations!E1301)</f>
        <v>1.477363107816952E-3</v>
      </c>
      <c r="G1301" s="14">
        <f t="shared" si="200"/>
        <v>3452.7162787740699</v>
      </c>
      <c r="H1301">
        <f t="shared" si="203"/>
        <v>276.18099624191672</v>
      </c>
      <c r="I1301">
        <f t="shared" si="204"/>
        <v>19.658413212729343</v>
      </c>
      <c r="J1301">
        <f>F1301*G1301*B1301-m*B1301-0.5*Equations!F1301*0.3*I1301</f>
        <v>23.647717100209857</v>
      </c>
      <c r="K1301" s="14">
        <f t="shared" si="207"/>
        <v>1.2717201398438323</v>
      </c>
      <c r="L1301" s="1">
        <f t="shared" si="209"/>
        <v>3484.4534176141692</v>
      </c>
      <c r="O1301">
        <f>(2*Mp*Equations!B1301/(Equations!F1301*1.026*0.75))^(1/2)</f>
        <v>139.25494175636268</v>
      </c>
      <c r="Q1301">
        <f>$G$3*('Initial Conditions (LLDS)'!$I$3/Equations!D1301)*(Ti/Equations!E1301)</f>
        <v>5074.9874777683863</v>
      </c>
      <c r="T1301" s="1">
        <v>32450</v>
      </c>
      <c r="U1301">
        <f t="shared" si="205"/>
        <v>233.02584160190014</v>
      </c>
      <c r="AB1301">
        <f t="shared" si="206"/>
        <v>9.3762324139503264</v>
      </c>
      <c r="AC1301" s="1">
        <f t="shared" si="208"/>
        <v>3484.4534176141692</v>
      </c>
    </row>
    <row r="1302" spans="1:29">
      <c r="A1302">
        <f t="shared" si="201"/>
        <v>9.4118828804635672</v>
      </c>
      <c r="B1302" s="1">
        <f>(6.67384*10^(-11)*5.97219*10^24)/((6371*10^3+Equations!C1302)^2)</f>
        <v>9.7202619742467533</v>
      </c>
      <c r="C1302" s="1">
        <v>32475</v>
      </c>
      <c r="D1302" s="1">
        <f t="shared" si="202"/>
        <v>98.918142544725541</v>
      </c>
      <c r="E1302" s="1">
        <f>IF(C1302&lt;11165,'Initial Conditions (LLDS)'!$E$1-0.0065*C1302,IF(C1302&gt;25336.9,139.789+0.00296*C1302,216.483))</f>
        <v>235.91499999999999</v>
      </c>
      <c r="F1302">
        <f>(D1302*0.028964)/(8.3145*Equations!E1302)</f>
        <v>1.4606386848658218E-3</v>
      </c>
      <c r="G1302" s="14">
        <f t="shared" si="200"/>
        <v>3492.2501402107023</v>
      </c>
      <c r="H1302">
        <f t="shared" si="203"/>
        <v>278.28518888550173</v>
      </c>
      <c r="I1302">
        <f t="shared" si="204"/>
        <v>19.695673632994051</v>
      </c>
      <c r="J1302">
        <f>F1302*G1302*B1302-m*B1302-0.5*Equations!F1302*0.3*I1302</f>
        <v>23.647573571763409</v>
      </c>
      <c r="K1302" s="14">
        <f t="shared" si="207"/>
        <v>1.269314290328216</v>
      </c>
      <c r="L1302" s="1">
        <f t="shared" si="209"/>
        <v>3485.7227319044973</v>
      </c>
      <c r="O1302">
        <f>(2*Mp*Equations!B1302/(Equations!F1302*1.026*0.75))^(1/2)</f>
        <v>140.04936562742373</v>
      </c>
      <c r="Q1302">
        <f>$G$3*('Initial Conditions (LLDS)'!$I$3/Equations!D1302)*(Ti/Equations!E1302)</f>
        <v>5129.8767513422526</v>
      </c>
      <c r="T1302" s="1">
        <v>32475</v>
      </c>
      <c r="U1302">
        <f t="shared" si="205"/>
        <v>231.88252124178788</v>
      </c>
      <c r="AB1302">
        <f t="shared" si="206"/>
        <v>9.4118828804635672</v>
      </c>
      <c r="AC1302" s="1">
        <f t="shared" si="208"/>
        <v>3485.7227319044973</v>
      </c>
    </row>
    <row r="1303" spans="1:29">
      <c r="A1303">
        <f t="shared" si="201"/>
        <v>9.4477421870464191</v>
      </c>
      <c r="B1303" s="1">
        <f>(6.67384*10^(-11)*5.97219*10^24)/((6371*10^3+Equations!C1303)^2)</f>
        <v>9.7201860763549774</v>
      </c>
      <c r="C1303" s="1">
        <v>32500</v>
      </c>
      <c r="D1303" s="1">
        <f t="shared" si="202"/>
        <v>97.826744110873449</v>
      </c>
      <c r="E1303" s="1">
        <f>IF(C1303&lt;11165,'Initial Conditions (LLDS)'!$E$1-0.0065*C1303,IF(C1303&gt;25336.9,139.789+0.00296*C1303,216.483))</f>
        <v>235.98899999999998</v>
      </c>
      <c r="F1303">
        <f>(D1303*0.028964)/(8.3145*Equations!E1303)</f>
        <v>1.4440699830834413E-3</v>
      </c>
      <c r="G1303" s="14">
        <f t="shared" si="200"/>
        <v>3532.3188708127182</v>
      </c>
      <c r="H1303">
        <f t="shared" si="203"/>
        <v>280.40976358794489</v>
      </c>
      <c r="I1303">
        <f t="shared" si="204"/>
        <v>19.733081214883015</v>
      </c>
      <c r="J1303">
        <f>F1303*G1303*B1303-m*B1303-0.5*Equations!F1303*0.3*I1303</f>
        <v>23.647429739625615</v>
      </c>
      <c r="K1303" s="14">
        <f t="shared" si="207"/>
        <v>1.2669080782551378</v>
      </c>
      <c r="L1303" s="1">
        <f t="shared" si="209"/>
        <v>3486.9896399827526</v>
      </c>
      <c r="O1303">
        <f>(2*Mp*Equations!B1303/(Equations!F1303*1.026*0.75))^(1/2)</f>
        <v>140.84996046964326</v>
      </c>
      <c r="Q1303">
        <f>$G$3*('Initial Conditions (LLDS)'!$I$3/Equations!D1303)*(Ti/Equations!E1303)</f>
        <v>5185.4813838749023</v>
      </c>
      <c r="T1303" s="1">
        <v>32500</v>
      </c>
      <c r="U1303">
        <f t="shared" si="205"/>
        <v>230.74198879171553</v>
      </c>
      <c r="AB1303">
        <f t="shared" si="206"/>
        <v>9.4477421870464191</v>
      </c>
      <c r="AC1303" s="1">
        <f t="shared" si="208"/>
        <v>3486.9896399827526</v>
      </c>
    </row>
    <row r="1304" spans="1:29">
      <c r="A1304">
        <f t="shared" si="201"/>
        <v>9.4838119995537582</v>
      </c>
      <c r="B1304" s="1">
        <f>(6.67384*10^(-11)*5.97219*10^24)/((6371*10^3+Equations!C1304)^2)</f>
        <v>9.7201101793521385</v>
      </c>
      <c r="C1304" s="1">
        <v>32525</v>
      </c>
      <c r="D1304" s="1">
        <f t="shared" si="202"/>
        <v>96.745116885531502</v>
      </c>
      <c r="E1304" s="1">
        <f>IF(C1304&lt;11165,'Initial Conditions (LLDS)'!$E$1-0.0065*C1304,IF(C1304&gt;25336.9,139.789+0.00296*C1304,216.483))</f>
        <v>236.06299999999999</v>
      </c>
      <c r="F1304">
        <f>(D1304*0.028964)/(8.3145*Equations!E1304)</f>
        <v>1.427655861599184E-3</v>
      </c>
      <c r="G1304" s="14">
        <f t="shared" si="200"/>
        <v>3572.9308366415894</v>
      </c>
      <c r="H1304">
        <f t="shared" si="203"/>
        <v>282.55496076970712</v>
      </c>
      <c r="I1304">
        <f t="shared" si="204"/>
        <v>19.770636854364135</v>
      </c>
      <c r="J1304">
        <f>F1304*G1304*B1304-m*B1304-0.5*Equations!F1304*0.3*I1304</f>
        <v>23.647285605463853</v>
      </c>
      <c r="K1304" s="14">
        <f t="shared" si="207"/>
        <v>1.2645015021092527</v>
      </c>
      <c r="L1304" s="1">
        <f t="shared" si="209"/>
        <v>3488.254141484862</v>
      </c>
      <c r="O1304">
        <f>(2*Mp*Equations!B1304/(Equations!F1304*1.026*0.75))^(1/2)</f>
        <v>141.65678725188877</v>
      </c>
      <c r="Q1304">
        <f>$G$3*('Initial Conditions (LLDS)'!$I$3/Equations!D1304)*(Ti/Equations!E1304)</f>
        <v>5241.8122714966275</v>
      </c>
      <c r="T1304" s="1">
        <v>32525</v>
      </c>
      <c r="U1304">
        <f t="shared" si="205"/>
        <v>229.60424721595066</v>
      </c>
      <c r="AB1304">
        <f t="shared" si="206"/>
        <v>9.4838119995537582</v>
      </c>
      <c r="AC1304" s="1">
        <f t="shared" si="208"/>
        <v>3488.254141484862</v>
      </c>
    </row>
    <row r="1305" spans="1:29">
      <c r="A1305">
        <f t="shared" si="201"/>
        <v>9.5200940006833292</v>
      </c>
      <c r="B1305" s="1">
        <f>(6.67384*10^(-11)*5.97219*10^24)/((6371*10^3+Equations!C1305)^2)</f>
        <v>9.7200342832382223</v>
      </c>
      <c r="C1305" s="1">
        <v>32550</v>
      </c>
      <c r="D1305" s="1">
        <f t="shared" si="202"/>
        <v>95.673193801862297</v>
      </c>
      <c r="E1305" s="1">
        <f>IF(C1305&lt;11165,'Initial Conditions (LLDS)'!$E$1-0.0065*C1305,IF(C1305&gt;25336.9,139.789+0.00296*C1305,216.483))</f>
        <v>236.137</v>
      </c>
      <c r="F1305">
        <f>(D1305*0.028964)/(8.3145*Equations!E1305)</f>
        <v>1.4113951857001622E-3</v>
      </c>
      <c r="G1305" s="14">
        <f t="shared" si="200"/>
        <v>3614.0945524689391</v>
      </c>
      <c r="H1305">
        <f t="shared" si="203"/>
        <v>284.72102419967149</v>
      </c>
      <c r="I1305">
        <f t="shared" si="204"/>
        <v>19.808341454772087</v>
      </c>
      <c r="J1305">
        <f>F1305*G1305*B1305-m*B1305-0.5*Equations!F1305*0.3*I1305</f>
        <v>23.647141170939566</v>
      </c>
      <c r="K1305" s="14">
        <f t="shared" si="207"/>
        <v>1.2620945603690195</v>
      </c>
      <c r="L1305" s="1">
        <f t="shared" si="209"/>
        <v>3489.5162360452309</v>
      </c>
      <c r="O1305">
        <f>(2*Mp*Equations!B1305/(Equations!F1305*1.026*0.75))^(1/2)</f>
        <v>142.46990767541951</v>
      </c>
      <c r="Q1305">
        <f>$G$3*('Initial Conditions (LLDS)'!$I$3/Equations!D1305)*(Ti/Equations!E1305)</f>
        <v>5298.8805002166719</v>
      </c>
      <c r="T1305" s="1">
        <v>32550</v>
      </c>
      <c r="U1305">
        <f t="shared" si="205"/>
        <v>228.46929945484823</v>
      </c>
      <c r="AB1305">
        <f t="shared" si="206"/>
        <v>9.5200940006833292</v>
      </c>
      <c r="AC1305" s="1">
        <f t="shared" si="208"/>
        <v>3489.5162360452309</v>
      </c>
    </row>
    <row r="1306" spans="1:29">
      <c r="A1306">
        <f t="shared" si="201"/>
        <v>9.5565898901821278</v>
      </c>
      <c r="B1306" s="1">
        <f>(6.67384*10^(-11)*5.97219*10^24)/((6371*10^3+Equations!C1306)^2)</f>
        <v>9.7199583880132163</v>
      </c>
      <c r="C1306" s="1">
        <v>32575</v>
      </c>
      <c r="D1306" s="1">
        <f t="shared" si="202"/>
        <v>94.610908112647195</v>
      </c>
      <c r="E1306" s="1">
        <f>IF(C1306&lt;11165,'Initial Conditions (LLDS)'!$E$1-0.0065*C1306,IF(C1306&gt;25336.9,139.789+0.00296*C1306,216.483))</f>
        <v>236.21099999999998</v>
      </c>
      <c r="F1306">
        <f>(D1306*0.028964)/(8.3145*Equations!E1306)</f>
        <v>1.3952868268090339E-3</v>
      </c>
      <c r="G1306" s="14">
        <f t="shared" si="200"/>
        <v>3655.8186847398506</v>
      </c>
      <c r="H1306">
        <f t="shared" si="203"/>
        <v>286.90820104896585</v>
      </c>
      <c r="I1306">
        <f t="shared" si="204"/>
        <v>19.846195926884867</v>
      </c>
      <c r="J1306">
        <f>F1306*G1306*B1306-m*B1306-0.5*Equations!F1306*0.3*I1306</f>
        <v>23.646996437708239</v>
      </c>
      <c r="K1306" s="14">
        <f t="shared" si="207"/>
        <v>1.2596872515066464</v>
      </c>
      <c r="L1306" s="1">
        <f t="shared" si="209"/>
        <v>3490.7759232967373</v>
      </c>
      <c r="O1306">
        <f>(2*Mp*Equations!B1306/(Equations!F1306*1.026*0.75))^(1/2)</f>
        <v>143.28938418425716</v>
      </c>
      <c r="Q1306">
        <f>$G$3*('Initial Conditions (LLDS)'!$I$3/Equations!D1306)*(Ti/Equations!E1306)</f>
        <v>5356.6973496490828</v>
      </c>
      <c r="T1306" s="1">
        <v>32575</v>
      </c>
      <c r="U1306">
        <f t="shared" si="205"/>
        <v>227.33714842483727</v>
      </c>
      <c r="AB1306">
        <f t="shared" si="206"/>
        <v>9.5565898901821278</v>
      </c>
      <c r="AC1306" s="1">
        <f t="shared" si="208"/>
        <v>3490.7759232967373</v>
      </c>
    </row>
    <row r="1307" spans="1:29">
      <c r="A1307">
        <f t="shared" si="201"/>
        <v>9.5933013850558435</v>
      </c>
      <c r="B1307" s="1">
        <f>(6.67384*10^(-11)*5.97219*10^24)/((6371*10^3+Equations!C1307)^2)</f>
        <v>9.7198824936771047</v>
      </c>
      <c r="C1307" s="1">
        <v>32600</v>
      </c>
      <c r="D1307" s="1">
        <f t="shared" si="202"/>
        <v>93.558193389437065</v>
      </c>
      <c r="E1307" s="1">
        <f>IF(C1307&lt;11165,'Initial Conditions (LLDS)'!$E$1-0.0065*C1307,IF(C1307&gt;25336.9,139.789+0.00296*C1307,216.483))</f>
        <v>236.28499999999997</v>
      </c>
      <c r="F1307">
        <f>(D1307*0.028964)/(8.3145*Equations!E1307)</f>
        <v>1.3793296624618784E-3</v>
      </c>
      <c r="G1307" s="14">
        <f t="shared" si="200"/>
        <v>3698.11205460161</v>
      </c>
      <c r="H1307">
        <f t="shared" si="203"/>
        <v>289.11674194577193</v>
      </c>
      <c r="I1307">
        <f t="shared" si="204"/>
        <v>19.88420118900099</v>
      </c>
      <c r="J1307">
        <f>F1307*G1307*B1307-m*B1307-0.5*Equations!F1307*0.3*I1307</f>
        <v>23.64685140741949</v>
      </c>
      <c r="K1307" s="14">
        <f t="shared" si="207"/>
        <v>1.257279573988058</v>
      </c>
      <c r="L1307" s="1">
        <f t="shared" si="209"/>
        <v>3492.0332028707253</v>
      </c>
      <c r="O1307">
        <f>(2*Mp*Equations!B1307/(Equations!F1307*1.026*0.75))^(1/2)</f>
        <v>144.11527997572489</v>
      </c>
      <c r="Q1307">
        <f>$G$3*('Initial Conditions (LLDS)'!$I$3/Equations!D1307)*(Ti/Equations!E1307)</f>
        <v>5415.2742968198172</v>
      </c>
      <c r="T1307" s="1">
        <v>32600</v>
      </c>
      <c r="U1307">
        <f t="shared" si="205"/>
        <v>226.20779701840928</v>
      </c>
      <c r="AB1307">
        <f t="shared" si="206"/>
        <v>9.5933013850558435</v>
      </c>
      <c r="AC1307" s="1">
        <f t="shared" si="208"/>
        <v>3492.0332028707253</v>
      </c>
    </row>
    <row r="1308" spans="1:29">
      <c r="A1308">
        <f t="shared" si="201"/>
        <v>9.6302302197813123</v>
      </c>
      <c r="B1308" s="1">
        <f>(6.67384*10^(-11)*5.97219*10^24)/((6371*10^3+Equations!C1308)^2)</f>
        <v>9.7198066002298766</v>
      </c>
      <c r="C1308" s="1">
        <v>32625</v>
      </c>
      <c r="D1308" s="1">
        <f t="shared" si="202"/>
        <v>92.514983521701822</v>
      </c>
      <c r="E1308" s="1">
        <f>IF(C1308&lt;11165,'Initial Conditions (LLDS)'!$E$1-0.0065*C1308,IF(C1308&gt;25336.9,139.789+0.00296*C1308,216.483))</f>
        <v>236.35899999999998</v>
      </c>
      <c r="F1308">
        <f>(D1308*0.028964)/(8.3145*Equations!E1308)</f>
        <v>1.3635225762860886E-3</v>
      </c>
      <c r="G1308" s="14">
        <f t="shared" si="200"/>
        <v>3740.9836409995673</v>
      </c>
      <c r="H1308">
        <f t="shared" si="203"/>
        <v>291.34690103113513</v>
      </c>
      <c r="I1308">
        <f t="shared" si="204"/>
        <v>19.922358167017883</v>
      </c>
      <c r="J1308">
        <f>F1308*G1308*B1308-m*B1308-0.5*Equations!F1308*0.3*I1308</f>
        <v>23.646706081717031</v>
      </c>
      <c r="K1308" s="14">
        <f t="shared" si="207"/>
        <v>1.2548715262728445</v>
      </c>
      <c r="L1308" s="1">
        <f t="shared" si="209"/>
        <v>3493.2880743969981</v>
      </c>
      <c r="O1308">
        <f>(2*Mp*Equations!B1308/(Equations!F1308*1.026*0.75))^(1/2)</f>
        <v>144.94765901116006</v>
      </c>
      <c r="Q1308">
        <f>$G$3*('Initial Conditions (LLDS)'!$I$3/Equations!D1308)*(Ti/Equations!E1308)</f>
        <v>5474.623020057199</v>
      </c>
      <c r="T1308" s="1">
        <v>32625</v>
      </c>
      <c r="U1308">
        <f t="shared" si="205"/>
        <v>225.08124810410413</v>
      </c>
      <c r="AB1308">
        <f t="shared" si="206"/>
        <v>9.6302302197813123</v>
      </c>
      <c r="AC1308" s="1">
        <f t="shared" si="208"/>
        <v>3493.2880743969981</v>
      </c>
    </row>
    <row r="1309" spans="1:29">
      <c r="A1309">
        <f t="shared" si="201"/>
        <v>9.6673781465219815</v>
      </c>
      <c r="B1309" s="1">
        <f>(6.67384*10^(-11)*5.97219*10^24)/((6371*10^3+Equations!C1309)^2)</f>
        <v>9.7197307076715145</v>
      </c>
      <c r="C1309" s="1">
        <v>32650</v>
      </c>
      <c r="D1309" s="1">
        <f t="shared" si="202"/>
        <v>91.481212715982991</v>
      </c>
      <c r="E1309" s="1">
        <f>IF(C1309&lt;11165,'Initial Conditions (LLDS)'!$E$1-0.0065*C1309,IF(C1309&gt;25336.9,139.789+0.00296*C1309,216.483))</f>
        <v>236.43299999999999</v>
      </c>
      <c r="F1309">
        <f>(D1309*0.028964)/(8.3145*Equations!E1309)</f>
        <v>1.3478644579783547E-3</v>
      </c>
      <c r="G1309" s="14">
        <f t="shared" si="200"/>
        <v>3784.4425838415841</v>
      </c>
      <c r="H1309">
        <f t="shared" si="203"/>
        <v>293.59893601579324</v>
      </c>
      <c r="I1309">
        <f t="shared" si="204"/>
        <v>19.960667794511075</v>
      </c>
      <c r="J1309">
        <f>F1309*G1309*B1309-m*B1309-0.5*Equations!F1309*0.3*I1309</f>
        <v>23.646560462238671</v>
      </c>
      <c r="K1309" s="14">
        <f t="shared" si="207"/>
        <v>1.2524631068142258</v>
      </c>
      <c r="L1309" s="1">
        <f t="shared" si="209"/>
        <v>3494.5405375038122</v>
      </c>
      <c r="O1309">
        <f>(2*Mp*Equations!B1309/(Equations!F1309*1.026*0.75))^(1/2)</f>
        <v>145.78658602680053</v>
      </c>
      <c r="Q1309">
        <f>$G$3*('Initial Conditions (LLDS)'!$I$3/Equations!D1309)*(Ti/Equations!E1309)</f>
        <v>5534.7554029675075</v>
      </c>
      <c r="T1309" s="1">
        <v>32650</v>
      </c>
      <c r="U1309">
        <f t="shared" si="205"/>
        <v>223.95750452649889</v>
      </c>
      <c r="AB1309">
        <f t="shared" si="206"/>
        <v>9.6673781465219815</v>
      </c>
      <c r="AC1309" s="1">
        <f t="shared" si="208"/>
        <v>3494.5405375038122</v>
      </c>
    </row>
    <row r="1310" spans="1:29">
      <c r="A1310">
        <f t="shared" si="201"/>
        <v>9.7047469353465718</v>
      </c>
      <c r="B1310" s="1">
        <f>(6.67384*10^(-11)*5.97219*10^24)/((6371*10^3+Equations!C1310)^2)</f>
        <v>9.7196548160020058</v>
      </c>
      <c r="C1310" s="1">
        <v>32675</v>
      </c>
      <c r="D1310" s="1">
        <f t="shared" si="202"/>
        <v>90.456815495044566</v>
      </c>
      <c r="E1310" s="1">
        <f>IF(C1310&lt;11165,'Initial Conditions (LLDS)'!$E$1-0.0065*C1310,IF(C1310&gt;25336.9,139.789+0.00296*C1310,216.483))</f>
        <v>236.50700000000001</v>
      </c>
      <c r="F1310">
        <f>(D1310*0.028964)/(8.3145*Equations!E1310)</f>
        <v>1.3323542032826618E-3</v>
      </c>
      <c r="G1310" s="14">
        <f t="shared" si="200"/>
        <v>3828.4981872329272</v>
      </c>
      <c r="H1310">
        <f t="shared" si="203"/>
        <v>295.87310823805137</v>
      </c>
      <c r="I1310">
        <f t="shared" si="204"/>
        <v>19.999131012814537</v>
      </c>
      <c r="J1310">
        <f>F1310*G1310*B1310-m*B1310-0.5*Equations!F1310*0.3*I1310</f>
        <v>23.646414550616374</v>
      </c>
      <c r="K1310" s="14">
        <f t="shared" si="207"/>
        <v>1.2500543140590026</v>
      </c>
      <c r="L1310" s="1">
        <f t="shared" si="209"/>
        <v>3495.7905918178712</v>
      </c>
      <c r="O1310">
        <f>(2*Mp*Equations!B1310/(Equations!F1310*1.026*0.75))^(1/2)</f>
        <v>146.6321265448515</v>
      </c>
      <c r="Q1310">
        <f>$G$3*('Initial Conditions (LLDS)'!$I$3/Equations!D1310)*(Ti/Equations!E1310)</f>
        <v>5595.6835384979895</v>
      </c>
      <c r="T1310" s="1">
        <v>32675</v>
      </c>
      <c r="U1310">
        <f t="shared" si="205"/>
        <v>222.8365691061941</v>
      </c>
      <c r="AB1310">
        <f t="shared" si="206"/>
        <v>9.7047469353465718</v>
      </c>
      <c r="AC1310" s="1">
        <f t="shared" si="208"/>
        <v>3495.7905918178712</v>
      </c>
    </row>
    <row r="1311" spans="1:29">
      <c r="A1311">
        <f t="shared" si="201"/>
        <v>9.7423383744508936</v>
      </c>
      <c r="B1311" s="1">
        <f>(6.67384*10^(-11)*5.97219*10^24)/((6371*10^3+Equations!C1311)^2)</f>
        <v>9.719578925221338</v>
      </c>
      <c r="C1311" s="1">
        <v>32700</v>
      </c>
      <c r="D1311" s="1">
        <f t="shared" si="202"/>
        <v>89.441726697024976</v>
      </c>
      <c r="E1311" s="1">
        <f>IF(C1311&lt;11165,'Initial Conditions (LLDS)'!$E$1-0.0065*C1311,IF(C1311&gt;25336.9,139.789+0.00296*C1311,216.483))</f>
        <v>236.58099999999999</v>
      </c>
      <c r="F1311">
        <f>(D1311*0.028964)/(8.3145*Equations!E1311)</f>
        <v>1.316990713968344E-3</v>
      </c>
      <c r="G1311" s="14">
        <f t="shared" si="200"/>
        <v>3873.1599227832148</v>
      </c>
      <c r="H1311">
        <f t="shared" si="203"/>
        <v>298.16968272272067</v>
      </c>
      <c r="I1311">
        <f t="shared" si="204"/>
        <v>20.037748771101988</v>
      </c>
      <c r="J1311">
        <f>F1311*G1311*B1311-m*B1311-0.5*Equations!F1311*0.3*I1311</f>
        <v>23.646268348476212</v>
      </c>
      <c r="K1311" s="14">
        <f t="shared" si="207"/>
        <v>1.2476451464475122</v>
      </c>
      <c r="L1311" s="1">
        <f t="shared" si="209"/>
        <v>3497.0382369643189</v>
      </c>
      <c r="O1311">
        <f>(2*Mp*Equations!B1311/(Equations!F1311*1.026*0.75))^(1/2)</f>
        <v>147.48434688473395</v>
      </c>
      <c r="Q1311">
        <f>$G$3*('Initial Conditions (LLDS)'!$I$3/Equations!D1311)*(Ti/Equations!E1311)</f>
        <v>5657.4197330892885</v>
      </c>
      <c r="T1311" s="1">
        <v>32700</v>
      </c>
      <c r="U1311">
        <f t="shared" si="205"/>
        <v>221.71844463980037</v>
      </c>
      <c r="AB1311">
        <f t="shared" si="206"/>
        <v>9.7423383744508936</v>
      </c>
      <c r="AC1311" s="1">
        <f t="shared" si="208"/>
        <v>3497.0382369643189</v>
      </c>
    </row>
    <row r="1312" spans="1:29">
      <c r="A1312">
        <f t="shared" si="201"/>
        <v>9.7801542703828908</v>
      </c>
      <c r="B1312" s="1">
        <f>(6.67384*10^(-11)*5.97219*10^24)/((6371*10^3+Equations!C1312)^2)</f>
        <v>9.7195030353294971</v>
      </c>
      <c r="C1312" s="1">
        <v>32725</v>
      </c>
      <c r="D1312" s="1">
        <f t="shared" si="202"/>
        <v>88.435881474589792</v>
      </c>
      <c r="E1312" s="1">
        <f>IF(C1312&lt;11165,'Initial Conditions (LLDS)'!$E$1-0.0065*C1312,IF(C1312&gt;25336.9,139.789+0.00296*C1312,216.483))</f>
        <v>236.65499999999997</v>
      </c>
      <c r="F1312">
        <f>(D1312*0.028964)/(8.3145*Equations!E1312)</f>
        <v>1.3017728978081929E-3</v>
      </c>
      <c r="G1312" s="14">
        <f t="shared" si="200"/>
        <v>3918.4374329871989</v>
      </c>
      <c r="H1312">
        <f t="shared" si="203"/>
        <v>300.48892824114324</v>
      </c>
      <c r="I1312">
        <f t="shared" si="204"/>
        <v>20.076522026469164</v>
      </c>
      <c r="J1312">
        <f>F1312*G1312*B1312-m*B1312-0.5*Equations!F1312*0.3*I1312</f>
        <v>23.646121857438423</v>
      </c>
      <c r="K1312" s="14">
        <f t="shared" si="207"/>
        <v>1.2452356024135882</v>
      </c>
      <c r="L1312" s="1">
        <f t="shared" si="209"/>
        <v>3498.2834725667326</v>
      </c>
      <c r="O1312">
        <f>(2*Mp*Equations!B1312/(Equations!F1312*1.026*0.75))^(1/2)</f>
        <v>148.3433141745183</v>
      </c>
      <c r="Q1312">
        <f>$G$3*('Initial Conditions (LLDS)'!$I$3/Equations!D1312)*(Ti/Equations!E1312)</f>
        <v>5719.9765109194486</v>
      </c>
      <c r="T1312" s="1">
        <v>32725</v>
      </c>
      <c r="U1312">
        <f t="shared" si="205"/>
        <v>220.60313389992567</v>
      </c>
      <c r="AB1312">
        <f t="shared" si="206"/>
        <v>9.7801542703828908</v>
      </c>
      <c r="AC1312" s="1">
        <f t="shared" si="208"/>
        <v>3498.2834725667326</v>
      </c>
    </row>
    <row r="1313" spans="1:29">
      <c r="A1313">
        <f t="shared" si="201"/>
        <v>9.8181964482709745</v>
      </c>
      <c r="B1313" s="1">
        <f>(6.67384*10^(-11)*5.97219*10^24)/((6371*10^3+Equations!C1313)^2)</f>
        <v>9.719427146326467</v>
      </c>
      <c r="C1313" s="1">
        <v>32750</v>
      </c>
      <c r="D1313" s="1">
        <f t="shared" si="202"/>
        <v>87.439215294085045</v>
      </c>
      <c r="E1313" s="1">
        <f>IF(C1313&lt;11165,'Initial Conditions (LLDS)'!$E$1-0.0065*C1313,IF(C1313&gt;25336.9,139.789+0.00296*C1313,216.483))</f>
        <v>236.72899999999998</v>
      </c>
      <c r="F1313">
        <f>(D1313*0.028964)/(8.3145*Equations!E1313)</f>
        <v>1.2866996685566147E-3</v>
      </c>
      <c r="G1313" s="14">
        <f t="shared" si="200"/>
        <v>3964.3405346811924</v>
      </c>
      <c r="H1313">
        <f t="shared" si="203"/>
        <v>302.83111737232531</v>
      </c>
      <c r="I1313">
        <f t="shared" si="204"/>
        <v>20.115451744017196</v>
      </c>
      <c r="J1313">
        <f>F1313*G1313*B1313-m*B1313-0.5*Equations!F1313*0.3*I1313</f>
        <v>23.645975079117395</v>
      </c>
      <c r="K1313" s="14">
        <f t="shared" si="207"/>
        <v>1.2428256803845124</v>
      </c>
      <c r="L1313" s="1">
        <f t="shared" si="209"/>
        <v>3499.5262982471172</v>
      </c>
      <c r="O1313">
        <f>(2*Mp*Equations!B1313/(Equations!F1313*1.026*0.75))^(1/2)</f>
        <v>149.20909636254714</v>
      </c>
      <c r="Q1313">
        <f>$G$3*('Initial Conditions (LLDS)'!$I$3/Equations!D1313)*(Ti/Equations!E1313)</f>
        <v>5783.3666182417364</v>
      </c>
      <c r="T1313" s="1">
        <v>32750</v>
      </c>
      <c r="U1313">
        <f t="shared" si="205"/>
        <v>219.49063963516201</v>
      </c>
      <c r="AB1313">
        <f t="shared" si="206"/>
        <v>9.8181964482709745</v>
      </c>
      <c r="AC1313" s="1">
        <f t="shared" si="208"/>
        <v>3499.5262982471172</v>
      </c>
    </row>
    <row r="1314" spans="1:29">
      <c r="A1314">
        <f t="shared" si="201"/>
        <v>9.856466752055681</v>
      </c>
      <c r="B1314" s="1">
        <f>(6.67384*10^(-11)*5.97219*10^24)/((6371*10^3+Equations!C1314)^2)</f>
        <v>9.7193512582122352</v>
      </c>
      <c r="C1314" s="1">
        <v>32775</v>
      </c>
      <c r="D1314" s="1">
        <f t="shared" si="202"/>
        <v>86.451663934689975</v>
      </c>
      <c r="E1314" s="1">
        <f>IF(C1314&lt;11165,'Initial Conditions (LLDS)'!$E$1-0.0065*C1314,IF(C1314&gt;25336.9,139.789+0.00296*C1314,216.483))</f>
        <v>236.803</v>
      </c>
      <c r="F1314">
        <f>(D1314*0.028964)/(8.3145*Equations!E1314)</f>
        <v>1.2717699459278207E-3</v>
      </c>
      <c r="G1314" s="14">
        <f t="shared" si="200"/>
        <v>4010.8792225770553</v>
      </c>
      <c r="H1314">
        <f t="shared" si="203"/>
        <v>305.19652656520185</v>
      </c>
      <c r="I1314">
        <f t="shared" si="204"/>
        <v>20.154538896937101</v>
      </c>
      <c r="J1314">
        <f>F1314*G1314*B1314-m*B1314-0.5*Equations!F1314*0.3*I1314</f>
        <v>23.645828015121666</v>
      </c>
      <c r="K1314" s="14">
        <f t="shared" si="207"/>
        <v>1.2404153787809686</v>
      </c>
      <c r="L1314" s="1">
        <f t="shared" si="209"/>
        <v>3500.7667136258983</v>
      </c>
      <c r="O1314">
        <f>(2*Mp*Equations!B1314/(Equations!F1314*1.026*0.75))^(1/2)</f>
        <v>150.0817622292511</v>
      </c>
      <c r="Q1314">
        <f>$G$3*('Initial Conditions (LLDS)'!$I$3/Equations!D1314)*(Ti/Equations!E1314)</f>
        <v>5847.6030278186454</v>
      </c>
      <c r="T1314" s="1">
        <v>32775</v>
      </c>
      <c r="U1314">
        <f t="shared" si="205"/>
        <v>218.38096457007163</v>
      </c>
      <c r="AB1314">
        <f t="shared" si="206"/>
        <v>9.856466752055681</v>
      </c>
      <c r="AC1314" s="1">
        <f t="shared" si="208"/>
        <v>3500.7667136258983</v>
      </c>
    </row>
    <row r="1315" spans="1:29">
      <c r="A1315">
        <f t="shared" si="201"/>
        <v>9.894967044724762</v>
      </c>
      <c r="B1315" s="1">
        <f>(6.67384*10^(-11)*5.97219*10^24)/((6371*10^3+Equations!C1315)^2)</f>
        <v>9.7192753709867876</v>
      </c>
      <c r="C1315" s="1">
        <v>32800</v>
      </c>
      <c r="D1315" s="1">
        <f t="shared" si="202"/>
        <v>85.473163487571838</v>
      </c>
      <c r="E1315" s="1">
        <f>IF(C1315&lt;11165,'Initial Conditions (LLDS)'!$E$1-0.0065*C1315,IF(C1315&gt;25336.9,139.789+0.00296*C1315,216.483))</f>
        <v>236.87699999999998</v>
      </c>
      <c r="F1315">
        <f>(D1315*0.028964)/(8.3145*Equations!E1315)</f>
        <v>1.2569826555740898E-3</v>
      </c>
      <c r="G1315" s="14">
        <f t="shared" si="200"/>
        <v>4058.0636728755412</v>
      </c>
      <c r="H1315">
        <f t="shared" si="203"/>
        <v>307.58543620205808</v>
      </c>
      <c r="I1315">
        <f t="shared" si="204"/>
        <v>20.193784466595186</v>
      </c>
      <c r="J1315">
        <f>F1315*G1315*B1315-m*B1315-0.5*Equations!F1315*0.3*I1315</f>
        <v>23.645680667054027</v>
      </c>
      <c r="K1315" s="14">
        <f t="shared" si="207"/>
        <v>1.2380046960170006</v>
      </c>
      <c r="L1315" s="1">
        <f t="shared" si="209"/>
        <v>3502.0047183219153</v>
      </c>
      <c r="O1315">
        <f>(2*Mp*Equations!B1315/(Equations!F1315*1.026*0.75))^(1/2)</f>
        <v>150.96138139915971</v>
      </c>
      <c r="Q1315">
        <f>$G$3*('Initial Conditions (LLDS)'!$I$3/Equations!D1315)*(Ti/Equations!E1315)</f>
        <v>5912.6989434542384</v>
      </c>
      <c r="T1315" s="1">
        <v>32800</v>
      </c>
      <c r="U1315">
        <f t="shared" si="205"/>
        <v>217.27411140517407</v>
      </c>
      <c r="AB1315">
        <f t="shared" si="206"/>
        <v>9.894967044724762</v>
      </c>
      <c r="AC1315" s="1">
        <f t="shared" si="208"/>
        <v>3502.0047183219153</v>
      </c>
    </row>
    <row r="1316" spans="1:29">
      <c r="A1316">
        <f t="shared" si="201"/>
        <v>9.93369920855171</v>
      </c>
      <c r="B1316" s="1">
        <f>(6.67384*10^(-11)*5.97219*10^24)/((6371*10^3+Equations!C1316)^2)</f>
        <v>9.7191994846501117</v>
      </c>
      <c r="C1316" s="1">
        <v>32825</v>
      </c>
      <c r="D1316" s="1">
        <f t="shared" si="202"/>
        <v>84.503650355039227</v>
      </c>
      <c r="E1316" s="1">
        <f>IF(C1316&lt;11165,'Initial Conditions (LLDS)'!$E$1-0.0065*C1316,IF(C1316&gt;25336.9,139.789+0.00296*C1316,216.483))</f>
        <v>236.95099999999996</v>
      </c>
      <c r="F1316">
        <f>(D1316*0.028964)/(8.3145*Equations!E1316)</f>
        <v>1.2423367290640454E-3</v>
      </c>
      <c r="G1316" s="14">
        <f t="shared" si="200"/>
        <v>4105.9042469611131</v>
      </c>
      <c r="H1316">
        <f t="shared" si="203"/>
        <v>309.9981306631289</v>
      </c>
      <c r="I1316">
        <f t="shared" si="204"/>
        <v>20.233189442619722</v>
      </c>
      <c r="J1316">
        <f>F1316*G1316*B1316-m*B1316-0.5*Equations!F1316*0.3*I1316</f>
        <v>23.645533036511381</v>
      </c>
      <c r="K1316" s="14">
        <f t="shared" si="207"/>
        <v>1.2355936304999617</v>
      </c>
      <c r="L1316" s="1">
        <f t="shared" si="209"/>
        <v>3503.2403119524151</v>
      </c>
      <c r="O1316">
        <f>(2*Mp*Equations!B1316/(Equations!F1316*1.026*0.75))^(1/2)</f>
        <v>151.8480243531138</v>
      </c>
      <c r="Q1316">
        <f>$G$3*('Initial Conditions (LLDS)'!$I$3/Equations!D1316)*(Ti/Equations!E1316)</f>
        <v>5978.6678046274919</v>
      </c>
      <c r="T1316" s="1">
        <v>32825</v>
      </c>
      <c r="U1316">
        <f t="shared" si="205"/>
        <v>216.17008281693123</v>
      </c>
      <c r="AB1316">
        <f t="shared" si="206"/>
        <v>9.93369920855171</v>
      </c>
      <c r="AC1316" s="1">
        <f t="shared" si="208"/>
        <v>3503.2403119524151</v>
      </c>
    </row>
    <row r="1317" spans="1:29">
      <c r="A1317">
        <f t="shared" si="201"/>
        <v>9.972665145337773</v>
      </c>
      <c r="B1317" s="1">
        <f>(6.67384*10^(-11)*5.97219*10^24)/((6371*10^3+Equations!C1317)^2)</f>
        <v>9.7191235992021916</v>
      </c>
      <c r="C1317" s="1">
        <v>32850</v>
      </c>
      <c r="D1317" s="1">
        <f t="shared" si="202"/>
        <v>83.543061249698042</v>
      </c>
      <c r="E1317" s="1">
        <f>IF(C1317&lt;11165,'Initial Conditions (LLDS)'!$E$1-0.0065*C1317,IF(C1317&gt;25336.9,139.789+0.00296*C1317,216.483))</f>
        <v>237.02499999999998</v>
      </c>
      <c r="F1317">
        <f>(D1317*0.028964)/(8.3145*Equations!E1317)</f>
        <v>1.2278311038610185E-3</v>
      </c>
      <c r="G1317" s="14">
        <f t="shared" si="200"/>
        <v>4154.4114951800639</v>
      </c>
      <c r="H1317">
        <f t="shared" si="203"/>
        <v>312.43489839240107</v>
      </c>
      <c r="I1317">
        <f t="shared" si="204"/>
        <v>20.272754822988581</v>
      </c>
      <c r="J1317">
        <f>F1317*G1317*B1317-m*B1317-0.5*Equations!F1317*0.3*I1317</f>
        <v>23.645385125084896</v>
      </c>
      <c r="K1317" s="14">
        <f t="shared" si="207"/>
        <v>1.2331821806304732</v>
      </c>
      <c r="L1317" s="1">
        <f t="shared" si="209"/>
        <v>3504.4734941330457</v>
      </c>
      <c r="O1317">
        <f>(2*Mp*Equations!B1317/(Equations!F1317*1.026*0.75))^(1/2)</f>
        <v>152.74176244067951</v>
      </c>
      <c r="Q1317">
        <f>$G$3*('Initial Conditions (LLDS)'!$I$3/Equations!D1317)*(Ti/Equations!E1317)</f>
        <v>6045.523291228832</v>
      </c>
      <c r="T1317" s="1">
        <v>32850</v>
      </c>
      <c r="U1317">
        <f t="shared" si="205"/>
        <v>215.06888145773485</v>
      </c>
      <c r="AB1317">
        <f t="shared" si="206"/>
        <v>9.972665145337773</v>
      </c>
      <c r="AC1317" s="1">
        <f t="shared" si="208"/>
        <v>3504.4734941330457</v>
      </c>
    </row>
    <row r="1318" spans="1:29">
      <c r="A1318">
        <f t="shared" si="201"/>
        <v>10.011866776657584</v>
      </c>
      <c r="B1318" s="1">
        <f>(6.67384*10^(-11)*5.97219*10^24)/((6371*10^3+Equations!C1318)^2)</f>
        <v>9.7190477146430148</v>
      </c>
      <c r="C1318" s="1">
        <v>32875</v>
      </c>
      <c r="D1318" s="1">
        <f t="shared" si="202"/>
        <v>82.591333193606047</v>
      </c>
      <c r="E1318" s="1">
        <f>IF(C1318&lt;11165,'Initial Conditions (LLDS)'!$E$1-0.0065*C1318,IF(C1318&gt;25336.9,139.789+0.00296*C1318,216.483))</f>
        <v>237.09899999999999</v>
      </c>
      <c r="F1318">
        <f>(D1318*0.028964)/(8.3145*Equations!E1318)</f>
        <v>1.2134647233014251E-3</v>
      </c>
      <c r="G1318" s="14">
        <f t="shared" si="200"/>
        <v>4203.59616070419</v>
      </c>
      <c r="H1318">
        <f t="shared" si="203"/>
        <v>314.89603196464566</v>
      </c>
      <c r="I1318">
        <f t="shared" si="204"/>
        <v>20.312481614118127</v>
      </c>
      <c r="J1318">
        <f>F1318*G1318*B1318-m*B1318-0.5*Equations!F1318*0.3*I1318</f>
        <v>23.645236934359922</v>
      </c>
      <c r="K1318" s="14">
        <f t="shared" si="207"/>
        <v>1.2307703448023715</v>
      </c>
      <c r="L1318" s="1">
        <f t="shared" si="209"/>
        <v>3505.704264477848</v>
      </c>
      <c r="O1318">
        <f>(2*Mp*Equations!B1318/(Equations!F1318*1.026*0.75))^(1/2)</f>
        <v>153.64266789277144</v>
      </c>
      <c r="Q1318">
        <f>$G$3*('Initial Conditions (LLDS)'!$I$3/Equations!D1318)*(Ti/Equations!E1318)</f>
        <v>6113.2793284026538</v>
      </c>
      <c r="T1318" s="1">
        <v>32875</v>
      </c>
      <c r="U1318">
        <f t="shared" si="205"/>
        <v>213.9705099558916</v>
      </c>
      <c r="AB1318">
        <f t="shared" si="206"/>
        <v>10.011866776657584</v>
      </c>
      <c r="AC1318" s="1">
        <f t="shared" si="208"/>
        <v>3505.704264477848</v>
      </c>
    </row>
    <row r="1319" spans="1:29">
      <c r="A1319">
        <f t="shared" si="201"/>
        <v>10.051306044108395</v>
      </c>
      <c r="B1319" s="1">
        <f>(6.67384*10^(-11)*5.97219*10^24)/((6371*10^3+Equations!C1319)^2)</f>
        <v>9.7189718309725652</v>
      </c>
      <c r="C1319" s="1">
        <v>32900</v>
      </c>
      <c r="D1319" s="1">
        <f t="shared" si="202"/>
        <v>81.648403517429017</v>
      </c>
      <c r="E1319" s="1">
        <f>IF(C1319&lt;11165,'Initial Conditions (LLDS)'!$E$1-0.0065*C1319,IF(C1319&gt;25336.9,139.789+0.00296*C1319,216.483))</f>
        <v>237.173</v>
      </c>
      <c r="F1319">
        <f>(D1319*0.028964)/(8.3145*Equations!E1319)</f>
        <v>1.1992365365732106E-3</v>
      </c>
      <c r="G1319" s="14">
        <f t="shared" si="200"/>
        <v>4253.4691834820051</v>
      </c>
      <c r="H1319">
        <f t="shared" si="203"/>
        <v>317.38182815370459</v>
      </c>
      <c r="I1319">
        <f t="shared" si="204"/>
        <v>20.352370830953099</v>
      </c>
      <c r="J1319">
        <f>F1319*G1319*B1319-m*B1319-0.5*Equations!F1319*0.3*I1319</f>
        <v>23.645088465915997</v>
      </c>
      <c r="K1319" s="14">
        <f t="shared" si="207"/>
        <v>1.2283581214026678</v>
      </c>
      <c r="L1319" s="1">
        <f t="shared" si="209"/>
        <v>3506.9326225992509</v>
      </c>
      <c r="O1319">
        <f>(2*Mp*Equations!B1319/(Equations!F1319*1.026*0.75))^(1/2)</f>
        <v>154.55081383448615</v>
      </c>
      <c r="Q1319">
        <f>$G$3*('Initial Conditions (LLDS)'!$I$3/Equations!D1319)*(Ti/Equations!E1319)</f>
        <v>6181.9500914982555</v>
      </c>
      <c r="T1319" s="1">
        <v>32900</v>
      </c>
      <c r="U1319">
        <f t="shared" si="205"/>
        <v>212.8749709156094</v>
      </c>
      <c r="AB1319">
        <f t="shared" si="206"/>
        <v>10.051306044108395</v>
      </c>
      <c r="AC1319" s="1">
        <f t="shared" si="208"/>
        <v>3506.9326225992509</v>
      </c>
    </row>
    <row r="1320" spans="1:29">
      <c r="A1320">
        <f t="shared" si="201"/>
        <v>10.090984909563002</v>
      </c>
      <c r="B1320" s="1">
        <f>(6.67384*10^(-11)*5.97219*10^24)/((6371*10^3+Equations!C1320)^2)</f>
        <v>9.7188959481908324</v>
      </c>
      <c r="C1320" s="1">
        <v>32925</v>
      </c>
      <c r="D1320" s="1">
        <f t="shared" si="202"/>
        <v>80.714209859597162</v>
      </c>
      <c r="E1320" s="1">
        <f>IF(C1320&lt;11165,'Initial Conditions (LLDS)'!$E$1-0.0065*C1320,IF(C1320&gt;25336.9,139.789+0.00296*C1320,216.483))</f>
        <v>237.24699999999999</v>
      </c>
      <c r="F1320">
        <f>(D1320*0.028964)/(8.3145*Equations!E1320)</f>
        <v>1.1851454986943381E-3</v>
      </c>
      <c r="G1320" s="14">
        <f t="shared" si="200"/>
        <v>4304.0417042797408</v>
      </c>
      <c r="H1320">
        <f t="shared" si="203"/>
        <v>319.89258800205613</v>
      </c>
      <c r="I1320">
        <f t="shared" si="204"/>
        <v>20.392423497057841</v>
      </c>
      <c r="J1320">
        <f>F1320*G1320*B1320-m*B1320-0.5*Equations!F1320*0.3*I1320</f>
        <v>23.644939721327024</v>
      </c>
      <c r="K1320" s="14">
        <f t="shared" si="207"/>
        <v>1.2259455088114919</v>
      </c>
      <c r="L1320" s="1">
        <f t="shared" si="209"/>
        <v>3508.1585681080624</v>
      </c>
      <c r="O1320">
        <f>(2*Mp*Equations!B1320/(Equations!F1320*1.026*0.75))^(1/2)</f>
        <v>155.46627429815129</v>
      </c>
      <c r="Q1320">
        <f>$G$3*('Initial Conditions (LLDS)'!$I$3/Equations!D1320)*(Ti/Equations!E1320)</f>
        <v>6251.5500111319316</v>
      </c>
      <c r="T1320" s="1">
        <v>32925</v>
      </c>
      <c r="U1320">
        <f t="shared" si="205"/>
        <v>211.78226691698319</v>
      </c>
      <c r="AB1320">
        <f t="shared" si="206"/>
        <v>10.090984909563002</v>
      </c>
      <c r="AC1320" s="1">
        <f t="shared" si="208"/>
        <v>3508.1585681080624</v>
      </c>
    </row>
    <row r="1321" spans="1:29">
      <c r="A1321">
        <f t="shared" si="201"/>
        <v>10.130905355426496</v>
      </c>
      <c r="B1321" s="1">
        <f>(6.67384*10^(-11)*5.97219*10^24)/((6371*10^3+Equations!C1321)^2)</f>
        <v>9.7188200662978002</v>
      </c>
      <c r="C1321" s="1">
        <v>32950</v>
      </c>
      <c r="D1321" s="1">
        <f t="shared" si="202"/>
        <v>79.788690165460764</v>
      </c>
      <c r="E1321" s="1">
        <f>IF(C1321&lt;11165,'Initial Conditions (LLDS)'!$E$1-0.0065*C1321,IF(C1321&gt;25336.9,139.789+0.00296*C1321,216.483))</f>
        <v>237.32099999999997</v>
      </c>
      <c r="F1321">
        <f>(D1321*0.028964)/(8.3145*Equations!E1321)</f>
        <v>1.1711905704913028E-3</v>
      </c>
      <c r="G1321" s="14">
        <f t="shared" si="200"/>
        <v>4355.3250688144271</v>
      </c>
      <c r="H1321">
        <f t="shared" si="203"/>
        <v>322.42861689169399</v>
      </c>
      <c r="I1321">
        <f t="shared" si="204"/>
        <v>20.432640644708496</v>
      </c>
      <c r="J1321">
        <f>F1321*G1321*B1321-m*B1321-0.5*Equations!F1321*0.3*I1321</f>
        <v>23.644790702161025</v>
      </c>
      <c r="K1321" s="14">
        <f t="shared" si="207"/>
        <v>1.2235325054020527</v>
      </c>
      <c r="L1321" s="1">
        <f t="shared" si="209"/>
        <v>3509.3821006134644</v>
      </c>
      <c r="O1321">
        <f>(2*Mp*Equations!B1321/(Equations!F1321*1.026*0.75))^(1/2)</f>
        <v>156.38912423659542</v>
      </c>
      <c r="Q1321">
        <f>$G$3*('Initial Conditions (LLDS)'!$I$3/Equations!D1321)*(Ti/Equations!E1321)</f>
        <v>6322.0937783630598</v>
      </c>
      <c r="T1321" s="1">
        <v>32950</v>
      </c>
      <c r="U1321">
        <f t="shared" si="205"/>
        <v>210.69240051597924</v>
      </c>
      <c r="AB1321">
        <f t="shared" si="206"/>
        <v>10.130905355426496</v>
      </c>
      <c r="AC1321" s="1">
        <f t="shared" si="208"/>
        <v>3509.3821006134644</v>
      </c>
    </row>
    <row r="1322" spans="1:29">
      <c r="A1322">
        <f t="shared" si="201"/>
        <v>10.171069384896677</v>
      </c>
      <c r="B1322" s="1">
        <f>(6.67384*10^(-11)*5.97219*10^24)/((6371*10^3+Equations!C1322)^2)</f>
        <v>9.7187441852934544</v>
      </c>
      <c r="C1322" s="1">
        <v>32975</v>
      </c>
      <c r="D1322" s="1">
        <f t="shared" si="202"/>
        <v>78.871782686449322</v>
      </c>
      <c r="E1322" s="1">
        <f>IF(C1322&lt;11165,'Initial Conditions (LLDS)'!$E$1-0.0065*C1322,IF(C1322&gt;25336.9,139.789+0.00296*C1322,216.483))</f>
        <v>237.39499999999998</v>
      </c>
      <c r="F1322">
        <f>(D1322*0.028964)/(8.3145*Equations!E1322)</f>
        <v>1.1573707185777429E-3</v>
      </c>
      <c r="G1322" s="14">
        <f t="shared" si="200"/>
        <v>4407.3308319811304</v>
      </c>
      <c r="H1322">
        <f t="shared" si="203"/>
        <v>324.99022461632956</v>
      </c>
      <c r="I1322">
        <f t="shared" si="204"/>
        <v>20.473023314986587</v>
      </c>
      <c r="J1322">
        <f>F1322*G1322*B1322-m*B1322-0.5*Equations!F1322*0.3*I1322</f>
        <v>23.644641409980345</v>
      </c>
      <c r="K1322" s="14">
        <f t="shared" si="207"/>
        <v>1.2211191095405822</v>
      </c>
      <c r="L1322" s="1">
        <f t="shared" si="209"/>
        <v>3510.6032197230052</v>
      </c>
      <c r="O1322">
        <f>(2*Mp*Equations!B1322/(Equations!F1322*1.026*0.75))^(1/2)</f>
        <v>157.31943953663847</v>
      </c>
      <c r="Q1322">
        <f>$G$3*('Initial Conditions (LLDS)'!$I$3/Equations!D1322)*(Ti/Equations!E1322)</f>
        <v>6393.5963499866812</v>
      </c>
      <c r="T1322" s="1">
        <v>32975</v>
      </c>
      <c r="U1322">
        <f t="shared" si="205"/>
        <v>209.6053742444231</v>
      </c>
      <c r="AB1322">
        <f t="shared" si="206"/>
        <v>10.171069384896677</v>
      </c>
      <c r="AC1322" s="1">
        <f t="shared" si="208"/>
        <v>3510.6032197230052</v>
      </c>
    </row>
    <row r="1323" spans="1:29">
      <c r="A1323">
        <f t="shared" si="201"/>
        <v>10.211479022228566</v>
      </c>
      <c r="B1323" s="1">
        <f>(6.67384*10^(-11)*5.97219*10^24)/((6371*10^3+Equations!C1323)^2)</f>
        <v>9.7186683051777827</v>
      </c>
      <c r="C1323" s="1">
        <v>33000</v>
      </c>
      <c r="D1323" s="1">
        <f t="shared" si="202"/>
        <v>77.963425979227594</v>
      </c>
      <c r="E1323" s="1">
        <f>IF(C1323&lt;11165,'Initial Conditions (LLDS)'!$E$1-0.0065*C1323,IF(C1323&gt;25336.9,139.789+0.00296*C1323,216.483))</f>
        <v>237.46899999999999</v>
      </c>
      <c r="F1323">
        <f>(D1323*0.028964)/(8.3145*Equations!E1323)</f>
        <v>1.1436849153330397E-3</v>
      </c>
      <c r="G1323" s="14">
        <f t="shared" si="200"/>
        <v>4460.0707621770653</v>
      </c>
      <c r="H1323">
        <f t="shared" si="203"/>
        <v>327.57772545497232</v>
      </c>
      <c r="I1323">
        <f t="shared" si="204"/>
        <v>20.513572557873641</v>
      </c>
      <c r="J1323">
        <f>F1323*G1323*B1323-m*B1323-0.5*Equations!F1323*0.3*I1323</f>
        <v>23.644491846341598</v>
      </c>
      <c r="K1323" s="14">
        <f t="shared" si="207"/>
        <v>1.2187053195862927</v>
      </c>
      <c r="L1323" s="1">
        <f t="shared" si="209"/>
        <v>3511.8219250425914</v>
      </c>
      <c r="O1323">
        <f>(2*Mp*Equations!B1323/(Equations!F1323*1.026*0.75))^(1/2)</f>
        <v>158.25729703281374</v>
      </c>
      <c r="Q1323">
        <f>$G$3*('Initial Conditions (LLDS)'!$I$3/Equations!D1323)*(Ti/Equations!E1323)</f>
        <v>6466.0729539459826</v>
      </c>
      <c r="T1323" s="1">
        <v>33000</v>
      </c>
      <c r="U1323">
        <f t="shared" si="205"/>
        <v>208.52119060998268</v>
      </c>
      <c r="AB1323">
        <f t="shared" si="206"/>
        <v>10.211479022228566</v>
      </c>
      <c r="AC1323" s="1">
        <f t="shared" si="208"/>
        <v>3511.8219250425914</v>
      </c>
    </row>
    <row r="1324" spans="1:29">
      <c r="A1324">
        <f t="shared" si="201"/>
        <v>10.252136313002675</v>
      </c>
      <c r="B1324" s="1">
        <f>(6.67384*10^(-11)*5.97219*10^24)/((6371*10^3+Equations!C1324)^2)</f>
        <v>9.7185924259507708</v>
      </c>
      <c r="C1324" s="1">
        <v>33025</v>
      </c>
      <c r="D1324" s="1">
        <f t="shared" si="202"/>
        <v>77.063558904854617</v>
      </c>
      <c r="E1324" s="1">
        <f>IF(C1324&lt;11165,'Initial Conditions (LLDS)'!$E$1-0.0065*C1324,IF(C1324&gt;25336.9,139.789+0.00296*C1324,216.483))</f>
        <v>237.54300000000001</v>
      </c>
      <c r="F1324">
        <f>(D1324*0.028964)/(8.3145*Equations!E1324)</f>
        <v>1.1301321388810057E-3</v>
      </c>
      <c r="G1324" s="14">
        <f t="shared" si="200"/>
        <v>4513.5568457246845</v>
      </c>
      <c r="H1324">
        <f t="shared" si="203"/>
        <v>330.19143824688916</v>
      </c>
      <c r="I1324">
        <f t="shared" si="204"/>
        <v>20.554289432347218</v>
      </c>
      <c r="J1324">
        <f>F1324*G1324*B1324-m*B1324-0.5*Equations!F1324*0.3*I1324</f>
        <v>23.644342012795665</v>
      </c>
      <c r="K1324" s="14">
        <f t="shared" si="207"/>
        <v>1.2162911338913212</v>
      </c>
      <c r="L1324" s="1">
        <f t="shared" si="209"/>
        <v>3513.0382161764828</v>
      </c>
      <c r="O1324">
        <f>(2*Mp*Equations!B1324/(Equations!F1324*1.026*0.75))^(1/2)</f>
        <v>159.2027745213197</v>
      </c>
      <c r="Q1324">
        <f>$G$3*('Initial Conditions (LLDS)'!$I$3/Equations!D1324)*(Ti/Equations!E1324)</f>
        <v>6539.5390948671666</v>
      </c>
      <c r="T1324" s="1">
        <v>33025</v>
      </c>
      <c r="U1324">
        <f t="shared" si="205"/>
        <v>207.43985209615454</v>
      </c>
      <c r="AB1324">
        <f t="shared" si="206"/>
        <v>10.252136313002675</v>
      </c>
      <c r="AC1324" s="1">
        <f t="shared" si="208"/>
        <v>3513.0382161764828</v>
      </c>
    </row>
    <row r="1325" spans="1:29">
      <c r="A1325">
        <f t="shared" si="201"/>
        <v>10.293043324397459</v>
      </c>
      <c r="B1325" s="1">
        <f>(6.67384*10^(-11)*5.97219*10^24)/((6371*10^3+Equations!C1325)^2)</f>
        <v>9.7185165476124045</v>
      </c>
      <c r="C1325" s="1">
        <v>33050</v>
      </c>
      <c r="D1325" s="1">
        <f t="shared" si="202"/>
        <v>76.172120627941567</v>
      </c>
      <c r="E1325" s="1">
        <f>IF(C1325&lt;11165,'Initial Conditions (LLDS)'!$E$1-0.0065*C1325,IF(C1325&gt;25336.9,139.789+0.00296*C1325,216.483))</f>
        <v>237.61699999999999</v>
      </c>
      <c r="F1325">
        <f>(D1325*0.028964)/(8.3145*Equations!E1325)</f>
        <v>1.1167113730685926E-3</v>
      </c>
      <c r="G1325" s="14">
        <f t="shared" si="200"/>
        <v>4567.8012913964694</v>
      </c>
      <c r="H1325">
        <f t="shared" si="203"/>
        <v>332.83168646799538</v>
      </c>
      <c r="I1325">
        <f t="shared" si="204"/>
        <v>20.595175006478023</v>
      </c>
      <c r="J1325">
        <f>F1325*G1325*B1325-m*B1325-0.5*Equations!F1325*0.3*I1325</f>
        <v>23.644191910887702</v>
      </c>
      <c r="K1325" s="14">
        <f t="shared" si="207"/>
        <v>1.2138765508006841</v>
      </c>
      <c r="L1325" s="1">
        <f t="shared" si="209"/>
        <v>3514.2520927272835</v>
      </c>
      <c r="O1325">
        <f>(2*Mp*Equations!B1325/(Equations!F1325*1.026*0.75))^(1/2)</f>
        <v>160.15595077421017</v>
      </c>
      <c r="Q1325">
        <f>$G$3*('Initial Conditions (LLDS)'!$I$3/Equations!D1325)*(Ti/Equations!E1325)</f>
        <v>6614.0105597201273</v>
      </c>
      <c r="T1325" s="1">
        <v>33050</v>
      </c>
      <c r="U1325">
        <f t="shared" si="205"/>
        <v>206.36136116224802</v>
      </c>
      <c r="AB1325">
        <f t="shared" si="206"/>
        <v>10.293043324397459</v>
      </c>
      <c r="AC1325" s="1">
        <f t="shared" si="208"/>
        <v>3514.2520927272835</v>
      </c>
    </row>
    <row r="1326" spans="1:29">
      <c r="A1326">
        <f t="shared" si="201"/>
        <v>10.334202145465747</v>
      </c>
      <c r="B1326" s="1">
        <f>(6.67384*10^(-11)*5.97219*10^24)/((6371*10^3+Equations!C1326)^2)</f>
        <v>9.7184406701626695</v>
      </c>
      <c r="C1326" s="1">
        <v>33075</v>
      </c>
      <c r="D1326" s="1">
        <f t="shared" si="202"/>
        <v>75.28905061581176</v>
      </c>
      <c r="E1326" s="1">
        <f>IF(C1326&lt;11165,'Initial Conditions (LLDS)'!$E$1-0.0065*C1326,IF(C1326&gt;25336.9,139.789+0.00296*C1326,216.483))</f>
        <v>237.69099999999997</v>
      </c>
      <c r="F1326">
        <f>(D1326*0.028964)/(8.3145*Equations!E1326)</f>
        <v>1.1034216074446725E-3</v>
      </c>
      <c r="G1326" s="14">
        <f t="shared" si="200"/>
        <v>4622.8165350438012</v>
      </c>
      <c r="H1326">
        <f t="shared" si="203"/>
        <v>335.49879830869043</v>
      </c>
      <c r="I1326">
        <f t="shared" si="204"/>
        <v>20.636230357528387</v>
      </c>
      <c r="J1326">
        <f>F1326*G1326*B1326-m*B1326-0.5*Equations!F1326*0.3*I1326</f>
        <v>23.644041542157254</v>
      </c>
      <c r="K1326" s="14">
        <f t="shared" si="207"/>
        <v>1.2114615686522248</v>
      </c>
      <c r="L1326" s="1">
        <f t="shared" si="209"/>
        <v>3515.4635542959359</v>
      </c>
      <c r="O1326">
        <f>(2*Mp*Equations!B1326/(Equations!F1326*1.026*0.75))^(1/2)</f>
        <v>161.1169055538241</v>
      </c>
      <c r="Q1326">
        <f>$G$3*('Initial Conditions (LLDS)'!$I$3/Equations!D1326)*(Ti/Equations!E1326)</f>
        <v>6689.5034236077645</v>
      </c>
      <c r="T1326" s="1">
        <v>33075</v>
      </c>
      <c r="U1326">
        <f t="shared" si="205"/>
        <v>205.28572024337123</v>
      </c>
      <c r="AB1326">
        <f t="shared" si="206"/>
        <v>10.334202145465747</v>
      </c>
      <c r="AC1326" s="1">
        <f t="shared" si="208"/>
        <v>3515.4635542959359</v>
      </c>
    </row>
    <row r="1327" spans="1:29">
      <c r="A1327">
        <f t="shared" si="201"/>
        <v>10.37561488741537</v>
      </c>
      <c r="B1327" s="1">
        <f>(6.67384*10^(-11)*5.97219*10^24)/((6371*10^3+Equations!C1327)^2)</f>
        <v>9.7183647936015536</v>
      </c>
      <c r="C1327" s="1">
        <v>33100</v>
      </c>
      <c r="D1327" s="1">
        <f t="shared" si="202"/>
        <v>74.414288637659823</v>
      </c>
      <c r="E1327" s="1">
        <f>IF(C1327&lt;11165,'Initial Conditions (LLDS)'!$E$1-0.0065*C1327,IF(C1327&gt;25336.9,139.789+0.00296*C1327,216.483))</f>
        <v>237.76499999999999</v>
      </c>
      <c r="F1327">
        <f>(D1327*0.028964)/(8.3145*Equations!E1327)</f>
        <v>1.0902618372388439E-3</v>
      </c>
      <c r="G1327" s="14">
        <f t="shared" si="200"/>
        <v>4678.6152443327082</v>
      </c>
      <c r="H1327">
        <f t="shared" si="203"/>
        <v>338.19310675317809</v>
      </c>
      <c r="I1327">
        <f t="shared" si="204"/>
        <v>20.677456572052016</v>
      </c>
      <c r="J1327">
        <f>F1327*G1327*B1327-m*B1327-0.5*Equations!F1327*0.3*I1327</f>
        <v>23.643890908138069</v>
      </c>
      <c r="K1327" s="14">
        <f t="shared" si="207"/>
        <v>1.2090461857765622</v>
      </c>
      <c r="L1327" s="1">
        <f t="shared" si="209"/>
        <v>3516.6726004817124</v>
      </c>
      <c r="O1327">
        <f>(2*Mp*Equations!B1327/(Equations!F1327*1.026*0.75))^(1/2)</f>
        <v>162.08571962746288</v>
      </c>
      <c r="Q1327">
        <f>$G$3*('Initial Conditions (LLDS)'!$I$3/Equations!D1327)*(Ti/Equations!E1327)</f>
        <v>6766.0340556874526</v>
      </c>
      <c r="T1327" s="1">
        <v>33100</v>
      </c>
      <c r="U1327">
        <f t="shared" si="205"/>
        <v>204.21293175041512</v>
      </c>
      <c r="AB1327">
        <f t="shared" si="206"/>
        <v>10.37561488741537</v>
      </c>
      <c r="AC1327" s="1">
        <f t="shared" si="208"/>
        <v>3516.6726004817124</v>
      </c>
    </row>
    <row r="1328" spans="1:29">
      <c r="A1328">
        <f t="shared" si="201"/>
        <v>10.417283683894048</v>
      </c>
      <c r="B1328" s="1">
        <f>(6.67384*10^(-11)*5.97219*10^24)/((6371*10^3+Equations!C1328)^2)</f>
        <v>9.7182889179290406</v>
      </c>
      <c r="C1328" s="1">
        <v>33125</v>
      </c>
      <c r="D1328" s="1">
        <f t="shared" si="202"/>
        <v>73.547774763711729</v>
      </c>
      <c r="E1328" s="1">
        <f>IF(C1328&lt;11165,'Initial Conditions (LLDS)'!$E$1-0.0065*C1328,IF(C1328&gt;25336.9,139.789+0.00296*C1328,216.483))</f>
        <v>237.839</v>
      </c>
      <c r="F1328">
        <f>(D1328*0.028964)/(8.3145*Equations!E1328)</f>
        <v>1.0772310633402947E-3</v>
      </c>
      <c r="G1328" s="14">
        <f t="shared" si="200"/>
        <v>4735.2103235891136</v>
      </c>
      <c r="H1328">
        <f t="shared" si="203"/>
        <v>340.91494966030308</v>
      </c>
      <c r="I1328">
        <f t="shared" si="204"/>
        <v>20.718854745995014</v>
      </c>
      <c r="J1328">
        <f>F1328*G1328*B1328-m*B1328-0.5*Equations!F1328*0.3*I1328</f>
        <v>23.643740010358307</v>
      </c>
      <c r="K1328" s="14">
        <f t="shared" si="207"/>
        <v>1.2066304004970418</v>
      </c>
      <c r="L1328" s="1">
        <f t="shared" si="209"/>
        <v>3517.8792308822094</v>
      </c>
      <c r="O1328">
        <f>(2*Mp*Equations!B1328/(Equations!F1328*1.026*0.75))^(1/2)</f>
        <v>163.06247478231751</v>
      </c>
      <c r="Q1328">
        <f>$G$3*('Initial Conditions (LLDS)'!$I$3/Equations!D1328)*(Ti/Equations!E1328)</f>
        <v>6843.6191252277986</v>
      </c>
      <c r="T1328" s="1">
        <v>33125</v>
      </c>
      <c r="U1328">
        <f t="shared" si="205"/>
        <v>203.14299807003835</v>
      </c>
      <c r="AB1328">
        <f t="shared" si="206"/>
        <v>10.417283683894048</v>
      </c>
      <c r="AC1328" s="1">
        <f t="shared" si="208"/>
        <v>3517.8792308822094</v>
      </c>
    </row>
    <row r="1329" spans="1:29">
      <c r="A1329">
        <f t="shared" si="201"/>
        <v>10.459210691278557</v>
      </c>
      <c r="B1329" s="1">
        <f>(6.67384*10^(-11)*5.97219*10^24)/((6371*10^3+Equations!C1329)^2)</f>
        <v>9.7182130431451164</v>
      </c>
      <c r="C1329" s="1">
        <v>33150</v>
      </c>
      <c r="D1329" s="1">
        <f t="shared" si="202"/>
        <v>72.689449364385368</v>
      </c>
      <c r="E1329" s="1">
        <f>IF(C1329&lt;11165,'Initial Conditions (LLDS)'!$E$1-0.0065*C1329,IF(C1329&gt;25336.9,139.789+0.00296*C1329,216.483))</f>
        <v>237.91299999999998</v>
      </c>
      <c r="F1329">
        <f>(D1329*0.028964)/(8.3145*Equations!E1329)</f>
        <v>1.0643282922767057E-3</v>
      </c>
      <c r="G1329" s="14">
        <f t="shared" si="200"/>
        <v>4792.6149187563815</v>
      </c>
      <c r="H1329">
        <f t="shared" si="203"/>
        <v>343.66466984593166</v>
      </c>
      <c r="I1329">
        <f t="shared" si="204"/>
        <v>20.760425984798289</v>
      </c>
      <c r="J1329">
        <f>F1329*G1329*B1329-m*B1329-0.5*Equations!F1329*0.3*I1329</f>
        <v>23.643588850340429</v>
      </c>
      <c r="K1329" s="14">
        <f t="shared" si="207"/>
        <v>1.204214211129681</v>
      </c>
      <c r="L1329" s="1">
        <f t="shared" si="209"/>
        <v>3519.0834450933389</v>
      </c>
      <c r="O1329">
        <f>(2*Mp*Equations!B1329/(Equations!F1329*1.026*0.75))^(1/2)</f>
        <v>164.04725384065168</v>
      </c>
      <c r="Q1329">
        <f>$G$3*('Initial Conditions (LLDS)'!$I$3/Equations!D1329)*(Ti/Equations!E1329)</f>
        <v>6922.275607804143</v>
      </c>
      <c r="T1329" s="1">
        <v>33150</v>
      </c>
      <c r="U1329">
        <f t="shared" si="205"/>
        <v>202.07592156465148</v>
      </c>
      <c r="AB1329">
        <f t="shared" si="206"/>
        <v>10.459210691278557</v>
      </c>
      <c r="AC1329" s="1">
        <f t="shared" si="208"/>
        <v>3519.0834450933389</v>
      </c>
    </row>
    <row r="1330" spans="1:29">
      <c r="A1330">
        <f t="shared" si="201"/>
        <v>10.501398088968321</v>
      </c>
      <c r="B1330" s="1">
        <f>(6.67384*10^(-11)*5.97219*10^24)/((6371*10^3+Equations!C1330)^2)</f>
        <v>9.7181371692497702</v>
      </c>
      <c r="C1330" s="1">
        <v>33175</v>
      </c>
      <c r="D1330" s="1">
        <f t="shared" si="202"/>
        <v>71.83925310945115</v>
      </c>
      <c r="E1330" s="1">
        <f>IF(C1330&lt;11165,'Initial Conditions (LLDS)'!$E$1-0.0065*C1330,IF(C1330&gt;25336.9,139.789+0.00296*C1330,216.483))</f>
        <v>237.98699999999997</v>
      </c>
      <c r="F1330">
        <f>(D1330*0.028964)/(8.3145*Equations!E1330)</f>
        <v>1.0515525361932006E-3</v>
      </c>
      <c r="G1330" s="14">
        <f t="shared" si="200"/>
        <v>4850.8424224680448</v>
      </c>
      <c r="H1330">
        <f t="shared" si="203"/>
        <v>346.44261516691523</v>
      </c>
      <c r="I1330">
        <f t="shared" si="204"/>
        <v>20.802171403501269</v>
      </c>
      <c r="J1330">
        <f>F1330*G1330*B1330-m*B1330-0.5*Equations!F1330*0.3*I1330</f>
        <v>23.643437429601235</v>
      </c>
      <c r="K1330" s="14">
        <f t="shared" si="207"/>
        <v>1.2017976159831172</v>
      </c>
      <c r="L1330" s="1">
        <f t="shared" si="209"/>
        <v>3520.2852427093221</v>
      </c>
      <c r="O1330">
        <f>(2*Mp*Equations!B1330/(Equations!F1330*1.026*0.75))^(1/2)</f>
        <v>165.04014067524588</v>
      </c>
      <c r="Q1330">
        <f>$G$3*('Initial Conditions (LLDS)'!$I$3/Equations!D1330)*(Ti/Equations!E1330)</f>
        <v>7002.0207916363597</v>
      </c>
      <c r="T1330" s="1">
        <v>33175</v>
      </c>
      <c r="U1330">
        <f t="shared" si="205"/>
        <v>201.01170457240084</v>
      </c>
      <c r="AB1330">
        <f t="shared" si="206"/>
        <v>10.501398088968321</v>
      </c>
      <c r="AC1330" s="1">
        <f t="shared" si="208"/>
        <v>3520.2852427093221</v>
      </c>
    </row>
    <row r="1331" spans="1:29">
      <c r="A1331">
        <f t="shared" si="201"/>
        <v>10.54384807968335</v>
      </c>
      <c r="B1331" s="1">
        <f>(6.67384*10^(-11)*5.97219*10^24)/((6371*10^3+Equations!C1331)^2)</f>
        <v>9.7180612962429862</v>
      </c>
      <c r="C1331" s="1">
        <v>33200</v>
      </c>
      <c r="D1331" s="1">
        <f t="shared" si="202"/>
        <v>70.997126967194703</v>
      </c>
      <c r="E1331" s="1">
        <f>IF(C1331&lt;11165,'Initial Conditions (LLDS)'!$E$1-0.0065*C1331,IF(C1331&gt;25336.9,139.789+0.00296*C1331,216.483))</f>
        <v>238.06099999999998</v>
      </c>
      <c r="F1331">
        <f>(D1331*0.028964)/(8.3145*Equations!E1331)</f>
        <v>1.0389028128313619E-3</v>
      </c>
      <c r="G1331" s="14">
        <f t="shared" si="200"/>
        <v>4909.9064792385352</v>
      </c>
      <c r="H1331">
        <f t="shared" si="203"/>
        <v>349.24913860665993</v>
      </c>
      <c r="I1331">
        <f t="shared" si="204"/>
        <v>20.84409212684697</v>
      </c>
      <c r="J1331">
        <f>F1331*G1331*B1331-m*B1331-0.5*Equations!F1331*0.3*I1331</f>
        <v>23.643285749651948</v>
      </c>
      <c r="K1331" s="14">
        <f t="shared" si="207"/>
        <v>1.1993806133585576</v>
      </c>
      <c r="L1331" s="1">
        <f t="shared" si="209"/>
        <v>3521.4846233226808</v>
      </c>
      <c r="O1331">
        <f>(2*Mp*Equations!B1331/(Equations!F1331*1.026*0.75))^(1/2)</f>
        <v>166.04122022510484</v>
      </c>
      <c r="Q1331">
        <f>$G$3*('Initial Conditions (LLDS)'!$I$3/Equations!D1331)*(Ti/Equations!E1331)</f>
        <v>7082.8722840723249</v>
      </c>
      <c r="T1331" s="1">
        <v>33200</v>
      </c>
      <c r="U1331">
        <f t="shared" si="205"/>
        <v>199.9503494071545</v>
      </c>
      <c r="AB1331">
        <f t="shared" si="206"/>
        <v>10.54384807968335</v>
      </c>
      <c r="AC1331" s="1">
        <f t="shared" si="208"/>
        <v>3521.4846233226808</v>
      </c>
    </row>
    <row r="1332" spans="1:29">
      <c r="A1332">
        <f t="shared" si="201"/>
        <v>10.586562889766896</v>
      </c>
      <c r="B1332" s="1">
        <f>(6.67384*10^(-11)*5.97219*10^24)/((6371*10^3+Equations!C1332)^2)</f>
        <v>9.7179854241247501</v>
      </c>
      <c r="C1332" s="1">
        <v>33225</v>
      </c>
      <c r="D1332" s="1">
        <f t="shared" si="202"/>
        <v>70.163012203577381</v>
      </c>
      <c r="E1332" s="1">
        <f>IF(C1332&lt;11165,'Initial Conditions (LLDS)'!$E$1-0.0065*C1332,IF(C1332&gt;25336.9,139.789+0.00296*C1332,216.483))</f>
        <v>238.13499999999999</v>
      </c>
      <c r="F1332">
        <f>(D1332*0.028964)/(8.3145*Equations!E1332)</f>
        <v>1.0263781455082538E-3</v>
      </c>
      <c r="G1332" s="14">
        <f t="shared" si="200"/>
        <v>4969.8209907751998</v>
      </c>
      <c r="H1332">
        <f t="shared" si="203"/>
        <v>352.08459836235585</v>
      </c>
      <c r="I1332">
        <f t="shared" si="204"/>
        <v>20.886189289388483</v>
      </c>
      <c r="J1332">
        <f>F1332*G1332*B1332-m*B1332-0.5*Equations!F1332*0.3*I1332</f>
        <v>23.643133811998059</v>
      </c>
      <c r="K1332" s="14">
        <f t="shared" si="207"/>
        <v>1.1969632015497242</v>
      </c>
      <c r="L1332" s="1">
        <f t="shared" si="209"/>
        <v>3522.6815865242306</v>
      </c>
      <c r="O1332">
        <f>(2*Mp*Equations!B1332/(Equations!F1332*1.026*0.75))^(1/2)</f>
        <v>167.05057851143943</v>
      </c>
      <c r="Q1332">
        <f>$G$3*('Initial Conditions (LLDS)'!$I$3/Equations!D1332)*(Ti/Equations!E1332)</f>
        <v>7164.8480182212006</v>
      </c>
      <c r="T1332" s="1">
        <v>33225</v>
      </c>
      <c r="U1332">
        <f t="shared" si="205"/>
        <v>198.89185835848389</v>
      </c>
      <c r="AB1332">
        <f t="shared" si="206"/>
        <v>10.586562889766896</v>
      </c>
      <c r="AC1332" s="1">
        <f t="shared" si="208"/>
        <v>3522.6815865242306</v>
      </c>
    </row>
    <row r="1333" spans="1:29">
      <c r="A1333">
        <f t="shared" si="201"/>
        <v>10.629544769492522</v>
      </c>
      <c r="B1333" s="1">
        <f>(6.67384*10^(-11)*5.97219*10^24)/((6371*10^3+Equations!C1333)^2)</f>
        <v>9.7179095528950494</v>
      </c>
      <c r="C1333" s="1">
        <v>33250</v>
      </c>
      <c r="D1333" s="1">
        <f t="shared" si="202"/>
        <v>69.336850381399842</v>
      </c>
      <c r="E1333" s="1">
        <f>IF(C1333&lt;11165,'Initial Conditions (LLDS)'!$E$1-0.0065*C1333,IF(C1333&gt;25336.9,139.789+0.00296*C1333,216.483))</f>
        <v>238.209</v>
      </c>
      <c r="F1333">
        <f>(D1333*0.028964)/(8.3145*Equations!E1333)</f>
        <v>1.0139775630955328E-3</v>
      </c>
      <c r="G1333" s="14">
        <f t="shared" si="200"/>
        <v>5030.600121414378</v>
      </c>
      <c r="H1333">
        <f t="shared" si="203"/>
        <v>354.94935793387793</v>
      </c>
      <c r="I1333">
        <f t="shared" si="204"/>
        <v>20.928464035596924</v>
      </c>
      <c r="J1333">
        <f>F1333*G1333*B1333-m*B1333-0.5*Equations!F1333*0.3*I1333</f>
        <v>23.642981618139544</v>
      </c>
      <c r="K1333" s="14">
        <f t="shared" si="207"/>
        <v>1.194545378842798</v>
      </c>
      <c r="L1333" s="1">
        <f t="shared" si="209"/>
        <v>3523.8761319030732</v>
      </c>
      <c r="O1333">
        <f>(2*Mp*Equations!B1333/(Equations!F1333*1.026*0.75))^(1/2)</f>
        <v>168.06830265392102</v>
      </c>
      <c r="Q1333">
        <f>$G$3*('Initial Conditions (LLDS)'!$I$3/Equations!D1333)*(Ti/Equations!E1333)</f>
        <v>7247.9662597397719</v>
      </c>
      <c r="T1333" s="1">
        <v>33250</v>
      </c>
      <c r="U1333">
        <f t="shared" si="205"/>
        <v>197.83623369164954</v>
      </c>
      <c r="AB1333">
        <f t="shared" si="206"/>
        <v>10.629544769492522</v>
      </c>
      <c r="AC1333" s="1">
        <f t="shared" si="208"/>
        <v>3523.8761319030732</v>
      </c>
    </row>
    <row r="1334" spans="1:29">
      <c r="A1334">
        <f t="shared" si="201"/>
        <v>10.672795993376067</v>
      </c>
      <c r="B1334" s="1">
        <f>(6.67384*10^(-11)*5.97219*10^24)/((6371*10^3+Equations!C1334)^2)</f>
        <v>9.7178336825538683</v>
      </c>
      <c r="C1334" s="1">
        <v>33275</v>
      </c>
      <c r="D1334" s="1">
        <f t="shared" si="202"/>
        <v>68.518583359464131</v>
      </c>
      <c r="E1334" s="1">
        <f>IF(C1334&lt;11165,'Initial Conditions (LLDS)'!$E$1-0.0065*C1334,IF(C1334&gt;25336.9,139.789+0.00296*C1334,216.483))</f>
        <v>238.28299999999999</v>
      </c>
      <c r="F1334">
        <f>(D1334*0.028964)/(8.3145*Equations!E1334)</f>
        <v>1.001700099998571E-3</v>
      </c>
      <c r="G1334" s="14">
        <f t="shared" si="200"/>
        <v>5092.2583036850247</v>
      </c>
      <c r="H1334">
        <f t="shared" si="203"/>
        <v>357.8437862144184</v>
      </c>
      <c r="I1334">
        <f t="shared" si="204"/>
        <v>20.970917519970687</v>
      </c>
      <c r="J1334">
        <f>F1334*G1334*B1334-m*B1334-0.5*Equations!F1334*0.3*I1334</f>
        <v>23.642829169570703</v>
      </c>
      <c r="K1334" s="14">
        <f t="shared" si="207"/>
        <v>1.1921271435163674</v>
      </c>
      <c r="L1334" s="1">
        <f t="shared" si="209"/>
        <v>3525.0682590465894</v>
      </c>
      <c r="O1334">
        <f>(2*Mp*Equations!B1334/(Equations!F1334*1.026*0.75))^(1/2)</f>
        <v>169.09448088721993</v>
      </c>
      <c r="Q1334">
        <f>$G$3*('Initial Conditions (LLDS)'!$I$3/Equations!D1334)*(Ti/Equations!E1334)</f>
        <v>7332.245613776242</v>
      </c>
      <c r="T1334" s="1">
        <v>33275</v>
      </c>
      <c r="U1334">
        <f t="shared" si="205"/>
        <v>196.78347764758362</v>
      </c>
      <c r="AB1334">
        <f t="shared" si="206"/>
        <v>10.672795993376067</v>
      </c>
      <c r="AC1334" s="1">
        <f t="shared" si="208"/>
        <v>3525.0682590465894</v>
      </c>
    </row>
    <row r="1335" spans="1:29">
      <c r="A1335">
        <f t="shared" si="201"/>
        <v>10.71631886049223</v>
      </c>
      <c r="B1335" s="1">
        <f>(6.67384*10^(-11)*5.97219*10^24)/((6371*10^3+Equations!C1335)^2)</f>
        <v>9.7177578131011941</v>
      </c>
      <c r="C1335" s="1">
        <v>33300</v>
      </c>
      <c r="D1335" s="1">
        <f t="shared" si="202"/>
        <v>67.708153291737631</v>
      </c>
      <c r="E1335" s="1">
        <f>IF(C1335&lt;11165,'Initial Conditions (LLDS)'!$E$1-0.0065*C1335,IF(C1335&gt;25336.9,139.789+0.00296*C1335,216.483))</f>
        <v>238.35699999999997</v>
      </c>
      <c r="F1335">
        <f>(D1335*0.028964)/(8.3145*Equations!E1335)</f>
        <v>9.895447961356474E-4</v>
      </c>
      <c r="G1335" s="14">
        <f t="shared" si="200"/>
        <v>5154.8102440029461</v>
      </c>
      <c r="H1335">
        <f t="shared" si="203"/>
        <v>360.76825758286788</v>
      </c>
      <c r="I1335">
        <f t="shared" si="204"/>
        <v>21.013550907146271</v>
      </c>
      <c r="J1335">
        <f>F1335*G1335*B1335-m*B1335-0.5*Equations!F1335*0.3*I1335</f>
        <v>23.642676467780284</v>
      </c>
      <c r="K1335" s="14">
        <f t="shared" si="207"/>
        <v>1.1897084938413727</v>
      </c>
      <c r="L1335" s="1">
        <f t="shared" si="209"/>
        <v>3526.2579675404309</v>
      </c>
      <c r="O1335">
        <f>(2*Mp*Equations!B1335/(Equations!F1335*1.026*0.75))^(1/2)</f>
        <v>170.12920257782937</v>
      </c>
      <c r="Q1335">
        <f>$G$3*('Initial Conditions (LLDS)'!$I$3/Equations!D1335)*(Ti/Equations!E1335)</f>
        <v>7417.7050320751332</v>
      </c>
      <c r="T1335" s="1">
        <v>33300</v>
      </c>
      <c r="U1335">
        <f t="shared" si="205"/>
        <v>195.73359244287397</v>
      </c>
      <c r="AB1335">
        <f t="shared" si="206"/>
        <v>10.71631886049223</v>
      </c>
      <c r="AC1335" s="1">
        <f t="shared" si="208"/>
        <v>3526.2579675404309</v>
      </c>
    </row>
    <row r="1336" spans="1:29">
      <c r="A1336">
        <f t="shared" si="201"/>
        <v>10.760115694796095</v>
      </c>
      <c r="B1336" s="1">
        <f>(6.67384*10^(-11)*5.97219*10^24)/((6371*10^3+Equations!C1336)^2)</f>
        <v>9.7176819445370146</v>
      </c>
      <c r="C1336" s="1">
        <v>33325</v>
      </c>
      <c r="D1336" s="1">
        <f t="shared" si="202"/>
        <v>66.905502626517176</v>
      </c>
      <c r="E1336" s="1">
        <f>IF(C1336&lt;11165,'Initial Conditions (LLDS)'!$E$1-0.0065*C1336,IF(C1336&gt;25336.9,139.789+0.00296*C1336,216.483))</f>
        <v>238.43099999999998</v>
      </c>
      <c r="F1336">
        <f>(D1336*0.028964)/(8.3145*Equations!E1336)</f>
        <v>9.7751069691718131E-4</v>
      </c>
      <c r="G1336" s="14">
        <f t="shared" si="200"/>
        <v>5218.2709284991206</v>
      </c>
      <c r="H1336">
        <f t="shared" si="203"/>
        <v>363.7231519979955</v>
      </c>
      <c r="I1336">
        <f t="shared" si="204"/>
        <v>21.056365372010497</v>
      </c>
      <c r="J1336">
        <f>F1336*G1336*B1336-m*B1336-0.5*Equations!F1336*0.3*I1336</f>
        <v>23.642523514251423</v>
      </c>
      <c r="K1336" s="14">
        <f t="shared" si="207"/>
        <v>1.1872894280810515</v>
      </c>
      <c r="L1336" s="1">
        <f t="shared" si="209"/>
        <v>3527.4452569685118</v>
      </c>
      <c r="O1336">
        <f>(2*Mp*Equations!B1336/(Equations!F1336*1.026*0.75))^(1/2)</f>
        <v>171.17255824118189</v>
      </c>
      <c r="Q1336">
        <f>$G$3*('Initial Conditions (LLDS)'!$I$3/Equations!D1336)*(Ti/Equations!E1336)</f>
        <v>7504.3638202475731</v>
      </c>
      <c r="T1336" s="1">
        <v>33325</v>
      </c>
      <c r="U1336">
        <f t="shared" si="205"/>
        <v>194.68658026974816</v>
      </c>
      <c r="AB1336">
        <f t="shared" si="206"/>
        <v>10.760115694796095</v>
      </c>
      <c r="AC1336" s="1">
        <f t="shared" si="208"/>
        <v>3527.4452569685118</v>
      </c>
    </row>
    <row r="1337" spans="1:29">
      <c r="A1337">
        <f t="shared" si="201"/>
        <v>10.804188845449618</v>
      </c>
      <c r="B1337" s="1">
        <f>(6.67384*10^(-11)*5.97219*10^24)/((6371*10^3+Equations!C1337)^2)</f>
        <v>9.7176060768613119</v>
      </c>
      <c r="C1337" s="1">
        <v>33350</v>
      </c>
      <c r="D1337" s="1">
        <f t="shared" si="202"/>
        <v>66.110574105592733</v>
      </c>
      <c r="E1337" s="1">
        <f>IF(C1337&lt;11165,'Initial Conditions (LLDS)'!$E$1-0.0065*C1337,IF(C1337&gt;25336.9,139.789+0.00296*C1337,216.483))</f>
        <v>238.505</v>
      </c>
      <c r="F1337">
        <f>(D1337*0.028964)/(8.3145*Equations!E1337)</f>
        <v>9.655968532249965E-4</v>
      </c>
      <c r="G1337" s="14">
        <f t="shared" si="200"/>
        <v>5282.6556289856335</v>
      </c>
      <c r="H1337">
        <f t="shared" si="203"/>
        <v>366.70885509446538</v>
      </c>
      <c r="I1337">
        <f t="shared" si="204"/>
        <v>21.099362099814314</v>
      </c>
      <c r="J1337">
        <f>F1337*G1337*B1337-m*B1337-0.5*Equations!F1337*0.3*I1337</f>
        <v>23.642370310461686</v>
      </c>
      <c r="K1337" s="14">
        <f t="shared" si="207"/>
        <v>1.1848699444908817</v>
      </c>
      <c r="L1337" s="1">
        <f t="shared" si="209"/>
        <v>3528.6301269130026</v>
      </c>
      <c r="O1337">
        <f>(2*Mp*Equations!B1337/(Equations!F1337*1.026*0.75))^(1/2)</f>
        <v>172.22463955906582</v>
      </c>
      <c r="Q1337">
        <f>$G$3*('Initial Conditions (LLDS)'!$I$3/Equations!D1337)*(Ti/Equations!E1337)</f>
        <v>7592.2416452113075</v>
      </c>
      <c r="T1337" s="1">
        <v>33350</v>
      </c>
      <c r="U1337">
        <f t="shared" si="205"/>
        <v>193.64244329605549</v>
      </c>
      <c r="AB1337">
        <f t="shared" si="206"/>
        <v>10.804188845449618</v>
      </c>
      <c r="AC1337" s="1">
        <f t="shared" si="208"/>
        <v>3528.6301269130026</v>
      </c>
    </row>
    <row r="1338" spans="1:29">
      <c r="A1338">
        <f t="shared" si="201"/>
        <v>10.84854068715312</v>
      </c>
      <c r="B1338" s="1">
        <f>(6.67384*10^(-11)*5.97219*10^24)/((6371*10^3+Equations!C1338)^2)</f>
        <v>9.7175302100740772</v>
      </c>
      <c r="C1338" s="1">
        <v>33375</v>
      </c>
      <c r="D1338" s="1">
        <f t="shared" si="202"/>
        <v>65.323310763412493</v>
      </c>
      <c r="E1338" s="1">
        <f>IF(C1338&lt;11165,'Initial Conditions (LLDS)'!$E$1-0.0065*C1338,IF(C1338&gt;25336.9,139.789+0.00296*C1338,216.483))</f>
        <v>238.57899999999998</v>
      </c>
      <c r="F1338">
        <f>(D1338*0.028964)/(8.3145*Equations!E1338)</f>
        <v>9.5380232139164508E-4</v>
      </c>
      <c r="G1338" s="14">
        <f t="shared" si="200"/>
        <v>5347.9799090626575</v>
      </c>
      <c r="H1338">
        <f t="shared" si="203"/>
        <v>369.72575828072564</v>
      </c>
      <c r="I1338">
        <f t="shared" si="204"/>
        <v>21.142542286288094</v>
      </c>
      <c r="J1338">
        <f>F1338*G1338*B1338-m*B1338-0.5*Equations!F1338*0.3*I1338</f>
        <v>23.642216857883081</v>
      </c>
      <c r="K1338" s="14">
        <f t="shared" si="207"/>
        <v>1.1824500413185242</v>
      </c>
      <c r="L1338" s="1">
        <f t="shared" si="209"/>
        <v>3529.8125769543212</v>
      </c>
      <c r="O1338">
        <f>(2*Mp*Equations!B1338/(Equations!F1338*1.026*0.75))^(1/2)</f>
        <v>173.28553939734468</v>
      </c>
      <c r="Q1338">
        <f>$G$3*('Initial Conditions (LLDS)'!$I$3/Equations!D1338)*(Ti/Equations!E1338)</f>
        <v>7681.3585428045835</v>
      </c>
      <c r="T1338" s="1">
        <v>33375</v>
      </c>
      <c r="U1338">
        <f t="shared" si="205"/>
        <v>192.6011836652506</v>
      </c>
      <c r="AB1338">
        <f t="shared" si="206"/>
        <v>10.84854068715312</v>
      </c>
      <c r="AC1338" s="1">
        <f t="shared" si="208"/>
        <v>3529.8125769543212</v>
      </c>
    </row>
    <row r="1339" spans="1:29">
      <c r="A1339">
        <f t="shared" si="201"/>
        <v>10.893173620481896</v>
      </c>
      <c r="B1339" s="1">
        <f>(6.67384*10^(-11)*5.97219*10^24)/((6371*10^3+Equations!C1339)^2)</f>
        <v>9.717454344175291</v>
      </c>
      <c r="C1339" s="1">
        <v>33400</v>
      </c>
      <c r="D1339" s="1">
        <f t="shared" si="202"/>
        <v>64.543655926248761</v>
      </c>
      <c r="E1339" s="1">
        <f>IF(C1339&lt;11165,'Initial Conditions (LLDS)'!$E$1-0.0065*C1339,IF(C1339&gt;25336.9,139.789+0.00296*C1339,216.483))</f>
        <v>238.65299999999999</v>
      </c>
      <c r="F1339">
        <f>(D1339*0.028964)/(8.3145*Equations!E1339)</f>
        <v>9.4212616317978202E-4</v>
      </c>
      <c r="G1339" s="14">
        <f t="shared" si="200"/>
        <v>5414.2596303701794</v>
      </c>
      <c r="H1339">
        <f t="shared" si="203"/>
        <v>372.7742588388117</v>
      </c>
      <c r="I1339">
        <f t="shared" si="204"/>
        <v>21.185907137758413</v>
      </c>
      <c r="J1339">
        <f>F1339*G1339*B1339-m*B1339-0.5*Equations!F1339*0.3*I1339</f>
        <v>23.642063157982083</v>
      </c>
      <c r="K1339" s="14">
        <f t="shared" si="207"/>
        <v>1.1800297168037686</v>
      </c>
      <c r="L1339" s="1">
        <f t="shared" si="209"/>
        <v>3530.992606671125</v>
      </c>
      <c r="O1339">
        <f>(2*Mp*Equations!B1339/(Equations!F1339*1.026*0.75))^(1/2)</f>
        <v>174.35535182398638</v>
      </c>
      <c r="Q1339">
        <f>$G$3*('Initial Conditions (LLDS)'!$I$3/Equations!D1339)*(Ti/Equations!E1339)</f>
        <v>7771.7349255784293</v>
      </c>
      <c r="T1339" s="1">
        <v>33400</v>
      </c>
      <c r="U1339">
        <f t="shared" si="205"/>
        <v>191.56280349637711</v>
      </c>
      <c r="AB1339">
        <f t="shared" si="206"/>
        <v>10.893173620481896</v>
      </c>
      <c r="AC1339" s="1">
        <f t="shared" si="208"/>
        <v>3530.992606671125</v>
      </c>
    </row>
    <row r="1340" spans="1:29">
      <c r="A1340">
        <f t="shared" si="201"/>
        <v>10.938090072228082</v>
      </c>
      <c r="B1340" s="1">
        <f>(6.67384*10^(-11)*5.97219*10^24)/((6371*10^3+Equations!C1340)^2)</f>
        <v>9.7173784791649442</v>
      </c>
      <c r="C1340" s="1">
        <v>33425</v>
      </c>
      <c r="D1340" s="1">
        <f t="shared" si="202"/>
        <v>63.771553211363241</v>
      </c>
      <c r="E1340" s="1">
        <f>IF(C1340&lt;11165,'Initial Conditions (LLDS)'!$E$1-0.0065*C1340,IF(C1340&gt;25336.9,139.789+0.00296*C1340,216.483))</f>
        <v>238.72699999999998</v>
      </c>
      <c r="F1340">
        <f>(D1340*0.028964)/(8.3145*Equations!E1340)</f>
        <v>9.3056744576156848E-4</v>
      </c>
      <c r="G1340" s="14">
        <f t="shared" si="200"/>
        <v>5481.5109589883587</v>
      </c>
      <c r="H1340">
        <f t="shared" si="203"/>
        <v>375.85476002611028</v>
      </c>
      <c r="I1340">
        <f t="shared" si="204"/>
        <v>21.229457871266511</v>
      </c>
      <c r="J1340">
        <f>F1340*G1340*B1340-m*B1340-0.5*Equations!F1340*0.3*I1340</f>
        <v>23.641909212219598</v>
      </c>
      <c r="K1340" s="14">
        <f t="shared" si="207"/>
        <v>1.1776089691784741</v>
      </c>
      <c r="L1340" s="1">
        <f t="shared" si="209"/>
        <v>3532.1702156403035</v>
      </c>
      <c r="O1340">
        <f>(2*Mp*Equations!B1340/(Equations!F1340*1.026*0.75))^(1/2)</f>
        <v>175.43417212741059</v>
      </c>
      <c r="Q1340">
        <f>$G$3*('Initial Conditions (LLDS)'!$I$3/Equations!D1340)*(Ti/Equations!E1340)</f>
        <v>7863.391590772123</v>
      </c>
      <c r="T1340" s="1">
        <v>33425</v>
      </c>
      <c r="U1340">
        <f t="shared" si="205"/>
        <v>190.52730488404964</v>
      </c>
      <c r="AB1340">
        <f t="shared" si="206"/>
        <v>10.938090072228082</v>
      </c>
      <c r="AC1340" s="1">
        <f t="shared" si="208"/>
        <v>3532.1702156403035</v>
      </c>
    </row>
    <row r="1341" spans="1:29">
      <c r="A1341">
        <f t="shared" si="201"/>
        <v>10.983292495747831</v>
      </c>
      <c r="B1341" s="1">
        <f>(6.67384*10^(-11)*5.97219*10^24)/((6371*10^3+Equations!C1341)^2)</f>
        <v>9.7173026150430211</v>
      </c>
      <c r="C1341" s="1">
        <v>33450</v>
      </c>
      <c r="D1341" s="1">
        <f t="shared" si="202"/>
        <v>63.006946526173373</v>
      </c>
      <c r="E1341" s="1">
        <f>IF(C1341&lt;11165,'Initial Conditions (LLDS)'!$E$1-0.0065*C1341,IF(C1341&gt;25336.9,139.789+0.00296*C1341,216.483))</f>
        <v>238.80099999999999</v>
      </c>
      <c r="F1341">
        <f>(D1341*0.028964)/(8.3145*Equations!E1341)</f>
        <v>9.1912524169812887E-4</v>
      </c>
      <c r="G1341" s="14">
        <f t="shared" si="200"/>
        <v>5549.7503719902752</v>
      </c>
      <c r="H1341">
        <f t="shared" si="203"/>
        <v>378.96767117912367</v>
      </c>
      <c r="I1341">
        <f t="shared" si="204"/>
        <v>21.27319571468826</v>
      </c>
      <c r="J1341">
        <f>F1341*G1341*B1341-m*B1341-0.5*Equations!F1341*0.3*I1341</f>
        <v>23.64175502205098</v>
      </c>
      <c r="K1341" s="14">
        <f t="shared" si="207"/>
        <v>1.175187796666513</v>
      </c>
      <c r="L1341" s="1">
        <f t="shared" si="209"/>
        <v>3533.3454034369702</v>
      </c>
      <c r="O1341">
        <f>(2*Mp*Equations!B1341/(Equations!F1341*1.026*0.75))^(1/2)</f>
        <v>176.52209683515784</v>
      </c>
      <c r="Q1341">
        <f>$G$3*('Initial Conditions (LLDS)'!$I$3/Equations!D1341)*(Ti/Equations!E1341)</f>
        <v>7956.3497284763716</v>
      </c>
      <c r="T1341" s="1">
        <v>33450</v>
      </c>
      <c r="U1341">
        <f t="shared" si="205"/>
        <v>189.49468989843643</v>
      </c>
      <c r="AB1341">
        <f t="shared" si="206"/>
        <v>10.983292495747831</v>
      </c>
      <c r="AC1341" s="1">
        <f t="shared" si="208"/>
        <v>3533.3454034369702</v>
      </c>
    </row>
    <row r="1342" spans="1:29">
      <c r="A1342">
        <f t="shared" si="201"/>
        <v>11.028783371313846</v>
      </c>
      <c r="B1342" s="1">
        <f>(6.67384*10^(-11)*5.97219*10^24)/((6371*10^3+Equations!C1342)^2)</f>
        <v>9.7172267518095055</v>
      </c>
      <c r="C1342" s="1">
        <v>33475</v>
      </c>
      <c r="D1342" s="1">
        <f t="shared" si="202"/>
        <v>62.249780067419579</v>
      </c>
      <c r="E1342" s="1">
        <f>IF(C1342&lt;11165,'Initial Conditions (LLDS)'!$E$1-0.0065*C1342,IF(C1342&gt;25336.9,139.789+0.00296*C1342,216.483))</f>
        <v>238.875</v>
      </c>
      <c r="F1342">
        <f>(D1342*0.028964)/(8.3145*Equations!E1342)</f>
        <v>9.077986289190603E-4</v>
      </c>
      <c r="G1342" s="14">
        <f t="shared" si="200"/>
        <v>5618.9946641510533</v>
      </c>
      <c r="H1342">
        <f t="shared" si="203"/>
        <v>382.11340781927515</v>
      </c>
      <c r="I1342">
        <f t="shared" si="204"/>
        <v>21.317121906855817</v>
      </c>
      <c r="J1342">
        <f>F1342*G1342*B1342-m*B1342-0.5*Equations!F1342*0.3*I1342</f>
        <v>23.641600588926128</v>
      </c>
      <c r="K1342" s="14">
        <f t="shared" si="207"/>
        <v>1.1727661974837105</v>
      </c>
      <c r="L1342" s="1">
        <f t="shared" si="209"/>
        <v>3534.5181696344539</v>
      </c>
      <c r="O1342">
        <f>(2*Mp*Equations!B1342/(Equations!F1342*1.026*0.75))^(1/2)</f>
        <v>177.61922373288726</v>
      </c>
      <c r="Q1342">
        <f>$G$3*('Initial Conditions (LLDS)'!$I$3/Equations!D1342)*(Ti/Equations!E1342)</f>
        <v>8050.6309299891145</v>
      </c>
      <c r="T1342" s="1">
        <v>33475</v>
      </c>
      <c r="U1342">
        <f t="shared" si="205"/>
        <v>188.46496058524269</v>
      </c>
      <c r="AB1342">
        <f t="shared" si="206"/>
        <v>11.028783371313846</v>
      </c>
      <c r="AC1342" s="1">
        <f t="shared" si="208"/>
        <v>3534.5181696344539</v>
      </c>
    </row>
    <row r="1343" spans="1:29">
      <c r="A1343">
        <f t="shared" si="201"/>
        <v>11.074565206473485</v>
      </c>
      <c r="B1343" s="1">
        <f>(6.67384*10^(-11)*5.97219*10^24)/((6371*10^3+Equations!C1343)^2)</f>
        <v>9.7171508894643885</v>
      </c>
      <c r="C1343" s="1">
        <v>33500</v>
      </c>
      <c r="D1343" s="1">
        <f t="shared" si="202"/>
        <v>61.499998320331898</v>
      </c>
      <c r="E1343" s="1">
        <f>IF(C1343&lt;11165,'Initial Conditions (LLDS)'!$E$1-0.0065*C1343,IF(C1343&gt;25336.9,139.789+0.00296*C1343,216.483))</f>
        <v>238.94899999999998</v>
      </c>
      <c r="F1343">
        <f>(D1343*0.028964)/(8.3145*Equations!E1343)</f>
        <v>8.9658669070196968E-4</v>
      </c>
      <c r="G1343" s="14">
        <f t="shared" si="200"/>
        <v>5689.2609548176015</v>
      </c>
      <c r="H1343">
        <f t="shared" si="203"/>
        <v>385.29239176080864</v>
      </c>
      <c r="I1343">
        <f t="shared" si="204"/>
        <v>21.361237697680934</v>
      </c>
      <c r="J1343">
        <f>F1343*G1343*B1343-m*B1343-0.5*Equations!F1343*0.3*I1343</f>
        <v>23.641445914289388</v>
      </c>
      <c r="K1343" s="14">
        <f t="shared" si="207"/>
        <v>1.1703441698377854</v>
      </c>
      <c r="L1343" s="1">
        <f t="shared" si="209"/>
        <v>3535.6885138042917</v>
      </c>
      <c r="O1343">
        <f>(2*Mp*Equations!B1343/(Equations!F1343*1.026*0.75))^(1/2)</f>
        <v>178.72565188371212</v>
      </c>
      <c r="Q1343">
        <f>$G$3*('Initial Conditions (LLDS)'!$I$3/Equations!D1343)*(Ti/Equations!E1343)</f>
        <v>8146.2571963691153</v>
      </c>
      <c r="T1343" s="1">
        <v>33500</v>
      </c>
      <c r="U1343">
        <f t="shared" si="205"/>
        <v>187.43811896569153</v>
      </c>
      <c r="AB1343">
        <f t="shared" si="206"/>
        <v>11.074565206473485</v>
      </c>
      <c r="AC1343" s="1">
        <f t="shared" si="208"/>
        <v>3535.6885138042917</v>
      </c>
    </row>
    <row r="1344" spans="1:29">
      <c r="A1344">
        <f t="shared" si="201"/>
        <v>11.120640536412406</v>
      </c>
      <c r="B1344" s="1">
        <f>(6.67384*10^(-11)*5.97219*10^24)/((6371*10^3+Equations!C1344)^2)</f>
        <v>9.7170750280076525</v>
      </c>
      <c r="C1344" s="1">
        <v>33525</v>
      </c>
      <c r="D1344" s="1">
        <f t="shared" si="202"/>
        <v>60.757546057798386</v>
      </c>
      <c r="E1344" s="1">
        <f>IF(C1344&lt;11165,'Initial Conditions (LLDS)'!$E$1-0.0065*C1344,IF(C1344&gt;25336.9,139.789+0.00296*C1344,216.483))</f>
        <v>239.02299999999997</v>
      </c>
      <c r="F1344">
        <f>(D1344*0.028964)/(8.3145*Equations!E1344)</f>
        <v>8.8548851565207565E-4</v>
      </c>
      <c r="G1344" s="14">
        <f t="shared" si="200"/>
        <v>5760.5666949429797</v>
      </c>
      <c r="H1344">
        <f t="shared" si="203"/>
        <v>388.50505122082041</v>
      </c>
      <c r="I1344">
        <f t="shared" si="204"/>
        <v>21.405544348279886</v>
      </c>
      <c r="J1344">
        <f>F1344*G1344*B1344-m*B1344-0.5*Equations!F1344*0.3*I1344</f>
        <v>23.641290999579649</v>
      </c>
      <c r="K1344" s="14">
        <f t="shared" si="207"/>
        <v>1.167921711928291</v>
      </c>
      <c r="L1344" s="1">
        <f t="shared" si="209"/>
        <v>3536.8564355162198</v>
      </c>
      <c r="O1344">
        <f>(2*Mp*Equations!B1344/(Equations!F1344*1.026*0.75))^(1/2)</f>
        <v>179.84148164787516</v>
      </c>
      <c r="Q1344">
        <f>$G$3*('Initial Conditions (LLDS)'!$I$3/Equations!D1344)*(Ti/Equations!E1344)</f>
        <v>8243.2509471921967</v>
      </c>
      <c r="T1344" s="1">
        <v>33525</v>
      </c>
      <c r="U1344">
        <f t="shared" si="205"/>
        <v>186.41416703650751</v>
      </c>
      <c r="AB1344">
        <f t="shared" si="206"/>
        <v>11.120640536412406</v>
      </c>
      <c r="AC1344" s="1">
        <f t="shared" si="208"/>
        <v>3536.8564355162198</v>
      </c>
    </row>
    <row r="1345" spans="1:29">
      <c r="A1345">
        <f t="shared" si="201"/>
        <v>11.167011924323967</v>
      </c>
      <c r="B1345" s="1">
        <f>(6.67384*10^(-11)*5.97219*10^24)/((6371*10^3+Equations!C1345)^2)</f>
        <v>9.7169991674392833</v>
      </c>
      <c r="C1345" s="1">
        <v>33550</v>
      </c>
      <c r="D1345" s="1">
        <f t="shared" si="202"/>
        <v>60.022368339533216</v>
      </c>
      <c r="E1345" s="1">
        <f>IF(C1345&lt;11165,'Initial Conditions (LLDS)'!$E$1-0.0065*C1345,IF(C1345&gt;25336.9,139.789+0.00296*C1345,216.483))</f>
        <v>239.09699999999998</v>
      </c>
      <c r="F1345">
        <f>(D1345*0.028964)/(8.3145*Equations!E1345)</f>
        <v>8.7450319768184333E-4</v>
      </c>
      <c r="G1345" s="14">
        <f t="shared" si="200"/>
        <v>5832.9296742899132</v>
      </c>
      <c r="H1345">
        <f t="shared" si="203"/>
        <v>391.75182093147714</v>
      </c>
      <c r="I1345">
        <f t="shared" si="204"/>
        <v>21.450043131100074</v>
      </c>
      <c r="J1345">
        <f>F1345*G1345*B1345-m*B1345-0.5*Equations!F1345*0.3*I1345</f>
        <v>23.641135846230227</v>
      </c>
      <c r="K1345" s="14">
        <f t="shared" si="207"/>
        <v>1.1654988219465583</v>
      </c>
      <c r="L1345" s="1">
        <f t="shared" si="209"/>
        <v>3538.0219343381664</v>
      </c>
      <c r="O1345">
        <f>(2*Mp*Equations!B1345/(Equations!F1345*1.026*0.75))^(1/2)</f>
        <v>180.96681470277545</v>
      </c>
      <c r="Q1345">
        <f>$G$3*('Initial Conditions (LLDS)'!$I$3/Equations!D1345)*(Ti/Equations!E1345)</f>
        <v>8341.6350295157063</v>
      </c>
      <c r="T1345" s="1">
        <v>33550</v>
      </c>
      <c r="U1345">
        <f t="shared" si="205"/>
        <v>185.39310676989803</v>
      </c>
      <c r="AB1345">
        <f t="shared" si="206"/>
        <v>11.167011924323967</v>
      </c>
      <c r="AC1345" s="1">
        <f t="shared" si="208"/>
        <v>3538.0219343381664</v>
      </c>
    </row>
    <row r="1346" spans="1:29">
      <c r="A1346">
        <f t="shared" si="201"/>
        <v>11.213681961784395</v>
      </c>
      <c r="B1346" s="1">
        <f>(6.67384*10^(-11)*5.97219*10^24)/((6371*10^3+Equations!C1346)^2)</f>
        <v>9.71692330775927</v>
      </c>
      <c r="C1346" s="1">
        <v>33575</v>
      </c>
      <c r="D1346" s="1">
        <f t="shared" si="202"/>
        <v>59.294410511245417</v>
      </c>
      <c r="E1346" s="1">
        <f>IF(C1346&lt;11165,'Initial Conditions (LLDS)'!$E$1-0.0065*C1346,IF(C1346&gt;25336.9,139.789+0.00296*C1346,216.483))</f>
        <v>239.17099999999999</v>
      </c>
      <c r="F1346">
        <f>(D1346*0.028964)/(8.3145*Equations!E1346)</f>
        <v>8.636298359906673E-4</v>
      </c>
      <c r="G1346" s="14">
        <f t="shared" si="200"/>
        <v>5906.3680288078476</v>
      </c>
      <c r="H1346">
        <f t="shared" si="203"/>
        <v>395.03314225446309</v>
      </c>
      <c r="I1346">
        <f t="shared" si="204"/>
        <v>21.494735330048513</v>
      </c>
      <c r="J1346">
        <f>F1346*G1346*B1346-m*B1346-0.5*Equations!F1346*0.3*I1346</f>
        <v>23.640980455669069</v>
      </c>
      <c r="K1346" s="14">
        <f t="shared" si="207"/>
        <v>1.1630754980756293</v>
      </c>
      <c r="L1346" s="1">
        <f t="shared" si="209"/>
        <v>3539.185009836242</v>
      </c>
      <c r="O1346">
        <f>(2*Mp*Equations!B1346/(Equations!F1346*1.026*0.75))^(1/2)</f>
        <v>182.10175406335063</v>
      </c>
      <c r="Q1346">
        <f>$G$3*('Initial Conditions (LLDS)'!$I$3/Equations!D1346)*(Ti/Equations!E1346)</f>
        <v>8441.4327270564991</v>
      </c>
      <c r="T1346" s="1">
        <v>33575</v>
      </c>
      <c r="U1346">
        <f t="shared" si="205"/>
        <v>184.37494011353527</v>
      </c>
      <c r="AB1346">
        <f t="shared" si="206"/>
        <v>11.213681961784395</v>
      </c>
      <c r="AC1346" s="1">
        <f t="shared" si="208"/>
        <v>3539.185009836242</v>
      </c>
    </row>
    <row r="1347" spans="1:29">
      <c r="A1347">
        <f t="shared" si="201"/>
        <v>11.260653269133917</v>
      </c>
      <c r="B1347" s="1">
        <f>(6.67384*10^(-11)*5.97219*10^24)/((6371*10^3+Equations!C1347)^2)</f>
        <v>9.7168474489675969</v>
      </c>
      <c r="C1347" s="1">
        <v>33600</v>
      </c>
      <c r="D1347" s="1">
        <f t="shared" si="202"/>
        <v>58.573618203807797</v>
      </c>
      <c r="E1347" s="1">
        <f>IF(C1347&lt;11165,'Initial Conditions (LLDS)'!$E$1-0.0065*C1347,IF(C1347&gt;25336.9,139.789+0.00296*C1347,216.483))</f>
        <v>239.245</v>
      </c>
      <c r="F1347">
        <f>(D1347*0.028964)/(8.3145*Equations!E1347)</f>
        <v>8.5286753504459369E-4</v>
      </c>
      <c r="G1347" s="14">
        <f t="shared" ref="G1347:G1402" si="210">(n*8.3145*E1347/D1347)</f>
        <v>5980.9002481881689</v>
      </c>
      <c r="H1347">
        <f t="shared" si="203"/>
        <v>398.34946329771248</v>
      </c>
      <c r="I1347">
        <f t="shared" si="204"/>
        <v>21.539622240621917</v>
      </c>
      <c r="J1347">
        <f>F1347*G1347*B1347-m*B1347-0.5*Equations!F1347*0.3*I1347</f>
        <v>23.640824829318596</v>
      </c>
      <c r="K1347" s="14">
        <f t="shared" si="207"/>
        <v>1.1606517384901998</v>
      </c>
      <c r="L1347" s="1">
        <f t="shared" si="209"/>
        <v>3540.3456615747323</v>
      </c>
      <c r="O1347">
        <f>(2*Mp*Equations!B1347/(Equations!F1347*1.026*0.75))^(1/2)</f>
        <v>183.24640410282356</v>
      </c>
      <c r="Q1347">
        <f>$G$3*('Initial Conditions (LLDS)'!$I$3/Equations!D1347)*(Ti/Equations!E1347)</f>
        <v>8542.6677695881335</v>
      </c>
      <c r="T1347" s="1">
        <v>33600</v>
      </c>
      <c r="U1347">
        <f t="shared" si="205"/>
        <v>183.3596689905375</v>
      </c>
      <c r="AB1347">
        <f t="shared" si="206"/>
        <v>11.260653269133917</v>
      </c>
      <c r="AC1347" s="1">
        <f t="shared" si="208"/>
        <v>3540.3456615747323</v>
      </c>
    </row>
    <row r="1348" spans="1:29">
      <c r="A1348">
        <f t="shared" ref="A1348:A1403" si="211">((G1348*3)/(4*3.1415))^(1/3)</f>
        <v>11.307928495863797</v>
      </c>
      <c r="B1348" s="1">
        <f>(6.67384*10^(-11)*5.97219*10^24)/((6371*10^3+Equations!C1348)^2)</f>
        <v>9.7167715910642496</v>
      </c>
      <c r="C1348" s="1">
        <v>33625</v>
      </c>
      <c r="D1348" s="1">
        <f t="shared" ref="D1348:D1403" si="212">101325*(1-2.25577*(10^-5)*C1348)^5.25588</f>
        <v>57.859937332427528</v>
      </c>
      <c r="E1348" s="1">
        <f>IF(C1348&lt;11165,'Initial Conditions (LLDS)'!$E$1-0.0065*C1348,IF(C1348&gt;25336.9,139.789+0.00296*C1348,216.483))</f>
        <v>239.31899999999999</v>
      </c>
      <c r="F1348">
        <f>(D1348*0.028964)/(8.3145*Equations!E1348)</f>
        <v>8.4221540455610465E-4</v>
      </c>
      <c r="G1348" s="14">
        <f t="shared" si="210"/>
        <v>6056.5451836021866</v>
      </c>
      <c r="H1348">
        <f t="shared" ref="H1348:H1403" si="213">3.1415*(A1348)^2</f>
        <v>401.70123903446637</v>
      </c>
      <c r="I1348">
        <f t="shared" ref="I1348:I1403" si="214">(2*B1348*(F1348*G1348-m)/(F1348*0.3*H1348))^(1/2)</f>
        <v>21.584705170038649</v>
      </c>
      <c r="J1348">
        <f>F1348*G1348*B1348-m*B1348-0.5*Equations!F1348*0.3*I1348</f>
        <v>23.640668968595769</v>
      </c>
      <c r="K1348" s="14">
        <f t="shared" si="207"/>
        <v>1.1582275413565557</v>
      </c>
      <c r="L1348" s="1">
        <f t="shared" si="209"/>
        <v>3541.5038891160889</v>
      </c>
      <c r="O1348">
        <f>(2*Mp*Equations!B1348/(Equations!F1348*1.026*0.75))^(1/2)</f>
        <v>184.40087057381834</v>
      </c>
      <c r="Q1348">
        <f>$G$3*('Initial Conditions (LLDS)'!$I$3/Equations!D1348)*(Ti/Equations!E1348)</f>
        <v>8645.3643425628125</v>
      </c>
      <c r="T1348" s="1">
        <v>33625</v>
      </c>
      <c r="U1348">
        <f t="shared" ref="U1348:U1403" si="215">T1348/O1348</f>
        <v>182.34729529945156</v>
      </c>
      <c r="AB1348">
        <f t="shared" ref="AB1348:AB1403" si="216">((G1348*3)/(4*3.1415))^(1/3)</f>
        <v>11.307928495863797</v>
      </c>
      <c r="AC1348" s="1">
        <f t="shared" si="208"/>
        <v>3541.5038891160889</v>
      </c>
    </row>
    <row r="1349" spans="1:29">
      <c r="A1349">
        <f t="shared" si="211"/>
        <v>11.355510321009683</v>
      </c>
      <c r="B1349" s="1">
        <f>(6.67384*10^(-11)*5.97219*10^24)/((6371*10^3+Equations!C1349)^2)</f>
        <v>9.7166957340492157</v>
      </c>
      <c r="C1349" s="1">
        <v>33650</v>
      </c>
      <c r="D1349" s="1">
        <f t="shared" si="212"/>
        <v>57.153314095815453</v>
      </c>
      <c r="E1349" s="1">
        <f>IF(C1349&lt;11165,'Initial Conditions (LLDS)'!$E$1-0.0065*C1349,IF(C1349&gt;25336.9,139.789+0.00296*C1349,216.483))</f>
        <v>239.39299999999997</v>
      </c>
      <c r="F1349">
        <f>(D1349*0.028964)/(8.3145*Equations!E1349)</f>
        <v>8.3167255946392158E-4</v>
      </c>
      <c r="G1349" s="14">
        <f t="shared" si="210"/>
        <v>6133.3220556270171</v>
      </c>
      <c r="H1349">
        <f t="shared" si="213"/>
        <v>405.08893142472624</v>
      </c>
      <c r="I1349">
        <f t="shared" si="214"/>
        <v>21.629985437372451</v>
      </c>
      <c r="J1349">
        <f>F1349*G1349*B1349-m*B1349-0.5*Equations!F1349*0.3*I1349</f>
        <v>23.64051287491213</v>
      </c>
      <c r="K1349" s="14">
        <f t="shared" ref="K1349:K1403" si="217">25/I1349</f>
        <v>1.1558029048325116</v>
      </c>
      <c r="L1349" s="1">
        <f t="shared" si="209"/>
        <v>3542.6596920209213</v>
      </c>
      <c r="O1349">
        <f>(2*Mp*Equations!B1349/(Equations!F1349*1.026*0.75))^(1/2)</f>
        <v>185.56526062985705</v>
      </c>
      <c r="Q1349">
        <f>$G$3*('Initial Conditions (LLDS)'!$I$3/Equations!D1349)*(Ti/Equations!E1349)</f>
        <v>8749.5470969644321</v>
      </c>
      <c r="T1349" s="1">
        <v>33650</v>
      </c>
      <c r="U1349">
        <f t="shared" si="215"/>
        <v>181.33782091423305</v>
      </c>
      <c r="AB1349">
        <f t="shared" si="216"/>
        <v>11.355510321009683</v>
      </c>
      <c r="AC1349" s="1">
        <f t="shared" ref="AC1349:AC1403" si="218">L1348+K1349</f>
        <v>3542.6596920209213</v>
      </c>
    </row>
    <row r="1350" spans="1:29">
      <c r="A1350">
        <f t="shared" si="211"/>
        <v>11.403401453550998</v>
      </c>
      <c r="B1350" s="1">
        <f>(6.67384*10^(-11)*5.97219*10^24)/((6371*10^3+Equations!C1350)^2)</f>
        <v>9.7166198779224811</v>
      </c>
      <c r="C1350" s="1">
        <v>33675</v>
      </c>
      <c r="D1350" s="1">
        <f t="shared" si="212"/>
        <v>56.453694975357621</v>
      </c>
      <c r="E1350" s="1">
        <f>IF(C1350&lt;11165,'Initial Conditions (LLDS)'!$E$1-0.0065*C1350,IF(C1350&gt;25336.9,139.789+0.00296*C1350,216.483))</f>
        <v>239.46699999999998</v>
      </c>
      <c r="F1350">
        <f>(D1350*0.028964)/(8.3145*Equations!E1350)</f>
        <v>8.2123811991287831E-4</v>
      </c>
      <c r="G1350" s="14">
        <f t="shared" si="210"/>
        <v>6211.2504623640416</v>
      </c>
      <c r="H1350">
        <f t="shared" si="213"/>
        <v>408.51300953913221</v>
      </c>
      <c r="I1350">
        <f t="shared" si="214"/>
        <v>21.675464373688055</v>
      </c>
      <c r="J1350">
        <f>F1350*G1350*B1350-m*B1350-0.5*Equations!F1350*0.3*I1350</f>
        <v>23.640356549673783</v>
      </c>
      <c r="K1350" s="14">
        <f t="shared" si="217"/>
        <v>1.153377827067346</v>
      </c>
      <c r="L1350" s="1">
        <f t="shared" ref="L1350:L1403" si="219">L1349+K1350</f>
        <v>3543.8130698479886</v>
      </c>
      <c r="O1350">
        <f>(2*Mp*Equations!B1350/(Equations!F1350*1.026*0.75))^(1/2)</f>
        <v>186.73968284724035</v>
      </c>
      <c r="Q1350">
        <f>$G$3*('Initial Conditions (LLDS)'!$I$3/Equations!D1350)*(Ti/Equations!E1350)</f>
        <v>8855.2411593983234</v>
      </c>
      <c r="T1350" s="1">
        <v>33675</v>
      </c>
      <c r="U1350">
        <f t="shared" si="215"/>
        <v>180.33124768422863</v>
      </c>
      <c r="AB1350">
        <f t="shared" si="216"/>
        <v>11.403401453550998</v>
      </c>
      <c r="AC1350" s="1">
        <f t="shared" si="218"/>
        <v>3543.8130698479886</v>
      </c>
    </row>
    <row r="1351" spans="1:29">
      <c r="A1351">
        <f t="shared" si="211"/>
        <v>11.451604632816812</v>
      </c>
      <c r="B1351" s="1">
        <f>(6.67384*10^(-11)*5.97219*10^24)/((6371*10^3+Equations!C1351)^2)</f>
        <v>9.7165440226840296</v>
      </c>
      <c r="C1351" s="1">
        <v>33700</v>
      </c>
      <c r="D1351" s="1">
        <f t="shared" si="212"/>
        <v>55.761026734286212</v>
      </c>
      <c r="E1351" s="1">
        <f>IF(C1351&lt;11165,'Initial Conditions (LLDS)'!$E$1-0.0065*C1351,IF(C1351&gt;25336.9,139.789+0.00296*C1351,216.483))</f>
        <v>239.541</v>
      </c>
      <c r="F1351">
        <f>(D1351*0.028964)/(8.3145*Equations!E1351)</f>
        <v>8.1091121123382328E-4</v>
      </c>
      <c r="G1351" s="14">
        <f t="shared" si="210"/>
        <v>6290.3503877553521</v>
      </c>
      <c r="H1351">
        <f t="shared" si="213"/>
        <v>411.9739496853432</v>
      </c>
      <c r="I1351">
        <f t="shared" si="214"/>
        <v>21.721143322178605</v>
      </c>
      <c r="J1351">
        <f>F1351*G1351*B1351-m*B1351-0.5*Equations!F1351*0.3*I1351</f>
        <v>23.640199994281428</v>
      </c>
      <c r="K1351" s="14">
        <f t="shared" si="217"/>
        <v>1.1509523062017404</v>
      </c>
      <c r="L1351" s="1">
        <f t="shared" si="219"/>
        <v>3544.9640221541904</v>
      </c>
      <c r="O1351">
        <f>(2*Mp*Equations!B1351/(Equations!F1351*1.026*0.75))^(1/2)</f>
        <v>187.92424724732345</v>
      </c>
      <c r="Q1351">
        <f>$G$3*('Initial Conditions (LLDS)'!$I$3/Equations!D1351)*(Ti/Equations!E1351)</f>
        <v>8962.4721424243762</v>
      </c>
      <c r="T1351" s="1">
        <v>33700</v>
      </c>
      <c r="U1351">
        <f t="shared" si="215"/>
        <v>179.32757743415667</v>
      </c>
      <c r="AB1351">
        <f t="shared" si="216"/>
        <v>11.451604632816812</v>
      </c>
      <c r="AC1351" s="1">
        <f t="shared" si="218"/>
        <v>3544.9640221541904</v>
      </c>
    </row>
    <row r="1352" spans="1:29">
      <c r="A1352">
        <f t="shared" si="211"/>
        <v>11.500122628898186</v>
      </c>
      <c r="B1352" s="1">
        <f>(6.67384*10^(-11)*5.97219*10^24)/((6371*10^3+Equations!C1352)^2)</f>
        <v>9.7164681683338507</v>
      </c>
      <c r="C1352" s="1">
        <v>33725</v>
      </c>
      <c r="D1352" s="1">
        <f t="shared" si="212"/>
        <v>55.075256416850692</v>
      </c>
      <c r="E1352" s="1">
        <f>IF(C1352&lt;11165,'Initial Conditions (LLDS)'!$E$1-0.0065*C1352,IF(C1352&gt;25336.9,139.789+0.00296*C1352,216.483))</f>
        <v>239.61499999999998</v>
      </c>
      <c r="F1352">
        <f>(D1352*0.028964)/(8.3145*Equations!E1352)</f>
        <v>8.0069096392356082E-4</v>
      </c>
      <c r="G1352" s="14">
        <f t="shared" si="210"/>
        <v>6370.6422101034323</v>
      </c>
      <c r="H1352">
        <f t="shared" si="213"/>
        <v>415.47223553696546</v>
      </c>
      <c r="I1352">
        <f t="shared" si="214"/>
        <v>21.767023638305105</v>
      </c>
      <c r="J1352">
        <f>F1352*G1352*B1352-m*B1352-0.5*Equations!F1352*0.3*I1352</f>
        <v>23.640043210130301</v>
      </c>
      <c r="K1352" s="14">
        <f t="shared" si="217"/>
        <v>1.1485263403677102</v>
      </c>
      <c r="L1352" s="1">
        <f t="shared" si="219"/>
        <v>3546.1125484945583</v>
      </c>
      <c r="O1352">
        <f>(2*Mp*Equations!B1352/(Equations!F1352*1.026*0.75))^(1/2)</f>
        <v>189.11906531919516</v>
      </c>
      <c r="Q1352">
        <f>$G$3*('Initial Conditions (LLDS)'!$I$3/Equations!D1352)*(Ti/Equations!E1352)</f>
        <v>9071.2661551398978</v>
      </c>
      <c r="T1352" s="1">
        <v>33725</v>
      </c>
      <c r="U1352">
        <f t="shared" si="215"/>
        <v>178.326811964087</v>
      </c>
      <c r="AB1352">
        <f t="shared" si="216"/>
        <v>11.500122628898186</v>
      </c>
      <c r="AC1352" s="1">
        <f t="shared" si="218"/>
        <v>3546.1125484945583</v>
      </c>
    </row>
    <row r="1353" spans="1:29">
      <c r="A1353">
        <f t="shared" si="211"/>
        <v>11.548958243066993</v>
      </c>
      <c r="B1353" s="1">
        <f>(6.67384*10^(-11)*5.97219*10^24)/((6371*10^3+Equations!C1353)^2)</f>
        <v>9.7163923148719284</v>
      </c>
      <c r="C1353" s="1">
        <v>33750</v>
      </c>
      <c r="D1353" s="1">
        <f t="shared" si="212"/>
        <v>54.396331347491248</v>
      </c>
      <c r="E1353" s="1">
        <f>IF(C1353&lt;11165,'Initial Conditions (LLDS)'!$E$1-0.0065*C1353,IF(C1353&gt;25336.9,139.789+0.00296*C1353,216.483))</f>
        <v>239.68899999999996</v>
      </c>
      <c r="F1353">
        <f>(D1353*0.028964)/(8.3145*Equations!E1353)</f>
        <v>7.9057651362486451E-4</v>
      </c>
      <c r="G1353" s="14">
        <f t="shared" si="210"/>
        <v>6452.146710799293</v>
      </c>
      <c r="H1353">
        <f t="shared" si="213"/>
        <v>419.00835826508001</v>
      </c>
      <c r="I1353">
        <f t="shared" si="214"/>
        <v>21.813106689937609</v>
      </c>
      <c r="J1353">
        <f>F1353*G1353*B1353-m*B1353-0.5*Equations!F1353*0.3*I1353</f>
        <v>23.639886198610309</v>
      </c>
      <c r="K1353" s="14">
        <f t="shared" si="217"/>
        <v>1.1460999276885446</v>
      </c>
      <c r="L1353" s="1">
        <f t="shared" si="219"/>
        <v>3547.258648422247</v>
      </c>
      <c r="O1353">
        <f>(2*Mp*Equations!B1353/(Equations!F1353*1.026*0.75))^(1/2)</f>
        <v>190.32425004276354</v>
      </c>
      <c r="Q1353">
        <f>$G$3*('Initial Conditions (LLDS)'!$I$3/Equations!D1353)*(Ti/Equations!E1353)</f>
        <v>9181.6498140184885</v>
      </c>
      <c r="T1353" s="1">
        <v>33750</v>
      </c>
      <c r="U1353">
        <f t="shared" si="215"/>
        <v>177.32895304942375</v>
      </c>
      <c r="AB1353">
        <f t="shared" si="216"/>
        <v>11.548958243066993</v>
      </c>
      <c r="AC1353" s="1">
        <f t="shared" si="218"/>
        <v>3547.258648422247</v>
      </c>
    </row>
    <row r="1354" spans="1:29">
      <c r="A1354">
        <f t="shared" si="211"/>
        <v>11.598114308201575</v>
      </c>
      <c r="B1354" s="1">
        <f>(6.67384*10^(-11)*5.97219*10^24)/((6371*10^3+Equations!C1354)^2)</f>
        <v>9.7163164622982485</v>
      </c>
      <c r="C1354" s="1">
        <v>33775</v>
      </c>
      <c r="D1354" s="1">
        <f t="shared" si="212"/>
        <v>53.72419913001066</v>
      </c>
      <c r="E1354" s="1">
        <f>IF(C1354&lt;11165,'Initial Conditions (LLDS)'!$E$1-0.0065*C1354,IF(C1354&gt;25336.9,139.789+0.00296*C1354,216.483))</f>
        <v>239.76299999999998</v>
      </c>
      <c r="F1354">
        <f>(D1354*0.028964)/(8.3145*Equations!E1354)</f>
        <v>7.8056700110650304E-4</v>
      </c>
      <c r="G1354" s="14">
        <f t="shared" si="210"/>
        <v>6534.8850832650778</v>
      </c>
      <c r="H1354">
        <f t="shared" si="213"/>
        <v>422.58281667244489</v>
      </c>
      <c r="I1354">
        <f t="shared" si="214"/>
        <v>21.859393857498517</v>
      </c>
      <c r="J1354">
        <f>F1354*G1354*B1354-m*B1354-0.5*Equations!F1354*0.3*I1354</f>
        <v>23.639728961105892</v>
      </c>
      <c r="K1354" s="14">
        <f t="shared" si="217"/>
        <v>1.1436730662787407</v>
      </c>
      <c r="L1354" s="1">
        <f t="shared" si="219"/>
        <v>3548.4023214885256</v>
      </c>
      <c r="O1354">
        <f>(2*Mp*Equations!B1354/(Equations!F1354*1.026*0.75))^(1/2)</f>
        <v>191.53991591226435</v>
      </c>
      <c r="Q1354">
        <f>$G$3*('Initial Conditions (LLDS)'!$I$3/Equations!D1354)*(Ti/Equations!E1354)</f>
        <v>9293.6502540124293</v>
      </c>
      <c r="T1354" s="1">
        <v>33775</v>
      </c>
      <c r="U1354">
        <f t="shared" si="215"/>
        <v>176.33400244088432</v>
      </c>
      <c r="AB1354">
        <f t="shared" si="216"/>
        <v>11.598114308201575</v>
      </c>
      <c r="AC1354" s="1">
        <f t="shared" si="218"/>
        <v>3548.4023214885256</v>
      </c>
    </row>
    <row r="1355" spans="1:29">
      <c r="A1355">
        <f t="shared" si="211"/>
        <v>11.647593689219145</v>
      </c>
      <c r="B1355" s="1">
        <f>(6.67384*10^(-11)*5.97219*10^24)/((6371*10^3+Equations!C1355)^2)</f>
        <v>9.7162406106128003</v>
      </c>
      <c r="C1355" s="1">
        <v>33800</v>
      </c>
      <c r="D1355" s="1">
        <f t="shared" si="212"/>
        <v>53.058807646747802</v>
      </c>
      <c r="E1355" s="1">
        <f>IF(C1355&lt;11165,'Initial Conditions (LLDS)'!$E$1-0.0065*C1355,IF(C1355&gt;25336.9,139.789+0.00296*C1355,216.483))</f>
        <v>239.83699999999999</v>
      </c>
      <c r="F1355">
        <f>(D1355*0.028964)/(8.3145*Equations!E1355)</f>
        <v>7.7066157224332853E-4</v>
      </c>
      <c r="G1355" s="14">
        <f t="shared" si="210"/>
        <v>6618.8789421166048</v>
      </c>
      <c r="H1355">
        <f t="shared" si="213"/>
        <v>426.19611733041597</v>
      </c>
      <c r="I1355">
        <f t="shared" si="214"/>
        <v>21.905886534107925</v>
      </c>
      <c r="J1355">
        <f>F1355*G1355*B1355-m*B1355-0.5*Equations!F1355*0.3*I1355</f>
        <v>23.639571498996165</v>
      </c>
      <c r="K1355" s="14">
        <f t="shared" si="217"/>
        <v>1.1412457542439323</v>
      </c>
      <c r="L1355" s="1">
        <f t="shared" si="219"/>
        <v>3549.5435672427693</v>
      </c>
      <c r="O1355">
        <f>(2*Mp*Equations!B1355/(Equations!F1355*1.026*0.75))^(1/2)</f>
        <v>192.7661789601944</v>
      </c>
      <c r="Q1355">
        <f>$G$3*('Initial Conditions (LLDS)'!$I$3/Equations!D1355)*(Ti/Equations!E1355)</f>
        <v>9407.2951399250633</v>
      </c>
      <c r="T1355" s="1">
        <v>33800</v>
      </c>
      <c r="U1355">
        <f t="shared" si="215"/>
        <v>175.34196186448034</v>
      </c>
      <c r="AB1355">
        <f t="shared" si="216"/>
        <v>11.647593689219145</v>
      </c>
      <c r="AC1355" s="1">
        <f t="shared" si="218"/>
        <v>3549.5435672427693</v>
      </c>
    </row>
    <row r="1356" spans="1:29">
      <c r="A1356">
        <f t="shared" si="211"/>
        <v>11.697399283515223</v>
      </c>
      <c r="B1356" s="1">
        <f>(6.67384*10^(-11)*5.97219*10^24)/((6371*10^3+Equations!C1356)^2)</f>
        <v>9.716164759815566</v>
      </c>
      <c r="C1356" s="1">
        <v>33825</v>
      </c>
      <c r="D1356" s="1">
        <f t="shared" si="212"/>
        <v>52.400105057751098</v>
      </c>
      <c r="E1356" s="1">
        <f>IF(C1356&lt;11165,'Initial Conditions (LLDS)'!$E$1-0.0065*C1356,IF(C1356&gt;25336.9,139.789+0.00296*C1356,216.483))</f>
        <v>239.911</v>
      </c>
      <c r="F1356">
        <f>(D1356*0.028964)/(8.3145*Equations!E1356)</f>
        <v>7.6085937799639982E-4</v>
      </c>
      <c r="G1356" s="14">
        <f t="shared" si="210"/>
        <v>6704.1503325519607</v>
      </c>
      <c r="H1356">
        <f t="shared" si="213"/>
        <v>429.8487747186619</v>
      </c>
      <c r="I1356">
        <f t="shared" si="214"/>
        <v>21.952586125730839</v>
      </c>
      <c r="J1356">
        <f>F1356*G1356*B1356-m*B1356-0.5*Equations!F1356*0.3*I1356</f>
        <v>23.639413813654883</v>
      </c>
      <c r="K1356" s="14">
        <f t="shared" si="217"/>
        <v>1.1388179896808266</v>
      </c>
      <c r="L1356" s="1">
        <f t="shared" si="219"/>
        <v>3550.6823852324501</v>
      </c>
      <c r="O1356">
        <f>(2*Mp*Equations!B1356/(Equations!F1356*1.026*0.75))^(1/2)</f>
        <v>194.00315678168215</v>
      </c>
      <c r="Q1356">
        <f>$G$3*('Initial Conditions (LLDS)'!$I$3/Equations!D1356)*(Ti/Equations!E1356)</f>
        <v>9522.6126780607192</v>
      </c>
      <c r="T1356" s="1">
        <v>33825</v>
      </c>
      <c r="U1356">
        <f t="shared" si="215"/>
        <v>174.35283302149736</v>
      </c>
      <c r="AB1356">
        <f t="shared" si="216"/>
        <v>11.697399283515223</v>
      </c>
      <c r="AC1356" s="1">
        <f t="shared" si="218"/>
        <v>3550.6823852324501</v>
      </c>
    </row>
    <row r="1357" spans="1:29">
      <c r="A1357">
        <f t="shared" si="211"/>
        <v>11.747534021410077</v>
      </c>
      <c r="B1357" s="1">
        <f>(6.67384*10^(-11)*5.97219*10^24)/((6371*10^3+Equations!C1357)^2)</f>
        <v>9.7160889099065333</v>
      </c>
      <c r="C1357" s="1">
        <v>33850</v>
      </c>
      <c r="D1357" s="1">
        <f t="shared" si="212"/>
        <v>51.748039799953304</v>
      </c>
      <c r="E1357" s="1">
        <f>IF(C1357&lt;11165,'Initial Conditions (LLDS)'!$E$1-0.0065*C1357,IF(C1357&gt;25336.9,139.789+0.00296*C1357,216.483))</f>
        <v>239.98499999999999</v>
      </c>
      <c r="F1357">
        <f>(D1357*0.028964)/(8.3145*Equations!E1357)</f>
        <v>7.511595743931621E-4</v>
      </c>
      <c r="G1357" s="14">
        <f t="shared" si="210"/>
        <v>6790.7217399721094</v>
      </c>
      <c r="H1357">
        <f t="shared" si="213"/>
        <v>433.54131136772418</v>
      </c>
      <c r="I1357">
        <f t="shared" si="214"/>
        <v>21.999494051326522</v>
      </c>
      <c r="J1357">
        <f>F1357*G1357*B1357-m*B1357-0.5*Equations!F1357*0.3*I1357</f>
        <v>23.639255906450391</v>
      </c>
      <c r="K1357" s="14">
        <f t="shared" si="217"/>
        <v>1.1363897706771375</v>
      </c>
      <c r="L1357" s="1">
        <f t="shared" si="219"/>
        <v>3551.818775003127</v>
      </c>
      <c r="O1357">
        <f>(2*Mp*Equations!B1357/(Equations!F1357*1.026*0.75))^(1/2)</f>
        <v>195.25096855930209</v>
      </c>
      <c r="Q1357">
        <f>$G$3*('Initial Conditions (LLDS)'!$I$3/Equations!D1357)*(Ti/Equations!E1357)</f>
        <v>9639.6316281593681</v>
      </c>
      <c r="T1357" s="1">
        <v>33850</v>
      </c>
      <c r="U1357">
        <f t="shared" si="215"/>
        <v>173.36661758847561</v>
      </c>
      <c r="AB1357">
        <f t="shared" si="216"/>
        <v>11.747534021410077</v>
      </c>
      <c r="AC1357" s="1">
        <f t="shared" si="218"/>
        <v>3551.818775003127</v>
      </c>
    </row>
    <row r="1358" spans="1:29">
      <c r="A1358">
        <f t="shared" si="211"/>
        <v>11.798000866602473</v>
      </c>
      <c r="B1358" s="1">
        <f>(6.67384*10^(-11)*5.97219*10^24)/((6371*10^3+Equations!C1358)^2)</f>
        <v>9.7160130608856896</v>
      </c>
      <c r="C1358" s="1">
        <v>33875</v>
      </c>
      <c r="D1358" s="1">
        <f t="shared" si="212"/>
        <v>51.102560586345696</v>
      </c>
      <c r="E1358" s="1">
        <f>IF(C1358&lt;11165,'Initial Conditions (LLDS)'!$E$1-0.0065*C1358,IF(C1358&gt;25336.9,139.789+0.00296*C1358,216.483))</f>
        <v>240.05899999999997</v>
      </c>
      <c r="F1358">
        <f>(D1358*0.028964)/(8.3145*Equations!E1358)</f>
        <v>7.41561322507654E-4</v>
      </c>
      <c r="G1358" s="14">
        <f t="shared" si="210"/>
        <v>6878.6160998400692</v>
      </c>
      <c r="H1358">
        <f t="shared" si="213"/>
        <v>437.2742580045001</v>
      </c>
      <c r="I1358">
        <f t="shared" si="214"/>
        <v>22.046611742999985</v>
      </c>
      <c r="J1358">
        <f>F1358*G1358*B1358-m*B1358-0.5*Equations!F1358*0.3*I1358</f>
        <v>23.639097778745729</v>
      </c>
      <c r="K1358" s="14">
        <f t="shared" si="217"/>
        <v>1.1339610953115162</v>
      </c>
      <c r="L1358" s="1">
        <f t="shared" si="219"/>
        <v>3552.9527360984384</v>
      </c>
      <c r="O1358">
        <f>(2*Mp*Equations!B1358/(Equations!F1358*1.026*0.75))^(1/2)</f>
        <v>196.50973508834508</v>
      </c>
      <c r="Q1358">
        <f>$G$3*('Initial Conditions (LLDS)'!$I$3/Equations!D1358)*(Ti/Equations!E1358)</f>
        <v>9758.3813156240376</v>
      </c>
      <c r="T1358" s="1">
        <v>33875</v>
      </c>
      <c r="U1358">
        <f t="shared" si="215"/>
        <v>172.38331721718916</v>
      </c>
      <c r="AB1358">
        <f t="shared" si="216"/>
        <v>11.798000866602473</v>
      </c>
      <c r="AC1358" s="1">
        <f t="shared" si="218"/>
        <v>3552.9527360984384</v>
      </c>
    </row>
    <row r="1359" spans="1:29">
      <c r="A1359">
        <f t="shared" si="211"/>
        <v>11.848802816630695</v>
      </c>
      <c r="B1359" s="1">
        <f>(6.67384*10^(-11)*5.97219*10^24)/((6371*10^3+Equations!C1359)^2)</f>
        <v>9.715937212753019</v>
      </c>
      <c r="C1359" s="1">
        <v>33900</v>
      </c>
      <c r="D1359" s="1">
        <f t="shared" si="212"/>
        <v>50.463616405153743</v>
      </c>
      <c r="E1359" s="1">
        <f>IF(C1359&lt;11165,'Initial Conditions (LLDS)'!$E$1-0.0065*C1359,IF(C1359&gt;25336.9,139.789+0.00296*C1359,216.483))</f>
        <v>240.13299999999998</v>
      </c>
      <c r="F1359">
        <f>(D1359*0.028964)/(8.3145*Equations!E1359)</f>
        <v>7.3206378844077483E-4</v>
      </c>
      <c r="G1359" s="14">
        <f t="shared" si="210"/>
        <v>6967.8568077848795</v>
      </c>
      <c r="H1359">
        <f t="shared" si="213"/>
        <v>441.04815370070298</v>
      </c>
      <c r="I1359">
        <f t="shared" si="214"/>
        <v>22.093940646155556</v>
      </c>
      <c r="J1359">
        <f>F1359*G1359*B1359-m*B1359-0.5*Equations!F1359*0.3*I1359</f>
        <v>23.638939431898581</v>
      </c>
      <c r="K1359" s="14">
        <f t="shared" si="217"/>
        <v>1.1315319616534822</v>
      </c>
      <c r="L1359" s="1">
        <f t="shared" si="219"/>
        <v>3554.0842680600917</v>
      </c>
      <c r="O1359">
        <f>(2*Mp*Equations!B1359/(Equations!F1359*1.026*0.75))^(1/2)</f>
        <v>197.77957880255079</v>
      </c>
      <c r="Q1359">
        <f>$G$3*('Initial Conditions (LLDS)'!$I$3/Equations!D1359)*(Ti/Equations!E1359)</f>
        <v>9878.89164404851</v>
      </c>
      <c r="T1359" s="1">
        <v>33900</v>
      </c>
      <c r="U1359">
        <f t="shared" si="215"/>
        <v>171.4029335346263</v>
      </c>
      <c r="AB1359">
        <f t="shared" si="216"/>
        <v>11.848802816630695</v>
      </c>
      <c r="AC1359" s="1">
        <f t="shared" si="218"/>
        <v>3554.0842680600917</v>
      </c>
    </row>
    <row r="1360" spans="1:29">
      <c r="A1360">
        <f t="shared" si="211"/>
        <v>11.899942903341126</v>
      </c>
      <c r="B1360" s="1">
        <f>(6.67384*10^(-11)*5.97219*10^24)/((6371*10^3+Equations!C1360)^2)</f>
        <v>9.7158613655085091</v>
      </c>
      <c r="C1360" s="1">
        <v>33925</v>
      </c>
      <c r="D1360" s="1">
        <f t="shared" si="212"/>
        <v>49.831156519012289</v>
      </c>
      <c r="E1360" s="1">
        <f>IF(C1360&lt;11165,'Initial Conditions (LLDS)'!$E$1-0.0065*C1360,IF(C1360&gt;25336.9,139.789+0.00296*C1360,216.483))</f>
        <v>240.20699999999999</v>
      </c>
      <c r="F1360">
        <f>(D1360*0.028964)/(8.3145*Equations!E1360)</f>
        <v>7.2266614330057839E-4</v>
      </c>
      <c r="G1360" s="14">
        <f t="shared" si="210"/>
        <v>7058.4677299573168</v>
      </c>
      <c r="H1360">
        <f t="shared" si="213"/>
        <v>444.86354602437967</v>
      </c>
      <c r="I1360">
        <f t="shared" si="214"/>
        <v>22.141482219652691</v>
      </c>
      <c r="J1360">
        <f>F1360*G1360*B1360-m*B1360-0.5*Equations!F1360*0.3*I1360</f>
        <v>23.638780867261318</v>
      </c>
      <c r="K1360" s="14">
        <f t="shared" si="217"/>
        <v>1.1291023677633514</v>
      </c>
      <c r="L1360" s="1">
        <f t="shared" si="219"/>
        <v>3555.2133704278549</v>
      </c>
      <c r="O1360">
        <f>(2*Mp*Equations!B1360/(Equations!F1360*1.026*0.75))^(1/2)</f>
        <v>199.06062380031548</v>
      </c>
      <c r="Q1360">
        <f>$G$3*('Initial Conditions (LLDS)'!$I$3/Equations!D1360)*(Ti/Equations!E1360)</f>
        <v>10001.193108053796</v>
      </c>
      <c r="T1360" s="1">
        <v>33925</v>
      </c>
      <c r="U1360">
        <f t="shared" si="215"/>
        <v>170.42546814296799</v>
      </c>
      <c r="AB1360">
        <f t="shared" si="216"/>
        <v>11.899942903341126</v>
      </c>
      <c r="AC1360" s="1">
        <f t="shared" si="218"/>
        <v>3555.2133704278549</v>
      </c>
    </row>
    <row r="1361" spans="1:29">
      <c r="A1361">
        <f t="shared" si="211"/>
        <v>11.951424193364399</v>
      </c>
      <c r="B1361" s="1">
        <f>(6.67384*10^(-11)*5.97219*10^24)/((6371*10^3+Equations!C1361)^2)</f>
        <v>9.7157855191521438</v>
      </c>
      <c r="C1361" s="1">
        <v>33950</v>
      </c>
      <c r="D1361" s="1">
        <f t="shared" si="212"/>
        <v>49.205130464142492</v>
      </c>
      <c r="E1361" s="1">
        <f>IF(C1361&lt;11165,'Initial Conditions (LLDS)'!$E$1-0.0065*C1361,IF(C1361&gt;25336.9,139.789+0.00296*C1361,216.483))</f>
        <v>240.28100000000001</v>
      </c>
      <c r="F1361">
        <f>(D1361*0.028964)/(8.3145*Equations!E1361)</f>
        <v>7.1336756318263075E-4</v>
      </c>
      <c r="G1361" s="14">
        <f t="shared" si="210"/>
        <v>7150.473213643927</v>
      </c>
      <c r="H1361">
        <f t="shared" si="213"/>
        <v>448.72099119454532</v>
      </c>
      <c r="I1361">
        <f t="shared" si="214"/>
        <v>22.18923793596386</v>
      </c>
      <c r="J1361">
        <f>F1361*G1361*B1361-m*B1361-0.5*Equations!F1361*0.3*I1361</f>
        <v>23.638622086181002</v>
      </c>
      <c r="K1361" s="14">
        <f t="shared" si="217"/>
        <v>1.1266723116921702</v>
      </c>
      <c r="L1361" s="1">
        <f t="shared" si="219"/>
        <v>3556.3400427395472</v>
      </c>
      <c r="O1361">
        <f>(2*Mp*Equations!B1361/(Equations!F1361*1.026*0.75))^(1/2)</f>
        <v>200.35299587138047</v>
      </c>
      <c r="Q1361">
        <f>$G$3*('Initial Conditions (LLDS)'!$I$3/Equations!D1361)*(Ti/Equations!E1361)</f>
        <v>10125.316806441335</v>
      </c>
      <c r="T1361" s="1">
        <v>33950</v>
      </c>
      <c r="U1361">
        <f t="shared" si="215"/>
        <v>169.45092261956842</v>
      </c>
      <c r="AB1361">
        <f t="shared" si="216"/>
        <v>11.951424193364399</v>
      </c>
      <c r="AC1361" s="1">
        <f t="shared" si="218"/>
        <v>3556.3400427395472</v>
      </c>
    </row>
    <row r="1362" spans="1:29">
      <c r="A1362">
        <f t="shared" si="211"/>
        <v>12.003249788599378</v>
      </c>
      <c r="B1362" s="1">
        <f>(6.67384*10^(-11)*5.97219*10^24)/((6371*10^3+Equations!C1362)^2)</f>
        <v>9.7157096736839126</v>
      </c>
      <c r="C1362" s="1">
        <v>33975</v>
      </c>
      <c r="D1362" s="1">
        <f t="shared" si="212"/>
        <v>48.585488049528102</v>
      </c>
      <c r="E1362" s="1">
        <f>IF(C1362&lt;11165,'Initial Conditions (LLDS)'!$E$1-0.0065*C1362,IF(C1362&gt;25336.9,139.789+0.00296*C1362,216.483))</f>
        <v>240.35499999999999</v>
      </c>
      <c r="F1362">
        <f>(D1362*0.028964)/(8.3145*Equations!E1362)</f>
        <v>7.0416722915039398E-4</v>
      </c>
      <c r="G1362" s="14">
        <f t="shared" si="210"/>
        <v>7243.8980981468012</v>
      </c>
      <c r="H1362">
        <f t="shared" si="213"/>
        <v>452.62105423901585</v>
      </c>
      <c r="I1362">
        <f t="shared" si="214"/>
        <v>22.237209281334767</v>
      </c>
      <c r="J1362">
        <f>F1362*G1362*B1362-m*B1362-0.5*Equations!F1362*0.3*I1362</f>
        <v>23.638463089999348</v>
      </c>
      <c r="K1362" s="14">
        <f t="shared" si="217"/>
        <v>1.1242417914816423</v>
      </c>
      <c r="L1362" s="1">
        <f t="shared" si="219"/>
        <v>3557.4642845310291</v>
      </c>
      <c r="O1362">
        <f>(2*Mp*Equations!B1362/(Equations!F1362*1.026*0.75))^(1/2)</f>
        <v>201.65682252401646</v>
      </c>
      <c r="Q1362">
        <f>$G$3*('Initial Conditions (LLDS)'!$I$3/Equations!D1362)*(Ti/Equations!E1362)</f>
        <v>10251.29445567197</v>
      </c>
      <c r="T1362" s="1">
        <v>33975</v>
      </c>
      <c r="U1362">
        <f t="shared" si="215"/>
        <v>168.47929851693326</v>
      </c>
      <c r="AB1362">
        <f t="shared" si="216"/>
        <v>12.003249788599378</v>
      </c>
      <c r="AC1362" s="1">
        <f t="shared" si="218"/>
        <v>3557.4642845310291</v>
      </c>
    </row>
    <row r="1363" spans="1:29">
      <c r="A1363">
        <f t="shared" si="211"/>
        <v>12.055422826705044</v>
      </c>
      <c r="B1363" s="1">
        <f>(6.67384*10^(-11)*5.97219*10^24)/((6371*10^3+Equations!C1363)^2)</f>
        <v>9.7156338291037994</v>
      </c>
      <c r="C1363" s="1">
        <v>34000</v>
      </c>
      <c r="D1363" s="1">
        <f t="shared" si="212"/>
        <v>47.972179356092788</v>
      </c>
      <c r="E1363" s="1">
        <f>IF(C1363&lt;11165,'Initial Conditions (LLDS)'!$E$1-0.0065*C1363,IF(C1363&gt;25336.9,139.789+0.00296*C1363,216.483))</f>
        <v>240.42899999999997</v>
      </c>
      <c r="F1363">
        <f>(D1363*0.028964)/(8.3145*Equations!E1363)</f>
        <v>6.9506432721566105E-4</v>
      </c>
      <c r="G1363" s="14">
        <f t="shared" si="210"/>
        <v>7338.7677259361863</v>
      </c>
      <c r="H1363">
        <f t="shared" si="213"/>
        <v>456.56430915550885</v>
      </c>
      <c r="I1363">
        <f t="shared" si="214"/>
        <v>22.285397755946853</v>
      </c>
      <c r="J1363">
        <f>F1363*G1363*B1363-m*B1363-0.5*Equations!F1363*0.3*I1363</f>
        <v>23.638303880052856</v>
      </c>
      <c r="K1363" s="14">
        <f t="shared" si="217"/>
        <v>1.1218108051640565</v>
      </c>
      <c r="L1363" s="1">
        <f t="shared" si="219"/>
        <v>3558.586095336193</v>
      </c>
      <c r="O1363">
        <f>(2*Mp*Equations!B1363/(Equations!F1363*1.026*0.75))^(1/2)</f>
        <v>202.97223301271012</v>
      </c>
      <c r="Q1363">
        <f>$G$3*('Initial Conditions (LLDS)'!$I$3/Equations!D1363)*(Ti/Equations!E1363)</f>
        <v>10379.158403679323</v>
      </c>
      <c r="T1363" s="1">
        <v>34000</v>
      </c>
      <c r="U1363">
        <f t="shared" si="215"/>
        <v>167.51059736269897</v>
      </c>
      <c r="AB1363">
        <f t="shared" si="216"/>
        <v>12.055422826705044</v>
      </c>
      <c r="AC1363" s="1">
        <f t="shared" si="218"/>
        <v>3558.586095336193</v>
      </c>
    </row>
    <row r="1364" spans="1:29">
      <c r="A1364">
        <f t="shared" si="211"/>
        <v>12.107946481600395</v>
      </c>
      <c r="B1364" s="1">
        <f>(6.67384*10^(-11)*5.97219*10^24)/((6371*10^3+Equations!C1364)^2)</f>
        <v>9.7155579854117917</v>
      </c>
      <c r="C1364" s="1">
        <v>34025</v>
      </c>
      <c r="D1364" s="1">
        <f t="shared" si="212"/>
        <v>47.365154735878058</v>
      </c>
      <c r="E1364" s="1">
        <f>IF(C1364&lt;11165,'Initial Conditions (LLDS)'!$E$1-0.0065*C1364,IF(C1364&gt;25336.9,139.789+0.00296*C1364,216.483))</f>
        <v>240.50299999999999</v>
      </c>
      <c r="F1364">
        <f>(D1364*0.028964)/(8.3145*Equations!E1364)</f>
        <v>6.8605804831903575E-4</v>
      </c>
      <c r="G1364" s="14">
        <f t="shared" si="210"/>
        <v>7435.1079540834662</v>
      </c>
      <c r="H1364">
        <f t="shared" si="213"/>
        <v>460.55133907608206</v>
      </c>
      <c r="I1364">
        <f t="shared" si="214"/>
        <v>22.33380487408208</v>
      </c>
      <c r="J1364">
        <f>F1364*G1364*B1364-m*B1364-0.5*Equations!F1364*0.3*I1364</f>
        <v>23.638144457672659</v>
      </c>
      <c r="K1364" s="14">
        <f t="shared" si="217"/>
        <v>1.1193793507622154</v>
      </c>
      <c r="L1364" s="1">
        <f t="shared" si="219"/>
        <v>3559.7054746869553</v>
      </c>
      <c r="O1364">
        <f>(2*Mp*Equations!B1364/(Equations!F1364*1.026*0.75))^(1/2)</f>
        <v>204.2993583663652</v>
      </c>
      <c r="Q1364">
        <f>$G$3*('Initial Conditions (LLDS)'!$I$3/Equations!D1364)*(Ti/Equations!E1364)</f>
        <v>10508.941644026685</v>
      </c>
      <c r="T1364" s="1">
        <v>34025</v>
      </c>
      <c r="U1364">
        <f t="shared" si="215"/>
        <v>166.54482065961153</v>
      </c>
      <c r="AB1364">
        <f t="shared" si="216"/>
        <v>12.107946481600395</v>
      </c>
      <c r="AC1364" s="1">
        <f t="shared" si="218"/>
        <v>3559.7054746869553</v>
      </c>
    </row>
    <row r="1365" spans="1:29">
      <c r="A1365">
        <f t="shared" si="211"/>
        <v>12.160823963972682</v>
      </c>
      <c r="B1365" s="1">
        <f>(6.67384*10^(-11)*5.97219*10^24)/((6371*10^3+Equations!C1365)^2)</f>
        <v>9.7154821426078737</v>
      </c>
      <c r="C1365" s="1">
        <v>34050</v>
      </c>
      <c r="D1365" s="1">
        <f t="shared" si="212"/>
        <v>46.764364811221249</v>
      </c>
      <c r="E1365" s="1">
        <f>IF(C1365&lt;11165,'Initial Conditions (LLDS)'!$E$1-0.0065*C1365,IF(C1365&gt;25336.9,139.789+0.00296*C1365,216.483))</f>
        <v>240.577</v>
      </c>
      <c r="F1365">
        <f>(D1365*0.028964)/(8.3145*Equations!E1365)</f>
        <v>6.7714758831045007E-4</v>
      </c>
      <c r="G1365" s="14">
        <f t="shared" si="210"/>
        <v>7532.9451659823944</v>
      </c>
      <c r="H1365">
        <f t="shared" si="213"/>
        <v>464.58273643500337</v>
      </c>
      <c r="I1365">
        <f t="shared" si="214"/>
        <v>22.382432164290069</v>
      </c>
      <c r="J1365">
        <f>F1365*G1365*B1365-m*B1365-0.5*Equations!F1365*0.3*I1365</f>
        <v>23.637984824184677</v>
      </c>
      <c r="K1365" s="14">
        <f t="shared" si="217"/>
        <v>1.1169474262893608</v>
      </c>
      <c r="L1365" s="1">
        <f t="shared" si="219"/>
        <v>3560.8224221132446</v>
      </c>
      <c r="O1365">
        <f>(2*Mp*Equations!B1365/(Equations!F1365*1.026*0.75))^(1/2)</f>
        <v>205.63833141702909</v>
      </c>
      <c r="Q1365">
        <f>$G$3*('Initial Conditions (LLDS)'!$I$3/Equations!D1365)*(Ti/Equations!E1365)</f>
        <v>10640.677830417057</v>
      </c>
      <c r="T1365" s="1">
        <v>34050</v>
      </c>
      <c r="U1365">
        <f t="shared" si="215"/>
        <v>165.58196988550498</v>
      </c>
      <c r="AB1365">
        <f t="shared" si="216"/>
        <v>12.160823963972682</v>
      </c>
      <c r="AC1365" s="1">
        <f t="shared" si="218"/>
        <v>3560.8224221132446</v>
      </c>
    </row>
    <row r="1366" spans="1:29">
      <c r="A1366">
        <f t="shared" si="211"/>
        <v>12.2140585217939</v>
      </c>
      <c r="B1366" s="1">
        <f>(6.67384*10^(-11)*5.97219*10^24)/((6371*10^3+Equations!C1366)^2)</f>
        <v>9.7154063006920328</v>
      </c>
      <c r="C1366" s="1">
        <v>34075</v>
      </c>
      <c r="D1366" s="1">
        <f t="shared" si="212"/>
        <v>46.169760473934595</v>
      </c>
      <c r="E1366" s="1">
        <f>IF(C1366&lt;11165,'Initial Conditions (LLDS)'!$E$1-0.0065*C1366,IF(C1366&gt;25336.9,139.789+0.00296*C1366,216.483))</f>
        <v>240.65099999999998</v>
      </c>
      <c r="F1366">
        <f>(D1366*0.028964)/(8.3145*Equations!E1366)</f>
        <v>6.6833214792973248E-4</v>
      </c>
      <c r="G1366" s="14">
        <f t="shared" si="210"/>
        <v>7632.3062833663744</v>
      </c>
      <c r="H1366">
        <f t="shared" si="213"/>
        <v>468.65910314011222</v>
      </c>
      <c r="I1366">
        <f t="shared" si="214"/>
        <v>22.43128116955765</v>
      </c>
      <c r="J1366">
        <f>F1366*G1366*B1366-m*B1366-0.5*Equations!F1366*0.3*I1366</f>
        <v>23.637824980909542</v>
      </c>
      <c r="K1366" s="14">
        <f t="shared" si="217"/>
        <v>1.1145150297491013</v>
      </c>
      <c r="L1366" s="1">
        <f t="shared" si="219"/>
        <v>3561.9369371429939</v>
      </c>
      <c r="O1366">
        <f>(2*Mp*Equations!B1366/(Equations!F1366*1.026*0.75))^(1/2)</f>
        <v>206.98928682915508</v>
      </c>
      <c r="Q1366">
        <f>$G$3*('Initial Conditions (LLDS)'!$I$3/Equations!D1366)*(Ti/Equations!E1366)</f>
        <v>10774.401291565729</v>
      </c>
      <c r="T1366" s="1">
        <v>34075</v>
      </c>
      <c r="U1366">
        <f t="shared" si="215"/>
        <v>164.62204649327981</v>
      </c>
      <c r="AB1366">
        <f t="shared" si="216"/>
        <v>12.2140585217939</v>
      </c>
      <c r="AC1366" s="1">
        <f t="shared" si="218"/>
        <v>3561.9369371429939</v>
      </c>
    </row>
    <row r="1367" spans="1:29">
      <c r="A1367">
        <f t="shared" si="211"/>
        <v>12.26765344084591</v>
      </c>
      <c r="B1367" s="1">
        <f>(6.67384*10^(-11)*5.97219*10^24)/((6371*10^3+Equations!C1367)^2)</f>
        <v>9.7153304596642549</v>
      </c>
      <c r="C1367" s="1">
        <v>34100</v>
      </c>
      <c r="D1367" s="1">
        <f t="shared" si="212"/>
        <v>45.581292884484377</v>
      </c>
      <c r="E1367" s="1">
        <f>IF(C1367&lt;11165,'Initial Conditions (LLDS)'!$E$1-0.0065*C1367,IF(C1367&gt;25336.9,139.789+0.00296*C1367,216.483))</f>
        <v>240.72499999999997</v>
      </c>
      <c r="F1367">
        <f>(D1367*0.028964)/(8.3145*Equations!E1367)</f>
        <v>6.5961093278721285E-4</v>
      </c>
      <c r="G1367" s="14">
        <f t="shared" si="210"/>
        <v>7733.2187786301765</v>
      </c>
      <c r="H1367">
        <f t="shared" si="213"/>
        <v>472.78105074777039</v>
      </c>
      <c r="I1367">
        <f t="shared" si="214"/>
        <v>22.480353447480791</v>
      </c>
      <c r="J1367">
        <f>F1367*G1367*B1367-m*B1367-0.5*Equations!F1367*0.3*I1367</f>
        <v>23.637664929162618</v>
      </c>
      <c r="K1367" s="14">
        <f t="shared" si="217"/>
        <v>1.1120821591353389</v>
      </c>
      <c r="L1367" s="1">
        <f t="shared" si="219"/>
        <v>3563.0490193021292</v>
      </c>
      <c r="O1367">
        <f>(2*Mp*Equations!B1367/(Equations!F1367*1.026*0.75))^(1/2)</f>
        <v>208.35236112941249</v>
      </c>
      <c r="Q1367">
        <f>$G$3*('Initial Conditions (LLDS)'!$I$3/Equations!D1367)*(Ti/Equations!E1367)</f>
        <v>10910.147046445665</v>
      </c>
      <c r="T1367" s="1">
        <v>34100</v>
      </c>
      <c r="U1367">
        <f t="shared" si="215"/>
        <v>163.66505191088137</v>
      </c>
      <c r="AB1367">
        <f t="shared" si="216"/>
        <v>12.26765344084591</v>
      </c>
      <c r="AC1367" s="1">
        <f t="shared" si="218"/>
        <v>3563.0490193021292</v>
      </c>
    </row>
    <row r="1368" spans="1:29">
      <c r="A1368">
        <f t="shared" si="211"/>
        <v>12.321612045254177</v>
      </c>
      <c r="B1368" s="1">
        <f>(6.67384*10^(-11)*5.97219*10^24)/((6371*10^3+Equations!C1368)^2)</f>
        <v>9.7152546195245257</v>
      </c>
      <c r="C1368" s="1">
        <v>34125</v>
      </c>
      <c r="D1368" s="1">
        <f t="shared" si="212"/>
        <v>44.998913471170845</v>
      </c>
      <c r="E1368" s="1">
        <f>IF(C1368&lt;11165,'Initial Conditions (LLDS)'!$E$1-0.0065*C1368,IF(C1368&gt;25336.9,139.789+0.00296*C1368,216.483))</f>
        <v>240.79899999999998</v>
      </c>
      <c r="F1368">
        <f>(D1368*0.028964)/(8.3145*Equations!E1368)</f>
        <v>6.5098315334437599E-4</v>
      </c>
      <c r="G1368" s="14">
        <f t="shared" si="210"/>
        <v>7835.7106874644596</v>
      </c>
      <c r="H1368">
        <f t="shared" si="213"/>
        <v>476.94920064147453</v>
      </c>
      <c r="I1368">
        <f t="shared" si="214"/>
        <v>22.529650570439152</v>
      </c>
      <c r="J1368">
        <f>F1368*G1368*B1368-m*B1368-0.5*Equations!F1368*0.3*I1368</f>
        <v>23.637504670254085</v>
      </c>
      <c r="K1368" s="14">
        <f t="shared" si="217"/>
        <v>1.1096488124321893</v>
      </c>
      <c r="L1368" s="1">
        <f t="shared" si="219"/>
        <v>3564.1586681145614</v>
      </c>
      <c r="O1368">
        <f>(2*Mp*Equations!B1368/(Equations!F1368*1.026*0.75))^(1/2)</f>
        <v>209.72769273705535</v>
      </c>
      <c r="Q1368">
        <f>$G$3*('Initial Conditions (LLDS)'!$I$3/Equations!D1368)*(Ti/Equations!E1368)</f>
        <v>11047.950819915746</v>
      </c>
      <c r="T1368" s="1">
        <v>34125</v>
      </c>
      <c r="U1368">
        <f t="shared" si="215"/>
        <v>162.71098754127803</v>
      </c>
      <c r="AB1368">
        <f t="shared" si="216"/>
        <v>12.321612045254177</v>
      </c>
      <c r="AC1368" s="1">
        <f t="shared" si="218"/>
        <v>3564.1586681145614</v>
      </c>
    </row>
    <row r="1369" spans="1:29">
      <c r="A1369">
        <f t="shared" si="211"/>
        <v>12.375937698030478</v>
      </c>
      <c r="B1369" s="1">
        <f>(6.67384*10^(-11)*5.97219*10^24)/((6371*10^3+Equations!C1369)^2)</f>
        <v>9.7151787802728329</v>
      </c>
      <c r="C1369" s="1">
        <v>34150</v>
      </c>
      <c r="D1369" s="1">
        <f t="shared" si="212"/>
        <v>44.422573929308115</v>
      </c>
      <c r="E1369" s="1">
        <f>IF(C1369&lt;11165,'Initial Conditions (LLDS)'!$E$1-0.0065*C1369,IF(C1369&gt;25336.9,139.789+0.00296*C1369,216.483))</f>
        <v>240.87299999999999</v>
      </c>
      <c r="F1369">
        <f>(D1369*0.028964)/(8.3145*Equations!E1369)</f>
        <v>6.4244802489454844E-4</v>
      </c>
      <c r="G1369" s="14">
        <f t="shared" si="210"/>
        <v>7939.8106218119465</v>
      </c>
      <c r="H1369">
        <f t="shared" si="213"/>
        <v>481.16418421422861</v>
      </c>
      <c r="I1369">
        <f t="shared" si="214"/>
        <v>22.579174125772955</v>
      </c>
      <c r="J1369">
        <f>F1369*G1369*B1369-m*B1369-0.5*Equations!F1369*0.3*I1369</f>
        <v>23.637344205488823</v>
      </c>
      <c r="K1369" s="14">
        <f t="shared" si="217"/>
        <v>1.1072149876139092</v>
      </c>
      <c r="L1369" s="1">
        <f t="shared" si="219"/>
        <v>3565.2658831021754</v>
      </c>
      <c r="O1369">
        <f>(2*Mp*Equations!B1369/(Equations!F1369*1.026*0.75))^(1/2)</f>
        <v>211.11542199486374</v>
      </c>
      <c r="Q1369">
        <f>$G$3*('Initial Conditions (LLDS)'!$I$3/Equations!D1369)*(Ti/Equations!E1369)</f>
        <v>11187.849058742786</v>
      </c>
      <c r="T1369" s="1">
        <v>34150</v>
      </c>
      <c r="U1369">
        <f t="shared" si="215"/>
        <v>161.75985476243815</v>
      </c>
      <c r="AB1369">
        <f t="shared" si="216"/>
        <v>12.375937698030478</v>
      </c>
      <c r="AC1369" s="1">
        <f t="shared" si="218"/>
        <v>3565.2658831021754</v>
      </c>
    </row>
    <row r="1370" spans="1:29">
      <c r="A1370">
        <f t="shared" si="211"/>
        <v>12.430633801624541</v>
      </c>
      <c r="B1370" s="1">
        <f>(6.67384*10^(-11)*5.97219*10^24)/((6371*10^3+Equations!C1370)^2)</f>
        <v>9.7151029419091604</v>
      </c>
      <c r="C1370" s="1">
        <v>34175</v>
      </c>
      <c r="D1370" s="1">
        <f t="shared" si="212"/>
        <v>43.852226220405591</v>
      </c>
      <c r="E1370" s="1">
        <f>IF(C1370&lt;11165,'Initial Conditions (LLDS)'!$E$1-0.0065*C1370,IF(C1370&gt;25336.9,139.789+0.00296*C1370,216.483))</f>
        <v>240.947</v>
      </c>
      <c r="F1370">
        <f>(D1370*0.028964)/(8.3145*Equations!E1370)</f>
        <v>6.3400476754364461E-4</v>
      </c>
      <c r="G1370" s="14">
        <f t="shared" si="210"/>
        <v>8045.5477831540065</v>
      </c>
      <c r="H1370">
        <f t="shared" si="213"/>
        <v>485.42664305474966</v>
      </c>
      <c r="I1370">
        <f t="shared" si="214"/>
        <v>22.628925715962531</v>
      </c>
      <c r="J1370">
        <f>F1370*G1370*B1370-m*B1370-0.5*Equations!F1370*0.3*I1370</f>
        <v>23.637183536166543</v>
      </c>
      <c r="K1370" s="14">
        <f t="shared" si="217"/>
        <v>1.1047806826448197</v>
      </c>
      <c r="L1370" s="1">
        <f t="shared" si="219"/>
        <v>3566.3706637848204</v>
      </c>
      <c r="O1370">
        <f>(2*Mp*Equations!B1370/(Equations!F1370*1.026*0.75))^(1/2)</f>
        <v>212.5156912006656</v>
      </c>
      <c r="Q1370">
        <f>$G$3*('Initial Conditions (LLDS)'!$I$3/Equations!D1370)*(Ti/Equations!E1370)</f>
        <v>11329.878948027692</v>
      </c>
      <c r="T1370" s="1">
        <v>34175</v>
      </c>
      <c r="U1370">
        <f t="shared" si="215"/>
        <v>160.81165492730904</v>
      </c>
      <c r="AB1370">
        <f t="shared" si="216"/>
        <v>12.430633801624541</v>
      </c>
      <c r="AC1370" s="1">
        <f t="shared" si="218"/>
        <v>3566.3706637848204</v>
      </c>
    </row>
    <row r="1371" spans="1:29">
      <c r="A1371">
        <f t="shared" si="211"/>
        <v>12.485703798484936</v>
      </c>
      <c r="B1371" s="1">
        <f>(6.67384*10^(-11)*5.97219*10^24)/((6371*10^3+Equations!C1371)^2)</f>
        <v>9.7150271044334957</v>
      </c>
      <c r="C1371" s="1">
        <v>34200</v>
      </c>
      <c r="D1371" s="1">
        <f t="shared" si="212"/>
        <v>43.287822571348876</v>
      </c>
      <c r="E1371" s="1">
        <f>IF(C1371&lt;11165,'Initial Conditions (LLDS)'!$E$1-0.0065*C1371,IF(C1371&gt;25336.9,139.789+0.00296*C1371,216.483))</f>
        <v>241.02099999999999</v>
      </c>
      <c r="F1371">
        <f>(D1371*0.028964)/(8.3145*Equations!E1371)</f>
        <v>6.2565260619093987E-4</v>
      </c>
      <c r="G1371" s="14">
        <f t="shared" si="210"/>
        <v>8152.9519761372476</v>
      </c>
      <c r="H1371">
        <f t="shared" si="213"/>
        <v>489.73722913760895</v>
      </c>
      <c r="I1371">
        <f t="shared" si="214"/>
        <v>22.678906958810487</v>
      </c>
      <c r="J1371">
        <f>F1371*G1371*B1371-m*B1371-0.5*Equations!F1371*0.3*I1371</f>
        <v>23.637022663581739</v>
      </c>
      <c r="K1371" s="14">
        <f t="shared" si="217"/>
        <v>1.1023458954792262</v>
      </c>
      <c r="L1371" s="1">
        <f t="shared" si="219"/>
        <v>3567.4730096802996</v>
      </c>
      <c r="O1371">
        <f>(2*Mp*Equations!B1371/(Equations!F1371*1.026*0.75))^(1/2)</f>
        <v>213.92864463945668</v>
      </c>
      <c r="Q1371">
        <f>$G$3*('Initial Conditions (LLDS)'!$I$3/Equations!D1371)*(Ti/Equations!E1371)</f>
        <v>11474.078428047647</v>
      </c>
      <c r="T1371" s="1">
        <v>34200</v>
      </c>
      <c r="U1371">
        <f t="shared" si="215"/>
        <v>159.86638936379353</v>
      </c>
      <c r="AB1371">
        <f t="shared" si="216"/>
        <v>12.485703798484936</v>
      </c>
      <c r="AC1371" s="1">
        <f t="shared" si="218"/>
        <v>3567.4730096802996</v>
      </c>
    </row>
    <row r="1372" spans="1:29">
      <c r="A1372">
        <f t="shared" si="211"/>
        <v>12.541151171629355</v>
      </c>
      <c r="B1372" s="1">
        <f>(6.67384*10^(-11)*5.97219*10^24)/((6371*10^3+Equations!C1372)^2)</f>
        <v>9.7149512678458247</v>
      </c>
      <c r="C1372" s="1">
        <v>34225</v>
      </c>
      <c r="D1372" s="1">
        <f t="shared" si="212"/>
        <v>42.729315473581913</v>
      </c>
      <c r="E1372" s="1">
        <f>IF(C1372&lt;11165,'Initial Conditions (LLDS)'!$E$1-0.0065*C1372,IF(C1372&gt;25336.9,139.789+0.00296*C1372,216.483))</f>
        <v>241.09499999999997</v>
      </c>
      <c r="F1372">
        <f>(D1372*0.028964)/(8.3145*Equations!E1372)</f>
        <v>6.1739077050989666E-4</v>
      </c>
      <c r="G1372" s="14">
        <f t="shared" si="210"/>
        <v>8262.0536225493761</v>
      </c>
      <c r="H1372">
        <f t="shared" si="213"/>
        <v>494.09660501739802</v>
      </c>
      <c r="I1372">
        <f t="shared" si="214"/>
        <v>22.729119487626413</v>
      </c>
      <c r="J1372">
        <f>F1372*G1372*B1372-m*B1372-0.5*Equations!F1372*0.3*I1372</f>
        <v>23.63686158902367</v>
      </c>
      <c r="K1372" s="14">
        <f t="shared" si="217"/>
        <v>1.099910624061343</v>
      </c>
      <c r="L1372" s="1">
        <f t="shared" si="219"/>
        <v>3568.5729203043611</v>
      </c>
      <c r="O1372">
        <f>(2*Mp*Equations!B1372/(Equations!F1372*1.026*0.75))^(1/2)</f>
        <v>215.35442861612736</v>
      </c>
      <c r="Q1372">
        <f>$G$3*('Initial Conditions (LLDS)'!$I$3/Equations!D1372)*(Ti/Equations!E1372)</f>
        <v>11620.486211525415</v>
      </c>
      <c r="T1372" s="1">
        <v>34225</v>
      </c>
      <c r="U1372">
        <f t="shared" si="215"/>
        <v>158.92405937472779</v>
      </c>
      <c r="AB1372">
        <f t="shared" si="216"/>
        <v>12.541151171629355</v>
      </c>
      <c r="AC1372" s="1">
        <f t="shared" si="218"/>
        <v>3568.5729203043611</v>
      </c>
    </row>
    <row r="1373" spans="1:29">
      <c r="A1373">
        <f t="shared" si="211"/>
        <v>12.596979445224489</v>
      </c>
      <c r="B1373" s="1">
        <f>(6.67384*10^(-11)*5.97219*10^24)/((6371*10^3+Equations!C1373)^2)</f>
        <v>9.714875432146135</v>
      </c>
      <c r="C1373" s="1">
        <v>34250</v>
      </c>
      <c r="D1373" s="1">
        <f t="shared" si="212"/>
        <v>42.176657682288777</v>
      </c>
      <c r="E1373" s="1">
        <f>IF(C1373&lt;11165,'Initial Conditions (LLDS)'!$E$1-0.0065*C1373,IF(C1373&gt;25336.9,139.789+0.00296*C1373,216.483))</f>
        <v>241.16899999999998</v>
      </c>
      <c r="F1373">
        <f>(D1373*0.028964)/(8.3145*Equations!E1373)</f>
        <v>6.092184949290227E-4</v>
      </c>
      <c r="G1373" s="14">
        <f t="shared" si="210"/>
        <v>8372.8837756544599</v>
      </c>
      <c r="H1373">
        <f t="shared" si="213"/>
        <v>498.50544402701718</v>
      </c>
      <c r="I1373">
        <f t="shared" si="214"/>
        <v>22.779564951414443</v>
      </c>
      <c r="J1373">
        <f>F1373*G1373*B1373-m*B1373-0.5*Equations!F1373*0.3*I1373</f>
        <v>23.636700313776466</v>
      </c>
      <c r="K1373" s="14">
        <f t="shared" si="217"/>
        <v>1.0974748663252099</v>
      </c>
      <c r="L1373" s="1">
        <f t="shared" si="219"/>
        <v>3569.6703951706863</v>
      </c>
      <c r="O1373">
        <f>(2*Mp*Equations!B1373/(Equations!F1373*1.026*0.75))^(1/2)</f>
        <v>216.79319148881277</v>
      </c>
      <c r="Q1373">
        <f>$G$3*('Initial Conditions (LLDS)'!$I$3/Equations!D1373)*(Ti/Equations!E1373)</f>
        <v>11769.141801338106</v>
      </c>
      <c r="T1373" s="1">
        <v>34250</v>
      </c>
      <c r="U1373">
        <f t="shared" si="215"/>
        <v>157.98466623785743</v>
      </c>
      <c r="AB1373">
        <f t="shared" si="216"/>
        <v>12.596979445224489</v>
      </c>
      <c r="AC1373" s="1">
        <f t="shared" si="218"/>
        <v>3569.6703951706863</v>
      </c>
    </row>
    <row r="1374" spans="1:29">
      <c r="A1374">
        <f t="shared" si="211"/>
        <v>12.653192185175534</v>
      </c>
      <c r="B1374" s="1">
        <f>(6.67384*10^(-11)*5.97219*10^24)/((6371*10^3+Equations!C1374)^2)</f>
        <v>9.7147995973344106</v>
      </c>
      <c r="C1374" s="1">
        <v>34275</v>
      </c>
      <c r="D1374" s="1">
        <f t="shared" si="212"/>
        <v>41.629802215577435</v>
      </c>
      <c r="E1374" s="1">
        <f>IF(C1374&lt;11165,'Initial Conditions (LLDS)'!$E$1-0.0065*C1374,IF(C1374&gt;25336.9,139.789+0.00296*C1374,216.483))</f>
        <v>241.24299999999999</v>
      </c>
      <c r="F1374">
        <f>(D1374*0.028964)/(8.3145*Equations!E1374)</f>
        <v>6.0113501861279017E-4</v>
      </c>
      <c r="G1374" s="14">
        <f t="shared" si="210"/>
        <v>8485.4741348973075</v>
      </c>
      <c r="H1374">
        <f t="shared" si="213"/>
        <v>502.96443048017238</v>
      </c>
      <c r="I1374">
        <f t="shared" si="214"/>
        <v>22.830245015063355</v>
      </c>
      <c r="J1374">
        <f>F1374*G1374*B1374-m*B1374-0.5*Equations!F1374*0.3*I1374</f>
        <v>23.636538839119016</v>
      </c>
      <c r="K1374" s="14">
        <f t="shared" si="217"/>
        <v>1.0950386201946165</v>
      </c>
      <c r="L1374" s="1">
        <f t="shared" si="219"/>
        <v>3570.7654337908812</v>
      </c>
      <c r="O1374">
        <f>(2*Mp*Equations!B1374/(Equations!F1374*1.026*0.75))^(1/2)</f>
        <v>218.24508370287427</v>
      </c>
      <c r="Q1374">
        <f>$G$3*('Initial Conditions (LLDS)'!$I$3/Equations!D1374)*(Ti/Equations!E1374)</f>
        <v>11920.085508677132</v>
      </c>
      <c r="T1374" s="1">
        <v>34275</v>
      </c>
      <c r="U1374">
        <f t="shared" si="215"/>
        <v>157.04821120581605</v>
      </c>
      <c r="AB1374">
        <f t="shared" si="216"/>
        <v>12.653192185175534</v>
      </c>
      <c r="AC1374" s="1">
        <f t="shared" si="218"/>
        <v>3570.7654337908812</v>
      </c>
    </row>
    <row r="1375" spans="1:29">
      <c r="A1375">
        <f t="shared" si="211"/>
        <v>12.709792999725785</v>
      </c>
      <c r="B1375" s="1">
        <f>(6.67384*10^(-11)*5.97219*10^24)/((6371*10^3+Equations!C1375)^2)</f>
        <v>9.7147237634106371</v>
      </c>
      <c r="C1375" s="1">
        <v>34300</v>
      </c>
      <c r="D1375" s="1">
        <f t="shared" si="212"/>
        <v>41.088702353662406</v>
      </c>
      <c r="E1375" s="1">
        <f>IF(C1375&lt;11165,'Initial Conditions (LLDS)'!$E$1-0.0065*C1375,IF(C1375&gt;25336.9,139.789+0.00296*C1375,216.483))</f>
        <v>241.31699999999998</v>
      </c>
      <c r="F1375">
        <f>(D1375*0.028964)/(8.3145*Equations!E1375)</f>
        <v>5.9313958544257681E-4</v>
      </c>
      <c r="G1375" s="14">
        <f t="shared" si="210"/>
        <v>8599.8570609880044</v>
      </c>
      <c r="H1375">
        <f t="shared" si="213"/>
        <v>507.47425987820253</v>
      </c>
      <c r="I1375">
        <f t="shared" si="214"/>
        <v>22.881161359539647</v>
      </c>
      <c r="J1375">
        <f>F1375*G1375*B1375-m*B1375-0.5*Equations!F1375*0.3*I1375</f>
        <v>23.636377166325087</v>
      </c>
      <c r="K1375" s="14">
        <f t="shared" si="217"/>
        <v>1.0926018835830187</v>
      </c>
      <c r="L1375" s="1">
        <f t="shared" si="219"/>
        <v>3571.8580356744642</v>
      </c>
      <c r="O1375">
        <f>(2*Mp*Equations!B1375/(Equations!F1375*1.026*0.75))^(1/2)</f>
        <v>219.71025782553352</v>
      </c>
      <c r="Q1375">
        <f>$G$3*('Initial Conditions (LLDS)'!$I$3/Equations!D1375)*(Ti/Equations!E1375)</f>
        <v>12073.358471672796</v>
      </c>
      <c r="T1375" s="1">
        <v>34300</v>
      </c>
      <c r="U1375">
        <f t="shared" si="215"/>
        <v>156.1146955061005</v>
      </c>
      <c r="AB1375">
        <f t="shared" si="216"/>
        <v>12.709792999725785</v>
      </c>
      <c r="AC1375" s="1">
        <f t="shared" si="218"/>
        <v>3571.8580356744642</v>
      </c>
    </row>
    <row r="1376" spans="1:29">
      <c r="A1376">
        <f t="shared" si="211"/>
        <v>12.766785540066273</v>
      </c>
      <c r="B1376" s="1">
        <f>(6.67384*10^(-11)*5.97219*10^24)/((6371*10^3+Equations!C1376)^2)</f>
        <v>9.7146479303748023</v>
      </c>
      <c r="C1376" s="1">
        <v>34325</v>
      </c>
      <c r="D1376" s="1">
        <f t="shared" si="212"/>
        <v>40.553311638048967</v>
      </c>
      <c r="E1376" s="1">
        <f>IF(C1376&lt;11165,'Initial Conditions (LLDS)'!$E$1-0.0065*C1376,IF(C1376&gt;25336.9,139.789+0.00296*C1376,216.483))</f>
        <v>241.39099999999999</v>
      </c>
      <c r="F1376">
        <f>(D1376*0.028964)/(8.3145*Equations!E1376)</f>
        <v>5.8523144399766195E-4</v>
      </c>
      <c r="G1376" s="14">
        <f t="shared" si="210"/>
        <v>8716.065591376906</v>
      </c>
      <c r="H1376">
        <f t="shared" si="213"/>
        <v>512.03563912132131</v>
      </c>
      <c r="I1376">
        <f t="shared" si="214"/>
        <v>22.932315682083299</v>
      </c>
      <c r="J1376">
        <f>F1376*G1376*B1376-m*B1376-0.5*Equations!F1376*0.3*I1376</f>
        <v>23.636215296663284</v>
      </c>
      <c r="K1376" s="14">
        <f t="shared" si="217"/>
        <v>1.0901646543934573</v>
      </c>
      <c r="L1376" s="1">
        <f t="shared" si="219"/>
        <v>3572.9482003288576</v>
      </c>
      <c r="O1376">
        <f>(2*Mp*Equations!B1376/(Equations!F1376*1.026*0.75))^(1/2)</f>
        <v>221.18886858116653</v>
      </c>
      <c r="Q1376">
        <f>$G$3*('Initial Conditions (LLDS)'!$I$3/Equations!D1376)*(Ti/Equations!E1376)</f>
        <v>12229.002674495932</v>
      </c>
      <c r="T1376" s="1">
        <v>34325</v>
      </c>
      <c r="U1376">
        <f t="shared" si="215"/>
        <v>155.18412034104801</v>
      </c>
      <c r="AB1376">
        <f t="shared" si="216"/>
        <v>12.766785540066273</v>
      </c>
      <c r="AC1376" s="1">
        <f t="shared" si="218"/>
        <v>3572.9482003288576</v>
      </c>
    </row>
    <row r="1377" spans="1:29">
      <c r="A1377">
        <f t="shared" si="211"/>
        <v>12.824173500955721</v>
      </c>
      <c r="B1377" s="1">
        <f>(6.67384*10^(-11)*5.97219*10^24)/((6371*10^3+Equations!C1377)^2)</f>
        <v>9.7145720982268937</v>
      </c>
      <c r="C1377" s="1">
        <v>34350</v>
      </c>
      <c r="D1377" s="1">
        <f t="shared" si="212"/>
        <v>40.023583870717829</v>
      </c>
      <c r="E1377" s="1">
        <f>IF(C1377&lt;11165,'Initial Conditions (LLDS)'!$E$1-0.0065*C1377,IF(C1377&gt;25336.9,139.789+0.00296*C1377,216.483))</f>
        <v>241.46499999999997</v>
      </c>
      <c r="F1377">
        <f>(D1377*0.028964)/(8.3145*Equations!E1377)</f>
        <v>5.7740984753626586E-4</v>
      </c>
      <c r="G1377" s="14">
        <f t="shared" si="210"/>
        <v>8834.1334561313761</v>
      </c>
      <c r="H1377">
        <f t="shared" si="213"/>
        <v>516.64928672438487</v>
      </c>
      <c r="I1377">
        <f t="shared" si="214"/>
        <v>22.983709696406503</v>
      </c>
      <c r="J1377">
        <f>F1377*G1377*B1377-m*B1377-0.5*Equations!F1377*0.3*I1377</f>
        <v>23.63605323139706</v>
      </c>
      <c r="K1377" s="14">
        <f t="shared" si="217"/>
        <v>1.0877269305184769</v>
      </c>
      <c r="L1377" s="1">
        <f t="shared" si="219"/>
        <v>3574.035927259376</v>
      </c>
      <c r="O1377">
        <f>(2*Mp*Equations!B1377/(Equations!F1377*1.026*0.75))^(1/2)</f>
        <v>222.68107288727495</v>
      </c>
      <c r="Q1377">
        <f>$G$3*('Initial Conditions (LLDS)'!$I$3/Equations!D1377)*(Ti/Equations!E1377)</f>
        <v>12387.060966950321</v>
      </c>
      <c r="T1377" s="1">
        <v>34350</v>
      </c>
      <c r="U1377">
        <f t="shared" si="215"/>
        <v>154.25648688781274</v>
      </c>
      <c r="AB1377">
        <f t="shared" si="216"/>
        <v>12.824173500955721</v>
      </c>
      <c r="AC1377" s="1">
        <f t="shared" si="218"/>
        <v>3574.035927259376</v>
      </c>
    </row>
    <row r="1378" spans="1:29">
      <c r="A1378">
        <f t="shared" si="211"/>
        <v>12.88196062135113</v>
      </c>
      <c r="B1378" s="1">
        <f>(6.67384*10^(-11)*5.97219*10^24)/((6371*10^3+Equations!C1378)^2)</f>
        <v>9.7144962669668935</v>
      </c>
      <c r="C1378" s="1">
        <v>34375</v>
      </c>
      <c r="D1378" s="1">
        <f t="shared" si="212"/>
        <v>39.499473113309314</v>
      </c>
      <c r="E1378" s="1">
        <f>IF(C1378&lt;11165,'Initial Conditions (LLDS)'!$E$1-0.0065*C1378,IF(C1378&gt;25336.9,139.789+0.00296*C1378,216.483))</f>
        <v>241.53899999999999</v>
      </c>
      <c r="F1378">
        <f>(D1378*0.028964)/(8.3145*Equations!E1378)</f>
        <v>5.696740539766163E-4</v>
      </c>
      <c r="G1378" s="14">
        <f t="shared" si="210"/>
        <v>8954.0950942259733</v>
      </c>
      <c r="H1378">
        <f t="shared" si="213"/>
        <v>521.31593303730449</v>
      </c>
      <c r="I1378">
        <f t="shared" si="214"/>
        <v>23.035345132895316</v>
      </c>
      <c r="J1378">
        <f>F1378*G1378*B1378-m*B1378-0.5*Equations!F1378*0.3*I1378</f>
        <v>23.635890971784704</v>
      </c>
      <c r="K1378" s="14">
        <f t="shared" si="217"/>
        <v>1.0852887098400399</v>
      </c>
      <c r="L1378" s="1">
        <f t="shared" si="219"/>
        <v>3575.1212159692159</v>
      </c>
      <c r="O1378">
        <f>(2*Mp*Equations!B1378/(Equations!F1378*1.026*0.75))^(1/2)</f>
        <v>224.18702989115098</v>
      </c>
      <c r="Q1378">
        <f>$G$3*('Initial Conditions (LLDS)'!$I$3/Equations!D1378)*(Ti/Equations!E1378)</f>
        <v>12547.577084570055</v>
      </c>
      <c r="T1378" s="1">
        <v>34375</v>
      </c>
      <c r="U1378">
        <f t="shared" si="215"/>
        <v>153.33179629834078</v>
      </c>
      <c r="AB1378">
        <f t="shared" si="216"/>
        <v>12.88196062135113</v>
      </c>
      <c r="AC1378" s="1">
        <f t="shared" si="218"/>
        <v>3575.1212159692159</v>
      </c>
    </row>
    <row r="1379" spans="1:29">
      <c r="A1379">
        <f t="shared" si="211"/>
        <v>12.940150685048931</v>
      </c>
      <c r="B1379" s="1">
        <f>(6.67384*10^(-11)*5.97219*10^24)/((6371*10^3+Equations!C1379)^2)</f>
        <v>9.714420436594791</v>
      </c>
      <c r="C1379" s="1">
        <v>34400</v>
      </c>
      <c r="D1379" s="1">
        <f t="shared" si="212"/>
        <v>38.980933686309832</v>
      </c>
      <c r="E1379" s="1">
        <f>IF(C1379&lt;11165,'Initial Conditions (LLDS)'!$E$1-0.0065*C1379,IF(C1379&gt;25336.9,139.789+0.00296*C1379,216.483))</f>
        <v>241.613</v>
      </c>
      <c r="F1379">
        <f>(D1379*0.028964)/(8.3145*Equations!E1379)</f>
        <v>5.6202332587808313E-4</v>
      </c>
      <c r="G1379" s="14">
        <f t="shared" si="210"/>
        <v>9075.9856702573197</v>
      </c>
      <c r="H1379">
        <f t="shared" si="213"/>
        <v>526.03632047019278</v>
      </c>
      <c r="I1379">
        <f t="shared" si="214"/>
        <v>23.087223738814245</v>
      </c>
      <c r="J1379">
        <f>F1379*G1379*B1379-m*B1379-0.5*Equations!F1379*0.3*I1379</f>
        <v>23.635728519079422</v>
      </c>
      <c r="K1379" s="14">
        <f t="shared" si="217"/>
        <v>1.0828499902294444</v>
      </c>
      <c r="L1379" s="1">
        <f t="shared" si="219"/>
        <v>3576.2040659594454</v>
      </c>
      <c r="O1379">
        <f>(2*Mp*Equations!B1379/(Equations!F1379*1.026*0.75))^(1/2)</f>
        <v>225.70690100724528</v>
      </c>
      <c r="Q1379">
        <f>$G$3*('Initial Conditions (LLDS)'!$I$3/Equations!D1379)*(Ti/Equations!E1379)</f>
        <v>12710.595669235376</v>
      </c>
      <c r="T1379" s="1">
        <v>34400</v>
      </c>
      <c r="U1379">
        <f t="shared" si="215"/>
        <v>152.41004969934767</v>
      </c>
      <c r="AB1379">
        <f t="shared" si="216"/>
        <v>12.940150685048931</v>
      </c>
      <c r="AC1379" s="1">
        <f t="shared" si="218"/>
        <v>3576.2040659594454</v>
      </c>
    </row>
    <row r="1380" spans="1:29">
      <c r="A1380">
        <f t="shared" si="211"/>
        <v>12.998747521337268</v>
      </c>
      <c r="B1380" s="1">
        <f>(6.67384*10^(-11)*5.97219*10^24)/((6371*10^3+Equations!C1380)^2)</f>
        <v>9.7143446071105704</v>
      </c>
      <c r="C1380" s="1">
        <v>34425</v>
      </c>
      <c r="D1380" s="1">
        <f t="shared" si="212"/>
        <v>38.4679201682371</v>
      </c>
      <c r="E1380" s="1">
        <f>IF(C1380&lt;11165,'Initial Conditions (LLDS)'!$E$1-0.0065*C1380,IF(C1380&gt;25336.9,139.789+0.00296*C1380,216.483))</f>
        <v>241.68699999999998</v>
      </c>
      <c r="F1380">
        <f>(D1380*0.028964)/(8.3145*Equations!E1380)</f>
        <v>5.5445693042232907E-4</v>
      </c>
      <c r="G1380" s="14">
        <f t="shared" si="210"/>
        <v>9199.8410915965669</v>
      </c>
      <c r="H1380">
        <f t="shared" si="213"/>
        <v>530.8112037233866</v>
      </c>
      <c r="I1380">
        <f t="shared" si="214"/>
        <v>23.139347278513895</v>
      </c>
      <c r="J1380">
        <f>F1380*G1380*B1380-m*B1380-0.5*Equations!F1380*0.3*I1380</f>
        <v>23.635565874529277</v>
      </c>
      <c r="K1380" s="14">
        <f t="shared" si="217"/>
        <v>1.0804107695472387</v>
      </c>
      <c r="L1380" s="1">
        <f t="shared" si="219"/>
        <v>3577.2844767289926</v>
      </c>
      <c r="O1380">
        <f>(2*Mp*Equations!B1380/(Equations!F1380*1.026*0.75))^(1/2)</f>
        <v>227.24084995526098</v>
      </c>
      <c r="Q1380">
        <f>$G$3*('Initial Conditions (LLDS)'!$I$3/Equations!D1380)*(Ti/Equations!E1380)</f>
        <v>12876.16229032274</v>
      </c>
      <c r="T1380" s="1">
        <v>34425</v>
      </c>
      <c r="U1380">
        <f t="shared" si="215"/>
        <v>151.49124819229274</v>
      </c>
      <c r="AB1380">
        <f t="shared" si="216"/>
        <v>12.998747521337268</v>
      </c>
      <c r="AC1380" s="1">
        <f t="shared" si="218"/>
        <v>3577.2844767289926</v>
      </c>
    </row>
    <row r="1381" spans="1:29">
      <c r="A1381">
        <f t="shared" si="211"/>
        <v>13.057755005659276</v>
      </c>
      <c r="B1381" s="1">
        <f>(6.67384*10^(-11)*5.97219*10^24)/((6371*10^3+Equations!C1381)^2)</f>
        <v>9.7142687785142208</v>
      </c>
      <c r="C1381" s="1">
        <v>34450</v>
      </c>
      <c r="D1381" s="1">
        <f t="shared" si="212"/>
        <v>37.960387394827173</v>
      </c>
      <c r="E1381" s="1">
        <f>IF(C1381&lt;11165,'Initial Conditions (LLDS)'!$E$1-0.0065*C1381,IF(C1381&gt;25336.9,139.789+0.00296*C1381,216.483))</f>
        <v>241.76099999999997</v>
      </c>
      <c r="F1381">
        <f>(D1381*0.028964)/(8.3145*Equations!E1381)</f>
        <v>5.4697413939452152E-4</v>
      </c>
      <c r="G1381" s="14">
        <f t="shared" si="210"/>
        <v>9325.6980259914144</v>
      </c>
      <c r="H1381">
        <f t="shared" si="213"/>
        <v>535.6413500224362</v>
      </c>
      <c r="I1381">
        <f t="shared" si="214"/>
        <v>23.191717533641761</v>
      </c>
      <c r="J1381">
        <f>F1381*G1381*B1381-m*B1381-0.5*Equations!F1381*0.3*I1381</f>
        <v>23.635403039377273</v>
      </c>
      <c r="K1381" s="14">
        <f t="shared" si="217"/>
        <v>1.0779710456431335</v>
      </c>
      <c r="L1381" s="1">
        <f t="shared" si="219"/>
        <v>3578.3624477746357</v>
      </c>
      <c r="O1381">
        <f>(2*Mp*Equations!B1381/(Equations!F1381*1.026*0.75))^(1/2)</f>
        <v>228.78904279898268</v>
      </c>
      <c r="Q1381">
        <f>$G$3*('Initial Conditions (LLDS)'!$I$3/Equations!D1381)*(Ti/Equations!E1381)</f>
        <v>13044.323466403488</v>
      </c>
      <c r="T1381" s="1">
        <v>34450</v>
      </c>
      <c r="U1381">
        <f t="shared" si="215"/>
        <v>150.57539285335557</v>
      </c>
      <c r="AB1381">
        <f t="shared" si="216"/>
        <v>13.057755005659276</v>
      </c>
      <c r="AC1381" s="1">
        <f t="shared" si="218"/>
        <v>3578.3624477746357</v>
      </c>
    </row>
    <row r="1382" spans="1:29">
      <c r="A1382">
        <f t="shared" si="211"/>
        <v>13.11717706028789</v>
      </c>
      <c r="B1382" s="1">
        <f>(6.67384*10^(-11)*5.97219*10^24)/((6371*10^3+Equations!C1382)^2)</f>
        <v>9.7141929508057245</v>
      </c>
      <c r="C1382" s="1">
        <v>34475</v>
      </c>
      <c r="D1382" s="1">
        <f t="shared" si="212"/>
        <v>37.458290458220986</v>
      </c>
      <c r="E1382" s="1">
        <f>IF(C1382&lt;11165,'Initial Conditions (LLDS)'!$E$1-0.0065*C1382,IF(C1382&gt;25336.9,139.789+0.00296*C1382,216.483))</f>
        <v>241.83499999999998</v>
      </c>
      <c r="F1382">
        <f>(D1382*0.028964)/(8.3145*Equations!E1382)</f>
        <v>5.3957422916457156E-4</v>
      </c>
      <c r="G1382" s="14">
        <f t="shared" si="210"/>
        <v>9453.593919631121</v>
      </c>
      <c r="H1382">
        <f t="shared" si="213"/>
        <v>540.52753935820692</v>
      </c>
      <c r="I1382">
        <f t="shared" si="214"/>
        <v>23.24433630335604</v>
      </c>
      <c r="J1382">
        <f>F1382*G1382*B1382-m*B1382-0.5*Equations!F1382*0.3*I1382</f>
        <v>23.63524001486125</v>
      </c>
      <c r="K1382" s="14">
        <f t="shared" si="217"/>
        <v>1.075530816355917</v>
      </c>
      <c r="L1382" s="1">
        <f t="shared" si="219"/>
        <v>3579.4379785909914</v>
      </c>
      <c r="O1382">
        <f>(2*Mp*Equations!B1382/(Equations!F1382*1.026*0.75))^(1/2)</f>
        <v>230.35164798586214</v>
      </c>
      <c r="Q1382">
        <f>$G$3*('Initial Conditions (LLDS)'!$I$3/Equations!D1382)*(Ti/Equations!E1382)</f>
        <v>13215.126687507462</v>
      </c>
      <c r="T1382" s="1">
        <v>34475</v>
      </c>
      <c r="U1382">
        <f t="shared" si="215"/>
        <v>149.66248473341031</v>
      </c>
      <c r="AB1382">
        <f t="shared" si="216"/>
        <v>13.11717706028789</v>
      </c>
      <c r="AC1382" s="1">
        <f t="shared" si="218"/>
        <v>3579.4379785909914</v>
      </c>
    </row>
    <row r="1383" spans="1:29">
      <c r="A1383">
        <f t="shared" si="211"/>
        <v>13.177017655012135</v>
      </c>
      <c r="B1383" s="1">
        <f>(6.67384*10^(-11)*5.97219*10^24)/((6371*10^3+Equations!C1383)^2)</f>
        <v>9.7141171239850692</v>
      </c>
      <c r="C1383" s="1">
        <v>34500</v>
      </c>
      <c r="D1383" s="1">
        <f t="shared" si="212"/>
        <v>36.961584706152408</v>
      </c>
      <c r="E1383" s="1">
        <f>IF(C1383&lt;11165,'Initial Conditions (LLDS)'!$E$1-0.0065*C1383,IF(C1383&gt;25336.9,139.789+0.00296*C1383,216.483))</f>
        <v>241.90899999999999</v>
      </c>
      <c r="F1383">
        <f>(D1383*0.028964)/(8.3145*Equations!E1383)</f>
        <v>5.3225648066842969E-4</v>
      </c>
      <c r="G1383" s="14">
        <f t="shared" si="210"/>
        <v>9583.5670156874385</v>
      </c>
      <c r="H1383">
        <f t="shared" si="213"/>
        <v>545.4705647321955</v>
      </c>
      <c r="I1383">
        <f t="shared" si="214"/>
        <v>23.297205404542705</v>
      </c>
      <c r="J1383">
        <f>F1383*G1383*B1383-m*B1383-0.5*Equations!F1383*0.3*I1383</f>
        <v>23.635076802213991</v>
      </c>
      <c r="K1383" s="14">
        <f t="shared" si="217"/>
        <v>1.073090079513368</v>
      </c>
      <c r="L1383" s="1">
        <f t="shared" si="219"/>
        <v>3580.5110686705048</v>
      </c>
      <c r="O1383">
        <f>(2*Mp*Equations!B1383/(Equations!F1383*1.026*0.75))^(1/2)</f>
        <v>231.92883638737231</v>
      </c>
      <c r="Q1383">
        <f>$G$3*('Initial Conditions (LLDS)'!$I$3/Equations!D1383)*(Ti/Equations!E1383)</f>
        <v>13388.620437967125</v>
      </c>
      <c r="T1383" s="1">
        <v>34500</v>
      </c>
      <c r="U1383">
        <f t="shared" si="215"/>
        <v>148.75252485800166</v>
      </c>
      <c r="AB1383">
        <f t="shared" si="216"/>
        <v>13.177017655012135</v>
      </c>
      <c r="AC1383" s="1">
        <f t="shared" si="218"/>
        <v>3580.5110686705048</v>
      </c>
    </row>
    <row r="1384" spans="1:29">
      <c r="A1384">
        <f t="shared" si="211"/>
        <v>13.23728080783528</v>
      </c>
      <c r="B1384" s="1">
        <f>(6.67384*10^(-11)*5.97219*10^24)/((6371*10^3+Equations!C1384)^2)</f>
        <v>9.7140412980522424</v>
      </c>
      <c r="C1384" s="1">
        <v>34525</v>
      </c>
      <c r="D1384" s="1">
        <f t="shared" si="212"/>
        <v>36.470225741136176</v>
      </c>
      <c r="E1384" s="1">
        <f>IF(C1384&lt;11165,'Initial Conditions (LLDS)'!$E$1-0.0065*C1384,IF(C1384&gt;25336.9,139.789+0.00296*C1384,216.483))</f>
        <v>241.983</v>
      </c>
      <c r="F1384">
        <f>(D1384*0.028964)/(8.3145*Equations!E1384)</f>
        <v>5.2502017938941387E-4</v>
      </c>
      <c r="G1384" s="14">
        <f t="shared" si="210"/>
        <v>9715.6563733456624</v>
      </c>
      <c r="H1384">
        <f t="shared" si="213"/>
        <v>550.47123240719873</v>
      </c>
      <c r="I1384">
        <f t="shared" si="214"/>
        <v>23.350326672035926</v>
      </c>
      <c r="J1384">
        <f>F1384*G1384*B1384-m*B1384-0.5*Equations!F1384*0.3*I1384</f>
        <v>23.634913402663255</v>
      </c>
      <c r="K1384" s="14">
        <f t="shared" si="217"/>
        <v>1.070648832932162</v>
      </c>
      <c r="L1384" s="1">
        <f t="shared" si="219"/>
        <v>3581.5817175034367</v>
      </c>
      <c r="O1384">
        <f>(2*Mp*Equations!B1384/(Equations!F1384*1.026*0.75))^(1/2)</f>
        <v>233.52078134015042</v>
      </c>
      <c r="Q1384">
        <f>$G$3*('Initial Conditions (LLDS)'!$I$3/Equations!D1384)*(Ti/Equations!E1384)</f>
        <v>13564.854219859413</v>
      </c>
      <c r="T1384" s="1">
        <v>34525</v>
      </c>
      <c r="U1384">
        <f t="shared" si="215"/>
        <v>147.8455142273196</v>
      </c>
      <c r="AB1384">
        <f t="shared" si="216"/>
        <v>13.23728080783528</v>
      </c>
      <c r="AC1384" s="1">
        <f t="shared" si="218"/>
        <v>3581.5817175034367</v>
      </c>
    </row>
    <row r="1385" spans="1:29">
      <c r="A1385">
        <f t="shared" si="211"/>
        <v>13.297970585685157</v>
      </c>
      <c r="B1385" s="1">
        <f>(6.67384*10^(-11)*5.97219*10^24)/((6371*10^3+Equations!C1385)^2)</f>
        <v>9.713965473007228</v>
      </c>
      <c r="C1385" s="1">
        <v>34550</v>
      </c>
      <c r="D1385" s="1">
        <f t="shared" si="212"/>
        <v>35.984169419656276</v>
      </c>
      <c r="E1385" s="1">
        <f>IF(C1385&lt;11165,'Initial Conditions (LLDS)'!$E$1-0.0065*C1385,IF(C1385&gt;25336.9,139.789+0.00296*C1385,216.483))</f>
        <v>242.05699999999999</v>
      </c>
      <c r="F1385">
        <f>(D1385*0.028964)/(8.3145*Equations!E1385)</f>
        <v>5.1786461533957794E-4</v>
      </c>
      <c r="G1385" s="14">
        <f t="shared" si="210"/>
        <v>9849.9018873398672</v>
      </c>
      <c r="H1385">
        <f t="shared" si="213"/>
        <v>555.53036216347425</v>
      </c>
      <c r="I1385">
        <f t="shared" si="214"/>
        <v>23.403701958841566</v>
      </c>
      <c r="J1385">
        <f>F1385*G1385*B1385-m*B1385-0.5*Equations!F1385*0.3*I1385</f>
        <v>23.634749817431665</v>
      </c>
      <c r="K1385" s="14">
        <f t="shared" si="217"/>
        <v>1.0682070744177878</v>
      </c>
      <c r="L1385" s="1">
        <f t="shared" si="219"/>
        <v>3582.6499245778546</v>
      </c>
      <c r="O1385">
        <f>(2*Mp*Equations!B1385/(Equations!F1385*1.026*0.75))^(1/2)</f>
        <v>235.12765868794722</v>
      </c>
      <c r="Q1385">
        <f>$G$3*('Initial Conditions (LLDS)'!$I$3/Equations!D1385)*(Ti/Equations!E1385)</f>
        <v>13743.878577062353</v>
      </c>
      <c r="T1385" s="1">
        <v>34550</v>
      </c>
      <c r="U1385">
        <f t="shared" si="215"/>
        <v>146.94145381617349</v>
      </c>
      <c r="AB1385">
        <f t="shared" si="216"/>
        <v>13.297970585685157</v>
      </c>
      <c r="AC1385" s="1">
        <f t="shared" si="218"/>
        <v>3582.6499245778546</v>
      </c>
    </row>
    <row r="1386" spans="1:29">
      <c r="A1386">
        <f t="shared" si="211"/>
        <v>13.359091105136619</v>
      </c>
      <c r="B1386" s="1">
        <f>(6.67384*10^(-11)*5.97219*10^24)/((6371*10^3+Equations!C1386)^2)</f>
        <v>9.7138896488500137</v>
      </c>
      <c r="C1386" s="1">
        <v>34575</v>
      </c>
      <c r="D1386" s="1">
        <f t="shared" si="212"/>
        <v>35.503371851355595</v>
      </c>
      <c r="E1386" s="1">
        <f>IF(C1386&lt;11165,'Initial Conditions (LLDS)'!$E$1-0.0065*C1386,IF(C1386&gt;25336.9,139.789+0.00296*C1386,216.483))</f>
        <v>242.13099999999997</v>
      </c>
      <c r="F1386">
        <f>(D1386*0.028964)/(8.3145*Equations!E1386)</f>
        <v>5.1078908304113223E-4</v>
      </c>
      <c r="G1386" s="14">
        <f t="shared" si="210"/>
        <v>9986.3443080068355</v>
      </c>
      <c r="H1386">
        <f t="shared" si="213"/>
        <v>560.64878756050166</v>
      </c>
      <c r="I1386">
        <f t="shared" si="214"/>
        <v>23.457333136364262</v>
      </c>
      <c r="J1386">
        <f>F1386*G1386*B1386-m*B1386-0.5*Equations!F1386*0.3*I1386</f>
        <v>23.634586047736814</v>
      </c>
      <c r="K1386" s="14">
        <f t="shared" si="217"/>
        <v>1.0657648017644532</v>
      </c>
      <c r="L1386" s="1">
        <f t="shared" si="219"/>
        <v>3583.7156893796191</v>
      </c>
      <c r="O1386">
        <f>(2*Mp*Equations!B1386/(Equations!F1386*1.026*0.75))^(1/2)</f>
        <v>236.74964682439685</v>
      </c>
      <c r="Q1386">
        <f>$G$3*('Initial Conditions (LLDS)'!$I$3/Equations!D1386)*(Ti/Equations!E1386)</f>
        <v>13925.745119943882</v>
      </c>
      <c r="T1386" s="1">
        <v>34575</v>
      </c>
      <c r="U1386">
        <f t="shared" si="215"/>
        <v>146.04034457396739</v>
      </c>
      <c r="AB1386">
        <f t="shared" si="216"/>
        <v>13.359091105136619</v>
      </c>
      <c r="AC1386" s="1">
        <f t="shared" si="218"/>
        <v>3583.7156893796191</v>
      </c>
    </row>
    <row r="1387" spans="1:29">
      <c r="A1387">
        <f t="shared" si="211"/>
        <v>13.420646533146757</v>
      </c>
      <c r="B1387" s="1">
        <f>(6.67384*10^(-11)*5.97219*10^24)/((6371*10^3+Equations!C1387)^2)</f>
        <v>9.713813825580587</v>
      </c>
      <c r="C1387" s="1">
        <v>34600</v>
      </c>
      <c r="D1387" s="1">
        <f t="shared" si="212"/>
        <v>35.02778939822484</v>
      </c>
      <c r="E1387" s="1">
        <f>IF(C1387&lt;11165,'Initial Conditions (LLDS)'!$E$1-0.0065*C1387,IF(C1387&gt;25336.9,139.789+0.00296*C1387,216.483))</f>
        <v>242.20499999999998</v>
      </c>
      <c r="F1387">
        <f>(D1387*0.028964)/(8.3145*Equations!E1387)</f>
        <v>5.0379288150788966E-4</v>
      </c>
      <c r="G1387" s="14">
        <f t="shared" si="210"/>
        <v>10125.025261874327</v>
      </c>
      <c r="H1387">
        <f t="shared" si="213"/>
        <v>565.82735620451672</v>
      </c>
      <c r="I1387">
        <f t="shared" si="214"/>
        <v>23.51122209463788</v>
      </c>
      <c r="J1387">
        <f>F1387*G1387*B1387-m*B1387-0.5*Equations!F1387*0.3*I1387</f>
        <v>23.634422094791304</v>
      </c>
      <c r="K1387" s="14">
        <f t="shared" si="217"/>
        <v>1.0633220127549925</v>
      </c>
      <c r="L1387" s="1">
        <f t="shared" si="219"/>
        <v>3584.7790113923743</v>
      </c>
      <c r="O1387">
        <f>(2*Mp*Equations!B1387/(Equations!F1387*1.026*0.75))^(1/2)</f>
        <v>238.38692673663169</v>
      </c>
      <c r="Q1387">
        <f>$G$3*('Initial Conditions (LLDS)'!$I$3/Equations!D1387)*(Ti/Equations!E1387)</f>
        <v>14110.506550701961</v>
      </c>
      <c r="T1387" s="1">
        <v>34600</v>
      </c>
      <c r="U1387">
        <f t="shared" si="215"/>
        <v>145.14218742467304</v>
      </c>
      <c r="AB1387">
        <f t="shared" si="216"/>
        <v>13.420646533146757</v>
      </c>
      <c r="AC1387" s="1">
        <f t="shared" si="218"/>
        <v>3584.7790113923743</v>
      </c>
    </row>
    <row r="1388" spans="1:29">
      <c r="A1388">
        <f t="shared" si="211"/>
        <v>13.482641087802707</v>
      </c>
      <c r="B1388" s="1">
        <f>(6.67384*10^(-11)*5.97219*10^24)/((6371*10^3+Equations!C1388)^2)</f>
        <v>9.7137380031989302</v>
      </c>
      <c r="C1388" s="1">
        <v>34625</v>
      </c>
      <c r="D1388" s="1">
        <f t="shared" si="212"/>
        <v>34.557378673793586</v>
      </c>
      <c r="E1388" s="1">
        <f>IF(C1388&lt;11165,'Initial Conditions (LLDS)'!$E$1-0.0065*C1388,IF(C1388&gt;25336.9,139.789+0.00296*C1388,216.483))</f>
        <v>242.279</v>
      </c>
      <c r="F1388">
        <f>(D1388*0.028964)/(8.3145*Equations!E1388)</f>
        <v>4.9687531422677343E-4</v>
      </c>
      <c r="G1388" s="14">
        <f t="shared" si="210"/>
        <v>10265.987272798562</v>
      </c>
      <c r="H1388">
        <f t="shared" si="213"/>
        <v>571.06693002192185</v>
      </c>
      <c r="I1388">
        <f t="shared" si="214"/>
        <v>23.565370742559306</v>
      </c>
      <c r="J1388">
        <f>F1388*G1388*B1388-m*B1388-0.5*Equations!F1388*0.3*I1388</f>
        <v>23.634257959802621</v>
      </c>
      <c r="K1388" s="14">
        <f t="shared" si="217"/>
        <v>1.060878705160778</v>
      </c>
      <c r="L1388" s="1">
        <f t="shared" si="219"/>
        <v>3585.8398900975349</v>
      </c>
      <c r="O1388">
        <f>(2*Mp*Equations!B1388/(Equations!F1388*1.026*0.75))^(1/2)</f>
        <v>240.03968204975286</v>
      </c>
      <c r="Q1388">
        <f>$G$3*('Initial Conditions (LLDS)'!$I$3/Equations!D1388)*(Ti/Equations!E1388)</f>
        <v>14298.216689373749</v>
      </c>
      <c r="T1388" s="1">
        <v>34625</v>
      </c>
      <c r="U1388">
        <f t="shared" si="215"/>
        <v>144.24698326680544</v>
      </c>
      <c r="AB1388">
        <f t="shared" si="216"/>
        <v>13.482641087802707</v>
      </c>
      <c r="AC1388" s="1">
        <f t="shared" si="218"/>
        <v>3585.8398900975349</v>
      </c>
    </row>
    <row r="1389" spans="1:29">
      <c r="A1389">
        <f t="shared" si="211"/>
        <v>13.54507903908268</v>
      </c>
      <c r="B1389" s="1">
        <f>(6.67384*10^(-11)*5.97219*10^24)/((6371*10^3+Equations!C1389)^2)</f>
        <v>9.7136621817050308</v>
      </c>
      <c r="C1389" s="1">
        <v>34650</v>
      </c>
      <c r="D1389" s="1">
        <f t="shared" si="212"/>
        <v>34.092096542320519</v>
      </c>
      <c r="E1389" s="1">
        <f>IF(C1389&lt;11165,'Initial Conditions (LLDS)'!$E$1-0.0065*C1389,IF(C1389&gt;25336.9,139.789+0.00296*C1389,216.483))</f>
        <v>242.35299999999998</v>
      </c>
      <c r="F1389">
        <f>(D1389*0.028964)/(8.3145*Equations!E1389)</f>
        <v>4.9003568913934942E-4</v>
      </c>
      <c r="G1389" s="14">
        <f t="shared" si="210"/>
        <v>10409.273783667857</v>
      </c>
      <c r="H1389">
        <f t="shared" si="213"/>
        <v>576.36838553875293</v>
      </c>
      <c r="I1389">
        <f t="shared" si="214"/>
        <v>23.619781008126022</v>
      </c>
      <c r="J1389">
        <f>F1389*G1389*B1389-m*B1389-0.5*Equations!F1389*0.3*I1389</f>
        <v>23.634093643973273</v>
      </c>
      <c r="K1389" s="14">
        <f t="shared" si="217"/>
        <v>1.0584348767416232</v>
      </c>
      <c r="L1389" s="1">
        <f t="shared" si="219"/>
        <v>3586.8983249742764</v>
      </c>
      <c r="O1389">
        <f>(2*Mp*Equations!B1389/(Equations!F1389*1.026*0.75))^(1/2)</f>
        <v>241.70809907218398</v>
      </c>
      <c r="Q1389">
        <f>$G$3*('Initial Conditions (LLDS)'!$I$3/Equations!D1389)*(Ti/Equations!E1389)</f>
        <v>14488.93050053448</v>
      </c>
      <c r="T1389" s="1">
        <v>34650</v>
      </c>
      <c r="U1389">
        <f t="shared" si="215"/>
        <v>143.35473297339567</v>
      </c>
      <c r="AB1389">
        <f t="shared" si="216"/>
        <v>13.54507903908268</v>
      </c>
      <c r="AC1389" s="1">
        <f t="shared" si="218"/>
        <v>3586.8983249742764</v>
      </c>
    </row>
    <row r="1390" spans="1:29">
      <c r="A1390">
        <f t="shared" si="211"/>
        <v>13.607964709630254</v>
      </c>
      <c r="B1390" s="1">
        <f>(6.67384*10^(-11)*5.97219*10^24)/((6371*10^3+Equations!C1390)^2)</f>
        <v>9.7135863610988782</v>
      </c>
      <c r="C1390" s="1">
        <v>34675</v>
      </c>
      <c r="D1390" s="1">
        <f t="shared" si="212"/>
        <v>33.631900117984841</v>
      </c>
      <c r="E1390" s="1">
        <f>IF(C1390&lt;11165,'Initial Conditions (LLDS)'!$E$1-0.0065*C1390,IF(C1390&gt;25336.9,139.789+0.00296*C1390,216.483))</f>
        <v>242.42699999999999</v>
      </c>
      <c r="F1390">
        <f>(D1390*0.028964)/(8.3145*Equations!E1390)</f>
        <v>4.8327331862340825E-4</v>
      </c>
      <c r="G1390" s="14">
        <f t="shared" si="210"/>
        <v>10554.929178688511</v>
      </c>
      <c r="H1390">
        <f t="shared" si="213"/>
        <v>581.73261416633102</v>
      </c>
      <c r="I1390">
        <f t="shared" si="214"/>
        <v>23.674454838677129</v>
      </c>
      <c r="J1390">
        <f>F1390*G1390*B1390-m*B1390-0.5*Equations!F1390*0.3*I1390</f>
        <v>23.633929148500783</v>
      </c>
      <c r="K1390" s="14">
        <f t="shared" si="217"/>
        <v>1.0559905252456887</v>
      </c>
      <c r="L1390" s="1">
        <f t="shared" si="219"/>
        <v>3587.9543154995222</v>
      </c>
      <c r="O1390">
        <f>(2*Mp*Equations!B1390/(Equations!F1390*1.026*0.75))^(1/2)</f>
        <v>243.3923668419223</v>
      </c>
      <c r="Q1390">
        <f>$G$3*('Initial Conditions (LLDS)'!$I$3/Equations!D1390)*(Ti/Equations!E1390)</f>
        <v>14682.704120705364</v>
      </c>
      <c r="T1390" s="1">
        <v>34675</v>
      </c>
      <c r="U1390">
        <f t="shared" si="215"/>
        <v>142.46543739196477</v>
      </c>
      <c r="AB1390">
        <f t="shared" si="216"/>
        <v>13.607964709630254</v>
      </c>
      <c r="AC1390" s="1">
        <f t="shared" si="218"/>
        <v>3587.9543154995222</v>
      </c>
    </row>
    <row r="1391" spans="1:29">
      <c r="A1391">
        <f t="shared" si="211"/>
        <v>13.671302475542278</v>
      </c>
      <c r="B1391" s="1">
        <f>(6.67384*10^(-11)*5.97219*10^24)/((6371*10^3+Equations!C1391)^2)</f>
        <v>9.7135105413804546</v>
      </c>
      <c r="C1391" s="1">
        <v>34700</v>
      </c>
      <c r="D1391" s="1">
        <f t="shared" si="212"/>
        <v>33.17674676407789</v>
      </c>
      <c r="E1391" s="1">
        <f>IF(C1391&lt;11165,'Initial Conditions (LLDS)'!$E$1-0.0065*C1391,IF(C1391&gt;25336.9,139.789+0.00296*C1391,216.483))</f>
        <v>242.50099999999998</v>
      </c>
      <c r="F1391">
        <f>(D1391*0.028964)/(8.3145*Equations!E1391)</f>
        <v>4.7658751947458395E-4</v>
      </c>
      <c r="G1391" s="14">
        <f t="shared" si="210"/>
        <v>10702.998806270398</v>
      </c>
      <c r="H1391">
        <f t="shared" si="213"/>
        <v>587.16052249325946</v>
      </c>
      <c r="I1391">
        <f t="shared" si="214"/>
        <v>23.729394201138142</v>
      </c>
      <c r="J1391">
        <f>F1391*G1391*B1391-m*B1391-0.5*Equations!F1391*0.3*I1391</f>
        <v>23.633764474577625</v>
      </c>
      <c r="K1391" s="14">
        <f t="shared" si="217"/>
        <v>1.0535456484093857</v>
      </c>
      <c r="L1391" s="1">
        <f t="shared" si="219"/>
        <v>3589.0078611479316</v>
      </c>
      <c r="O1391">
        <f>(2*Mp*Equations!B1391/(Equations!F1391*1.026*0.75))^(1/2)</f>
        <v>245.09267717370992</v>
      </c>
      <c r="Q1391">
        <f>$G$3*('Initial Conditions (LLDS)'!$I$3/Equations!D1391)*(Ti/Equations!E1391)</f>
        <v>14879.594886491765</v>
      </c>
      <c r="T1391" s="1">
        <v>34700</v>
      </c>
      <c r="U1391">
        <f t="shared" si="215"/>
        <v>141.57909734449677</v>
      </c>
      <c r="AB1391">
        <f t="shared" si="216"/>
        <v>13.671302475542278</v>
      </c>
      <c r="AC1391" s="1">
        <f t="shared" si="218"/>
        <v>3589.0078611479316</v>
      </c>
    </row>
    <row r="1392" spans="1:29">
      <c r="A1392">
        <f t="shared" si="211"/>
        <v>13.735096767170615</v>
      </c>
      <c r="B1392" s="1">
        <f>(6.67384*10^(-11)*5.97219*10^24)/((6371*10^3+Equations!C1392)^2)</f>
        <v>9.7134347225497475</v>
      </c>
      <c r="C1392" s="1">
        <v>34725</v>
      </c>
      <c r="D1392" s="1">
        <f t="shared" si="212"/>
        <v>32.726594092195846</v>
      </c>
      <c r="E1392" s="1">
        <f>IF(C1392&lt;11165,'Initial Conditions (LLDS)'!$E$1-0.0065*C1392,IF(C1392&gt;25336.9,139.789+0.00296*C1392,216.483))</f>
        <v>242.57499999999999</v>
      </c>
      <c r="F1392">
        <f>(D1392*0.028964)/(8.3145*Equations!E1392)</f>
        <v>4.6997761288802191E-4</v>
      </c>
      <c r="G1392" s="14">
        <f t="shared" si="210"/>
        <v>10853.529002529744</v>
      </c>
      <c r="H1392">
        <f t="shared" si="213"/>
        <v>592.65303258392305</v>
      </c>
      <c r="I1392">
        <f t="shared" si="214"/>
        <v>23.784601082269376</v>
      </c>
      <c r="J1392">
        <f>F1392*G1392*B1392-m*B1392-0.5*Equations!F1392*0.3*I1392</f>
        <v>23.633599623391301</v>
      </c>
      <c r="K1392" s="14">
        <f t="shared" si="217"/>
        <v>1.0511002439572832</v>
      </c>
      <c r="L1392" s="1">
        <f t="shared" si="219"/>
        <v>3590.0589613918887</v>
      </c>
      <c r="O1392">
        <f>(2*Mp*Equations!B1392/(Equations!F1392*1.026*0.75))^(1/2)</f>
        <v>246.80922470714361</v>
      </c>
      <c r="Q1392">
        <f>$G$3*('Initial Conditions (LLDS)'!$I$3/Equations!D1392)*(Ti/Equations!E1392)</f>
        <v>15079.661363472478</v>
      </c>
      <c r="T1392" s="1">
        <v>34725</v>
      </c>
      <c r="U1392">
        <f t="shared" si="215"/>
        <v>140.69571362741257</v>
      </c>
      <c r="AB1392">
        <f t="shared" si="216"/>
        <v>13.735096767170615</v>
      </c>
      <c r="AC1392" s="1">
        <f t="shared" si="218"/>
        <v>3590.0589613918887</v>
      </c>
    </row>
    <row r="1393" spans="1:29">
      <c r="A1393">
        <f t="shared" si="211"/>
        <v>13.799352069938079</v>
      </c>
      <c r="B1393" s="1">
        <f>(6.67384*10^(-11)*5.97219*10^24)/((6371*10^3+Equations!C1393)^2)</f>
        <v>9.7133589046067428</v>
      </c>
      <c r="C1393" s="1">
        <v>34750</v>
      </c>
      <c r="D1393" s="1">
        <f t="shared" si="212"/>
        <v>32.281399961432243</v>
      </c>
      <c r="E1393" s="1">
        <f>IF(C1393&lt;11165,'Initial Conditions (LLDS)'!$E$1-0.0065*C1393,IF(C1393&gt;25336.9,139.789+0.00296*C1393,216.483))</f>
        <v>242.649</v>
      </c>
      <c r="F1393">
        <f>(D1393*0.028964)/(8.3145*Equations!E1393)</f>
        <v>4.6344292444007831E-4</v>
      </c>
      <c r="G1393" s="14">
        <f t="shared" si="210"/>
        <v>11006.567115427768</v>
      </c>
      <c r="H1393">
        <f t="shared" si="213"/>
        <v>598.2110822836529</v>
      </c>
      <c r="I1393">
        <f t="shared" si="214"/>
        <v>23.840077488918354</v>
      </c>
      <c r="J1393">
        <f>F1393*G1393*B1393-m*B1393-0.5*Equations!F1393*0.3*I1393</f>
        <v>23.633434596124321</v>
      </c>
      <c r="K1393" s="14">
        <f t="shared" si="217"/>
        <v>1.048654309602006</v>
      </c>
      <c r="L1393" s="1">
        <f t="shared" si="219"/>
        <v>3591.1076157014909</v>
      </c>
      <c r="O1393">
        <f>(2*Mp*Equations!B1393/(Equations!F1393*1.026*0.75))^(1/2)</f>
        <v>248.54220695574782</v>
      </c>
      <c r="Q1393">
        <f>$G$3*('Initial Conditions (LLDS)'!$I$3/Equations!D1393)*(Ti/Equations!E1393)</f>
        <v>15282.963375862995</v>
      </c>
      <c r="T1393" s="1">
        <v>34750</v>
      </c>
      <c r="U1393">
        <f t="shared" si="215"/>
        <v>139.81528701154218</v>
      </c>
      <c r="AB1393">
        <f t="shared" si="216"/>
        <v>13.799352069938079</v>
      </c>
      <c r="AC1393" s="1">
        <f t="shared" si="218"/>
        <v>3591.1076157014909</v>
      </c>
    </row>
    <row r="1394" spans="1:29">
      <c r="A1394">
        <f t="shared" si="211"/>
        <v>13.864072925168731</v>
      </c>
      <c r="B1394" s="1">
        <f>(6.67384*10^(-11)*5.97219*10^24)/((6371*10^3+Equations!C1394)^2)</f>
        <v>9.7132830875514262</v>
      </c>
      <c r="C1394" s="1">
        <v>34775</v>
      </c>
      <c r="D1394" s="1">
        <f t="shared" si="212"/>
        <v>31.841122477571769</v>
      </c>
      <c r="E1394" s="1">
        <f>IF(C1394&lt;11165,'Initial Conditions (LLDS)'!$E$1-0.0065*C1394,IF(C1394&gt;25336.9,139.789+0.00296*C1394,216.483))</f>
        <v>242.72299999999998</v>
      </c>
      <c r="F1394">
        <f>(D1394*0.028964)/(8.3145*Equations!E1394)</f>
        <v>4.5698278407007068E-4</v>
      </c>
      <c r="G1394" s="14">
        <f t="shared" si="210"/>
        <v>11162.161529563664</v>
      </c>
      <c r="H1394">
        <f t="shared" si="213"/>
        <v>603.83562553071715</v>
      </c>
      <c r="I1394">
        <f t="shared" si="214"/>
        <v>23.895825448275936</v>
      </c>
      <c r="J1394">
        <f>F1394*G1394*B1394-m*B1394-0.5*Equations!F1394*0.3*I1394</f>
        <v>23.633269393954254</v>
      </c>
      <c r="K1394" s="14">
        <f t="shared" si="217"/>
        <v>1.0462078430441384</v>
      </c>
      <c r="L1394" s="1">
        <f t="shared" si="219"/>
        <v>3592.153823544535</v>
      </c>
      <c r="O1394">
        <f>(2*Mp*Equations!B1394/(Equations!F1394*1.026*0.75))^(1/2)</f>
        <v>250.2918243570285</v>
      </c>
      <c r="Q1394">
        <f>$G$3*('Initial Conditions (LLDS)'!$I$3/Equations!D1394)*(Ti/Equations!E1394)</f>
        <v>15489.562036974776</v>
      </c>
      <c r="T1394" s="1">
        <v>34775</v>
      </c>
      <c r="U1394">
        <f t="shared" si="215"/>
        <v>138.93781824209822</v>
      </c>
      <c r="AB1394">
        <f t="shared" si="216"/>
        <v>13.864072925168731</v>
      </c>
      <c r="AC1394" s="1">
        <f t="shared" si="218"/>
        <v>3592.153823544535</v>
      </c>
    </row>
    <row r="1395" spans="1:29">
      <c r="A1395">
        <f t="shared" si="211"/>
        <v>13.929263930933072</v>
      </c>
      <c r="B1395" s="1">
        <f>(6.67384*10^(-11)*5.97219*10^24)/((6371*10^3+Equations!C1395)^2)</f>
        <v>9.7132072713837854</v>
      </c>
      <c r="C1395" s="1">
        <v>34800</v>
      </c>
      <c r="D1395" s="1">
        <f t="shared" si="212"/>
        <v>31.405719992283597</v>
      </c>
      <c r="E1395" s="1">
        <f>IF(C1395&lt;11165,'Initial Conditions (LLDS)'!$E$1-0.0065*C1395,IF(C1395&gt;25336.9,139.789+0.00296*C1395,216.483))</f>
        <v>242.79699999999997</v>
      </c>
      <c r="F1395">
        <f>(D1395*0.028964)/(8.3145*Equations!E1395)</f>
        <v>4.5059652606205508E-4</v>
      </c>
      <c r="G1395" s="14">
        <f t="shared" si="210"/>
        <v>11320.361691641972</v>
      </c>
      <c r="H1395">
        <f t="shared" si="213"/>
        <v>609.52763267532862</v>
      </c>
      <c r="I1395">
        <f t="shared" si="214"/>
        <v>23.951847008136461</v>
      </c>
      <c r="J1395">
        <f>F1395*G1395*B1395-m*B1395-0.5*Equations!F1395*0.3*I1395</f>
        <v>23.633104018053686</v>
      </c>
      <c r="K1395" s="14">
        <f t="shared" si="217"/>
        <v>1.0437608419721236</v>
      </c>
      <c r="L1395" s="1">
        <f t="shared" si="219"/>
        <v>3593.1975843865071</v>
      </c>
      <c r="O1395">
        <f>(2*Mp*Equations!B1395/(Equations!F1395*1.026*0.75))^(1/2)</f>
        <v>252.05828032353617</v>
      </c>
      <c r="Q1395">
        <f>$G$3*('Initial Conditions (LLDS)'!$I$3/Equations!D1395)*(Ti/Equations!E1395)</f>
        <v>15699.519780494922</v>
      </c>
      <c r="T1395" s="1">
        <v>34800</v>
      </c>
      <c r="U1395">
        <f t="shared" si="215"/>
        <v>138.06330803864697</v>
      </c>
      <c r="AB1395">
        <f t="shared" si="216"/>
        <v>13.929263930933072</v>
      </c>
      <c r="AC1395" s="1">
        <f t="shared" si="218"/>
        <v>3593.1975843865071</v>
      </c>
    </row>
    <row r="1396" spans="1:29">
      <c r="A1396">
        <f t="shared" si="211"/>
        <v>13.994929742908031</v>
      </c>
      <c r="B1396" s="1">
        <f>(6.67384*10^(-11)*5.97219*10^24)/((6371*10^3+Equations!C1396)^2)</f>
        <v>9.713131456103806</v>
      </c>
      <c r="C1396" s="1">
        <v>34825</v>
      </c>
      <c r="D1396" s="1">
        <f t="shared" si="212"/>
        <v>30.975151102316428</v>
      </c>
      <c r="E1396" s="1">
        <f>IF(C1396&lt;11165,'Initial Conditions (LLDS)'!$E$1-0.0065*C1396,IF(C1396&gt;25336.9,139.789+0.00296*C1396,216.483))</f>
        <v>242.87099999999998</v>
      </c>
      <c r="F1396">
        <f>(D1396*0.028964)/(8.3145*Equations!E1396)</f>
        <v>4.4428348902666201E-4</v>
      </c>
      <c r="G1396" s="14">
        <f t="shared" si="210"/>
        <v>11481.21813663377</v>
      </c>
      <c r="H1396">
        <f t="shared" si="213"/>
        <v>615.28809080580947</v>
      </c>
      <c r="I1396">
        <f t="shared" si="214"/>
        <v>24.008144237161879</v>
      </c>
      <c r="J1396">
        <f>F1396*G1396*B1396-m*B1396-0.5*Equations!F1396*0.3*I1396</f>
        <v>23.632938469590254</v>
      </c>
      <c r="K1396" s="14">
        <f t="shared" si="217"/>
        <v>1.0413133040621625</v>
      </c>
      <c r="L1396" s="1">
        <f t="shared" si="219"/>
        <v>3594.238897690569</v>
      </c>
      <c r="O1396">
        <f>(2*Mp*Equations!B1396/(Equations!F1396*1.026*0.75))^(1/2)</f>
        <v>253.84178129495209</v>
      </c>
      <c r="Q1396">
        <f>$G$3*('Initial Conditions (LLDS)'!$I$3/Equations!D1396)*(Ti/Equations!E1396)</f>
        <v>15912.900392609565</v>
      </c>
      <c r="T1396" s="1">
        <v>34825</v>
      </c>
      <c r="U1396">
        <f t="shared" si="215"/>
        <v>137.19175709508201</v>
      </c>
      <c r="AB1396">
        <f t="shared" si="216"/>
        <v>13.994929742908031</v>
      </c>
      <c r="AC1396" s="1">
        <f t="shared" si="218"/>
        <v>3594.238897690569</v>
      </c>
    </row>
    <row r="1397" spans="1:29">
      <c r="A1397">
        <f t="shared" si="211"/>
        <v>14.061075075252466</v>
      </c>
      <c r="B1397" s="1">
        <f>(6.67384*10^(-11)*5.97219*10^24)/((6371*10^3+Equations!C1397)^2)</f>
        <v>9.713055641711474</v>
      </c>
      <c r="C1397" s="1">
        <v>34850</v>
      </c>
      <c r="D1397" s="1">
        <f t="shared" si="212"/>
        <v>30.549374648693501</v>
      </c>
      <c r="E1397" s="1">
        <f>IF(C1397&lt;11165,'Initial Conditions (LLDS)'!$E$1-0.0065*C1397,IF(C1397&gt;25336.9,139.789+0.00296*C1397,216.483))</f>
        <v>242.94499999999999</v>
      </c>
      <c r="F1397">
        <f>(D1397*0.028964)/(8.3145*Equations!E1397)</f>
        <v>4.3804301588296432E-4</v>
      </c>
      <c r="G1397" s="14">
        <f t="shared" si="210"/>
        <v>11644.782514653078</v>
      </c>
      <c r="H1397">
        <f t="shared" si="213"/>
        <v>621.11800408213037</v>
      </c>
      <c r="I1397">
        <f t="shared" si="214"/>
        <v>24.064719225149975</v>
      </c>
      <c r="J1397">
        <f>F1397*G1397*B1397-m*B1397-0.5*Equations!F1397*0.3*I1397</f>
        <v>23.632772749726666</v>
      </c>
      <c r="K1397" s="14">
        <f t="shared" si="217"/>
        <v>1.0388652269781136</v>
      </c>
      <c r="L1397" s="1">
        <f t="shared" si="219"/>
        <v>3595.2777629175471</v>
      </c>
      <c r="O1397">
        <f>(2*Mp*Equations!B1397/(Equations!F1397*1.026*0.75))^(1/2)</f>
        <v>255.64253679122893</v>
      </c>
      <c r="Q1397">
        <f>$G$3*('Initial Conditions (LLDS)'!$I$3/Equations!D1397)*(Ti/Equations!E1397)</f>
        <v>16129.769044996823</v>
      </c>
      <c r="T1397" s="1">
        <v>34850</v>
      </c>
      <c r="U1397">
        <f t="shared" si="215"/>
        <v>136.32316607959626</v>
      </c>
      <c r="AB1397">
        <f t="shared" si="216"/>
        <v>14.061075075252466</v>
      </c>
      <c r="AC1397" s="1">
        <f t="shared" si="218"/>
        <v>3595.2777629175471</v>
      </c>
    </row>
    <row r="1398" spans="1:29">
      <c r="A1398">
        <f t="shared" si="211"/>
        <v>14.127704701498294</v>
      </c>
      <c r="B1398" s="1">
        <f>(6.67384*10^(-11)*5.97219*10^24)/((6371*10^3+Equations!C1398)^2)</f>
        <v>9.712979828206775</v>
      </c>
      <c r="C1398" s="1">
        <v>34875</v>
      </c>
      <c r="D1398" s="1">
        <f t="shared" si="212"/>
        <v>30.128349715907728</v>
      </c>
      <c r="E1398" s="1">
        <f>IF(C1398&lt;11165,'Initial Conditions (LLDS)'!$E$1-0.0065*C1398,IF(C1398&gt;25336.9,139.789+0.00296*C1398,216.483))</f>
        <v>243.01900000000001</v>
      </c>
      <c r="F1398">
        <f>(D1398*0.028964)/(8.3145*Equations!E1398)</f>
        <v>4.3187445384037989E-4</v>
      </c>
      <c r="G1398" s="14">
        <f t="shared" si="210"/>
        <v>11811.10761856994</v>
      </c>
      <c r="H1398">
        <f t="shared" si="213"/>
        <v>627.01839407699333</v>
      </c>
      <c r="I1398">
        <f t="shared" si="214"/>
        <v>24.121574083306793</v>
      </c>
      <c r="J1398">
        <f>F1398*G1398*B1398-m*B1398-0.5*Equations!F1398*0.3*I1398</f>
        <v>23.632606859620676</v>
      </c>
      <c r="K1398" s="14">
        <f t="shared" si="217"/>
        <v>1.0364166083713879</v>
      </c>
      <c r="L1398" s="1">
        <f t="shared" si="219"/>
        <v>3596.3141795259185</v>
      </c>
      <c r="O1398">
        <f>(2*Mp*Equations!B1398/(Equations!F1398*1.026*0.75))^(1/2)</f>
        <v>257.46075946680895</v>
      </c>
      <c r="Q1398">
        <f>$G$3*('Initial Conditions (LLDS)'!$I$3/Equations!D1398)*(Ti/Equations!E1398)</f>
        <v>16350.192328715279</v>
      </c>
      <c r="T1398" s="1">
        <v>34875</v>
      </c>
      <c r="U1398">
        <f t="shared" si="215"/>
        <v>135.45753563465263</v>
      </c>
      <c r="AB1398">
        <f t="shared" si="216"/>
        <v>14.127704701498294</v>
      </c>
      <c r="AC1398" s="1">
        <f t="shared" si="218"/>
        <v>3596.3141795259185</v>
      </c>
    </row>
    <row r="1399" spans="1:29">
      <c r="A1399">
        <f t="shared" si="211"/>
        <v>14.194823455457534</v>
      </c>
      <c r="B1399" s="1">
        <f>(6.67384*10^(-11)*5.97219*10^24)/((6371*10^3+Equations!C1399)^2)</f>
        <v>9.7129040155896949</v>
      </c>
      <c r="C1399" s="1">
        <v>34900</v>
      </c>
      <c r="D1399" s="1">
        <f t="shared" si="212"/>
        <v>29.712035631118198</v>
      </c>
      <c r="E1399" s="1">
        <f>IF(C1399&lt;11165,'Initial Conditions (LLDS)'!$E$1-0.0065*C1399,IF(C1399&gt;25336.9,139.789+0.00296*C1399,216.483))</f>
        <v>243.09299999999999</v>
      </c>
      <c r="F1399">
        <f>(D1399*0.028964)/(8.3145*Equations!E1399)</f>
        <v>4.2577715438062781E-4</v>
      </c>
      <c r="G1399" s="14">
        <f t="shared" si="210"/>
        <v>11980.247412381894</v>
      </c>
      <c r="H1399">
        <f t="shared" si="213"/>
        <v>632.99030012464459</v>
      </c>
      <c r="I1399">
        <f t="shared" si="214"/>
        <v>24.178710944523282</v>
      </c>
      <c r="J1399">
        <f>F1399*G1399*B1399-m*B1399-0.5*Equations!F1399*0.3*I1399</f>
        <v>23.63244080042513</v>
      </c>
      <c r="K1399" s="14">
        <f t="shared" si="217"/>
        <v>1.0339674458808461</v>
      </c>
      <c r="L1399" s="1">
        <f t="shared" si="219"/>
        <v>3597.3481469717995</v>
      </c>
      <c r="O1399">
        <f>(2*Mp*Equations!B1399/(Equations!F1399*1.026*0.75))^(1/2)</f>
        <v>259.29666516593909</v>
      </c>
      <c r="Q1399">
        <f>$G$3*('Initial Conditions (LLDS)'!$I$3/Equations!D1399)*(Ti/Equations!E1399)</f>
        <v>16574.238289013971</v>
      </c>
      <c r="T1399" s="1">
        <v>34900</v>
      </c>
      <c r="U1399">
        <f t="shared" si="215"/>
        <v>134.5948663769565</v>
      </c>
      <c r="AB1399">
        <f t="shared" si="216"/>
        <v>14.194823455457534</v>
      </c>
      <c r="AC1399" s="1">
        <f t="shared" si="218"/>
        <v>3597.3481469717995</v>
      </c>
    </row>
    <row r="1400" spans="1:29">
      <c r="A1400">
        <f t="shared" si="211"/>
        <v>14.262436232145751</v>
      </c>
      <c r="B1400" s="1">
        <f>(6.67384*10^(-11)*5.97219*10^24)/((6371*10^3+Equations!C1400)^2)</f>
        <v>9.7128282038602212</v>
      </c>
      <c r="C1400" s="1">
        <v>34925</v>
      </c>
      <c r="D1400" s="1">
        <f t="shared" si="212"/>
        <v>29.30039196334651</v>
      </c>
      <c r="E1400" s="1">
        <f>IF(C1400&lt;11165,'Initial Conditions (LLDS)'!$E$1-0.0065*C1400,IF(C1400&gt;25336.9,139.789+0.00296*C1400,216.483))</f>
        <v>243.16699999999997</v>
      </c>
      <c r="F1400">
        <f>(D1400*0.028964)/(8.3145*Equations!E1400)</f>
        <v>4.1975047323971427E-4</v>
      </c>
      <c r="G1400" s="14">
        <f t="shared" si="210"/>
        <v>12152.257060367321</v>
      </c>
      <c r="H1400">
        <f t="shared" si="213"/>
        <v>639.0347796776291</v>
      </c>
      <c r="I1400">
        <f t="shared" si="214"/>
        <v>24.236131963656252</v>
      </c>
      <c r="J1400">
        <f>F1400*G1400*B1400-m*B1400-0.5*Equations!F1400*0.3*I1400</f>
        <v>23.632274573287997</v>
      </c>
      <c r="K1400" s="14">
        <f t="shared" si="217"/>
        <v>1.0315177371326918</v>
      </c>
      <c r="L1400" s="1">
        <f t="shared" si="219"/>
        <v>3598.3796647089321</v>
      </c>
      <c r="O1400">
        <f>(2*Mp*Equations!B1400/(Equations!F1400*1.026*0.75))^(1/2)</f>
        <v>261.15047297911457</v>
      </c>
      <c r="Q1400">
        <f>$G$3*('Initial Conditions (LLDS)'!$I$3/Equations!D1400)*(Ti/Equations!E1400)</f>
        <v>16801.976461092487</v>
      </c>
      <c r="T1400" s="1">
        <v>34925</v>
      </c>
      <c r="U1400">
        <f t="shared" si="215"/>
        <v>133.7351588974266</v>
      </c>
      <c r="AB1400">
        <f t="shared" si="216"/>
        <v>14.262436232145751</v>
      </c>
      <c r="AC1400" s="1">
        <f t="shared" si="218"/>
        <v>3598.3796647089321</v>
      </c>
    </row>
    <row r="1401" spans="1:29">
      <c r="A1401">
        <f t="shared" si="211"/>
        <v>14.33054798872198</v>
      </c>
      <c r="B1401" s="1">
        <f>(6.67384*10^(-11)*5.97219*10^24)/((6371*10^3+Equations!C1401)^2)</f>
        <v>9.7127523930183379</v>
      </c>
      <c r="C1401" s="1">
        <v>34950</v>
      </c>
      <c r="D1401" s="1">
        <f t="shared" si="212"/>
        <v>28.893378522674354</v>
      </c>
      <c r="E1401" s="1">
        <f>IF(C1401&lt;11165,'Initial Conditions (LLDS)'!$E$1-0.0065*C1401,IF(C1401&gt;25336.9,139.789+0.00296*C1401,216.483))</f>
        <v>243.24099999999999</v>
      </c>
      <c r="F1401">
        <f>(D1401*0.028964)/(8.3145*Equations!E1401)</f>
        <v>4.1379377038996935E-4</v>
      </c>
      <c r="G1401" s="14">
        <f t="shared" si="210"/>
        <v>12327.19295704383</v>
      </c>
      <c r="H1401">
        <f t="shared" si="213"/>
        <v>645.15290867166527</v>
      </c>
      <c r="I1401">
        <f t="shared" si="214"/>
        <v>24.293839317813735</v>
      </c>
      <c r="J1401">
        <f>F1401*G1401*B1401-m*B1401-0.5*Equations!F1401*0.3*I1401</f>
        <v>23.632108179352297</v>
      </c>
      <c r="K1401" s="14">
        <f t="shared" si="217"/>
        <v>1.0290674797403663</v>
      </c>
      <c r="L1401" s="1">
        <f t="shared" si="219"/>
        <v>3599.4087321886723</v>
      </c>
      <c r="O1401">
        <f>(2*Mp*Equations!B1401/(Equations!F1401*1.026*0.75))^(1/2)</f>
        <v>263.0224053006724</v>
      </c>
      <c r="Q1401">
        <f>$G$3*('Initial Conditions (LLDS)'!$I$3/Equations!D1401)*(Ti/Equations!E1401)</f>
        <v>17033.477906838747</v>
      </c>
      <c r="T1401" s="1">
        <v>34950</v>
      </c>
      <c r="U1401">
        <f t="shared" si="215"/>
        <v>132.87841376116657</v>
      </c>
      <c r="AB1401">
        <f t="shared" si="216"/>
        <v>14.33054798872198</v>
      </c>
      <c r="AC1401" s="1">
        <f t="shared" si="218"/>
        <v>3599.4087321886723</v>
      </c>
    </row>
    <row r="1402" spans="1:29">
      <c r="A1402">
        <f t="shared" si="211"/>
        <v>14.399163745445888</v>
      </c>
      <c r="B1402" s="1">
        <f>(6.67384*10^(-11)*5.97219*10^24)/((6371*10^3+Equations!C1402)^2)</f>
        <v>9.7126765830640345</v>
      </c>
      <c r="C1402" s="1">
        <v>34975</v>
      </c>
      <c r="D1402" s="1">
        <f t="shared" si="212"/>
        <v>28.490955359440807</v>
      </c>
      <c r="E1402" s="1">
        <f>IF(C1402&lt;11165,'Initial Conditions (LLDS)'!$E$1-0.0065*C1402,IF(C1402&gt;25336.9,139.789+0.00296*C1402,216.483))</f>
        <v>243.315</v>
      </c>
      <c r="F1402">
        <f>(D1402*0.028964)/(8.3145*Equations!E1402)</f>
        <v>4.0790641002211314E-4</v>
      </c>
      <c r="G1402" s="14">
        <f t="shared" si="210"/>
        <v>12505.112757956695</v>
      </c>
      <c r="H1402">
        <f t="shared" si="213"/>
        <v>651.34578189888487</v>
      </c>
      <c r="I1402">
        <f t="shared" si="214"/>
        <v>24.351835206644829</v>
      </c>
      <c r="J1402">
        <f>F1402*G1402*B1402-m*B1402-0.5*Equations!F1402*0.3*I1402</f>
        <v>23.631941619756212</v>
      </c>
      <c r="K1402" s="14">
        <f t="shared" si="217"/>
        <v>1.0266166713044407</v>
      </c>
      <c r="L1402" s="1">
        <f t="shared" si="219"/>
        <v>3600.4353488599768</v>
      </c>
      <c r="O1402">
        <f>(2*Mp*Equations!B1402/(Equations!F1402*1.026*0.75))^(1/2)</f>
        <v>264.91268788756526</v>
      </c>
      <c r="Q1402">
        <f>$G$3*('Initial Conditions (LLDS)'!$I$3/Equations!D1402)*(Ti/Equations!E1402)</f>
        <v>17268.815252574987</v>
      </c>
      <c r="T1402" s="1">
        <v>34975</v>
      </c>
      <c r="U1402">
        <f t="shared" si="215"/>
        <v>132.02463150743523</v>
      </c>
      <c r="AB1402">
        <f t="shared" si="216"/>
        <v>14.399163745445888</v>
      </c>
      <c r="AC1402" s="1">
        <f t="shared" si="218"/>
        <v>3600.4353488599768</v>
      </c>
    </row>
    <row r="1403" spans="1:29">
      <c r="A1403">
        <f t="shared" si="211"/>
        <v>14.468288586651985</v>
      </c>
      <c r="B1403" s="1">
        <f>(6.67384*10^(-11)*5.97219*10^24)/((6371*10^3+Equations!C1403)^2)</f>
        <v>9.712600773997293</v>
      </c>
      <c r="C1403" s="1">
        <v>35000</v>
      </c>
      <c r="D1403" s="1">
        <f t="shared" si="212"/>
        <v>28.093082763441082</v>
      </c>
      <c r="E1403" s="1">
        <f>IF(C1403&lt;11165,'Initial Conditions (LLDS)'!$E$1-0.0065*C1403,IF(C1403&gt;25336.9,139.789+0.00296*C1403,216.483))</f>
        <v>243.38899999999998</v>
      </c>
      <c r="F1403">
        <f>(D1403*0.028964)/(8.3145*Equations!E1403)</f>
        <v>4.0208776052737434E-4</v>
      </c>
      <c r="G1403" s="14">
        <f>(n*8.3145*E1403/D1403)</f>
        <v>12686.075411321975</v>
      </c>
      <c r="H1403">
        <f t="shared" si="213"/>
        <v>657.61451338960251</v>
      </c>
      <c r="I1403">
        <f t="shared" si="214"/>
        <v>24.410121852634088</v>
      </c>
      <c r="J1403">
        <f>F1403*G1403*B1403-m*B1403-0.5*Equations!F1403*0.3*I1403</f>
        <v>23.631774895632997</v>
      </c>
      <c r="K1403" s="14">
        <f t="shared" si="217"/>
        <v>1.0241653094125074</v>
      </c>
      <c r="L1403" s="1">
        <f t="shared" si="219"/>
        <v>3601.4595141693894</v>
      </c>
      <c r="O1403">
        <f>(2*Mp*Equations!B1403/(Equations!F1403*1.026*0.75))^(1/2)</f>
        <v>266.82154991933862</v>
      </c>
      <c r="Q1403">
        <f>$G$3*('Initial Conditions (LLDS)'!$I$3/Equations!D1403)*(Ti/Equations!E1403)</f>
        <v>17508.062727841243</v>
      </c>
      <c r="T1403" s="1">
        <v>35000</v>
      </c>
      <c r="U1403">
        <f t="shared" si="215"/>
        <v>131.17381264961793</v>
      </c>
      <c r="AB1403">
        <f t="shared" si="216"/>
        <v>14.468288586651985</v>
      </c>
      <c r="AC1403" s="1">
        <f t="shared" si="218"/>
        <v>3601.4595141693894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"/>
  <sheetViews>
    <sheetView workbookViewId="0">
      <selection activeCell="U6" sqref="U6"/>
    </sheetView>
  </sheetViews>
  <sheetFormatPr baseColWidth="10" defaultColWidth="8.83203125" defaultRowHeight="14" x14ac:dyDescent="0"/>
  <cols>
    <col min="1" max="1" width="8.83203125" customWidth="1"/>
    <col min="2" max="2" width="47.5" style="1" customWidth="1"/>
    <col min="3" max="3" width="25.83203125" style="1" customWidth="1"/>
    <col min="6" max="6" width="38.1640625" customWidth="1"/>
    <col min="7" max="7" width="15.33203125" customWidth="1"/>
    <col min="10" max="10" width="41.1640625" customWidth="1"/>
    <col min="11" max="11" width="15.33203125" customWidth="1"/>
    <col min="14" max="14" width="33.5" customWidth="1"/>
    <col min="15" max="15" width="18.5" customWidth="1"/>
    <col min="17" max="17" width="4.5" customWidth="1"/>
    <col min="18" max="18" width="1.83203125" hidden="1" customWidth="1"/>
    <col min="19" max="19" width="7.5" customWidth="1"/>
    <col min="20" max="20" width="32.5" customWidth="1"/>
    <col min="21" max="21" width="17.5" customWidth="1"/>
  </cols>
  <sheetData>
    <row r="1" spans="1:21">
      <c r="A1" s="3"/>
      <c r="B1" s="3" t="s">
        <v>1</v>
      </c>
      <c r="C1" s="3"/>
      <c r="E1" s="2"/>
      <c r="F1" s="2" t="s">
        <v>38</v>
      </c>
      <c r="G1" s="2"/>
      <c r="I1" s="7"/>
      <c r="J1" s="7" t="s">
        <v>53</v>
      </c>
      <c r="K1" s="7"/>
      <c r="M1" s="10"/>
      <c r="N1" s="10" t="s">
        <v>144</v>
      </c>
      <c r="O1" s="10"/>
      <c r="S1" s="113" t="s">
        <v>145</v>
      </c>
      <c r="T1" s="113"/>
      <c r="U1" s="113"/>
    </row>
    <row r="2" spans="1:21">
      <c r="A2" s="4" t="s">
        <v>2</v>
      </c>
      <c r="B2" s="3" t="s">
        <v>36</v>
      </c>
      <c r="C2" s="3" t="s">
        <v>4</v>
      </c>
      <c r="E2" s="2" t="s">
        <v>2</v>
      </c>
      <c r="F2" s="2" t="s">
        <v>36</v>
      </c>
      <c r="G2" s="2" t="s">
        <v>4</v>
      </c>
      <c r="I2" s="7" t="s">
        <v>2</v>
      </c>
      <c r="J2" s="7" t="s">
        <v>3</v>
      </c>
      <c r="K2" s="7" t="s">
        <v>4</v>
      </c>
      <c r="M2" s="11" t="s">
        <v>2</v>
      </c>
      <c r="N2" s="10" t="s">
        <v>3</v>
      </c>
      <c r="O2" s="10" t="s">
        <v>4</v>
      </c>
      <c r="S2" s="26" t="s">
        <v>2</v>
      </c>
      <c r="T2" s="27" t="s">
        <v>3</v>
      </c>
      <c r="U2" s="27" t="s">
        <v>4</v>
      </c>
    </row>
    <row r="3" spans="1:21" ht="16">
      <c r="A3" s="4" t="s">
        <v>8</v>
      </c>
      <c r="B3" s="3" t="s">
        <v>7</v>
      </c>
      <c r="C3" s="3" t="s">
        <v>6</v>
      </c>
      <c r="E3" s="2" t="s">
        <v>39</v>
      </c>
      <c r="F3" s="2" t="s">
        <v>40</v>
      </c>
      <c r="G3" s="2" t="s">
        <v>41</v>
      </c>
      <c r="I3" s="7" t="s">
        <v>54</v>
      </c>
      <c r="J3" s="7" t="s">
        <v>55</v>
      </c>
      <c r="K3" s="8" t="s">
        <v>67</v>
      </c>
      <c r="M3" s="10" t="s">
        <v>74</v>
      </c>
      <c r="N3" s="10" t="s">
        <v>75</v>
      </c>
      <c r="O3" s="10" t="s">
        <v>5</v>
      </c>
      <c r="S3" s="27" t="s">
        <v>74</v>
      </c>
      <c r="T3" s="27" t="s">
        <v>75</v>
      </c>
      <c r="U3" s="27" t="s">
        <v>5</v>
      </c>
    </row>
    <row r="4" spans="1:21" ht="16">
      <c r="A4" s="4" t="s">
        <v>11</v>
      </c>
      <c r="B4" s="3" t="s">
        <v>15</v>
      </c>
      <c r="C4" s="3" t="s">
        <v>6</v>
      </c>
      <c r="E4" s="2" t="s">
        <v>27</v>
      </c>
      <c r="F4" s="2" t="s">
        <v>28</v>
      </c>
      <c r="G4" s="2" t="s">
        <v>43</v>
      </c>
      <c r="I4" s="7" t="s">
        <v>58</v>
      </c>
      <c r="J4" s="7" t="s">
        <v>68</v>
      </c>
      <c r="K4" s="7">
        <v>1.2929999999999999</v>
      </c>
      <c r="M4" s="10" t="s">
        <v>76</v>
      </c>
      <c r="N4" s="10" t="s">
        <v>77</v>
      </c>
      <c r="O4" s="10" t="s">
        <v>5</v>
      </c>
      <c r="S4" s="27" t="s">
        <v>76</v>
      </c>
      <c r="T4" s="27" t="s">
        <v>146</v>
      </c>
      <c r="U4" s="27" t="s">
        <v>5</v>
      </c>
    </row>
    <row r="5" spans="1:21" ht="16">
      <c r="A5" s="4" t="s">
        <v>10</v>
      </c>
      <c r="B5" s="3" t="s">
        <v>13</v>
      </c>
      <c r="C5" s="3">
        <v>101325</v>
      </c>
      <c r="E5" s="2" t="s">
        <v>42</v>
      </c>
      <c r="F5" s="2" t="s">
        <v>44</v>
      </c>
      <c r="G5" s="2" t="s">
        <v>45</v>
      </c>
      <c r="I5" s="8" t="s">
        <v>69</v>
      </c>
      <c r="J5" s="7" t="s">
        <v>70</v>
      </c>
      <c r="K5" s="7" t="s">
        <v>43</v>
      </c>
      <c r="M5" s="10" t="s">
        <v>78</v>
      </c>
      <c r="N5" s="10" t="s">
        <v>79</v>
      </c>
      <c r="O5" s="10">
        <v>0.3</v>
      </c>
      <c r="S5" s="27" t="s">
        <v>78</v>
      </c>
      <c r="T5" s="27" t="s">
        <v>79</v>
      </c>
      <c r="U5" s="27">
        <v>0.75</v>
      </c>
    </row>
    <row r="6" spans="1:21" ht="16">
      <c r="A6" s="4" t="s">
        <v>9</v>
      </c>
      <c r="B6" s="3" t="s">
        <v>14</v>
      </c>
      <c r="C6" s="3">
        <v>6.4999999999999997E-3</v>
      </c>
      <c r="E6" s="2" t="s">
        <v>46</v>
      </c>
      <c r="F6" s="2" t="s">
        <v>47</v>
      </c>
      <c r="G6" s="2" t="s">
        <v>48</v>
      </c>
      <c r="I6" s="7" t="s">
        <v>60</v>
      </c>
      <c r="J6" s="7" t="s">
        <v>71</v>
      </c>
      <c r="K6" s="7">
        <v>4.25</v>
      </c>
      <c r="M6" s="12" t="s">
        <v>69</v>
      </c>
      <c r="N6" s="11" t="s">
        <v>70</v>
      </c>
      <c r="O6" s="11" t="s">
        <v>43</v>
      </c>
      <c r="S6" s="28" t="s">
        <v>69</v>
      </c>
      <c r="T6" s="26" t="s">
        <v>70</v>
      </c>
      <c r="U6" s="26" t="s">
        <v>43</v>
      </c>
    </row>
    <row r="7" spans="1:21" ht="16">
      <c r="A7" s="4" t="s">
        <v>12</v>
      </c>
      <c r="B7" s="3" t="s">
        <v>16</v>
      </c>
      <c r="C7" s="3" t="s">
        <v>5</v>
      </c>
      <c r="E7" s="2" t="s">
        <v>49</v>
      </c>
      <c r="F7" s="2" t="s">
        <v>51</v>
      </c>
      <c r="G7" s="2" t="s">
        <v>52</v>
      </c>
      <c r="I7" s="7" t="s">
        <v>59</v>
      </c>
      <c r="J7" s="7" t="s">
        <v>61</v>
      </c>
      <c r="K7" s="7"/>
      <c r="M7" s="10" t="s">
        <v>80</v>
      </c>
      <c r="N7" s="10" t="s">
        <v>81</v>
      </c>
      <c r="O7" s="10" t="s">
        <v>82</v>
      </c>
      <c r="S7" s="27" t="s">
        <v>80</v>
      </c>
      <c r="T7" s="27" t="s">
        <v>81</v>
      </c>
      <c r="U7" s="27">
        <v>1.026</v>
      </c>
    </row>
    <row r="8" spans="1:21" ht="16">
      <c r="A8" s="4" t="s">
        <v>17</v>
      </c>
      <c r="B8" s="3" t="s">
        <v>20</v>
      </c>
      <c r="C8" s="3" t="s">
        <v>22</v>
      </c>
      <c r="E8" s="2" t="s">
        <v>12</v>
      </c>
      <c r="F8" s="2" t="s">
        <v>16</v>
      </c>
      <c r="G8" s="2" t="s">
        <v>50</v>
      </c>
      <c r="I8" s="8" t="s">
        <v>72</v>
      </c>
      <c r="J8" s="7" t="s">
        <v>73</v>
      </c>
      <c r="K8" s="7">
        <v>0.17849999999999999</v>
      </c>
      <c r="M8" s="10" t="s">
        <v>83</v>
      </c>
      <c r="N8" s="10" t="s">
        <v>84</v>
      </c>
      <c r="O8" s="10" t="s">
        <v>82</v>
      </c>
      <c r="S8" s="27" t="s">
        <v>83</v>
      </c>
      <c r="T8" s="27" t="s">
        <v>147</v>
      </c>
      <c r="U8" s="27">
        <v>0.57150000000000001</v>
      </c>
    </row>
    <row r="9" spans="1:21" ht="16">
      <c r="A9" s="4" t="s">
        <v>18</v>
      </c>
      <c r="B9" s="3" t="s">
        <v>19</v>
      </c>
      <c r="C9" s="3" t="s">
        <v>21</v>
      </c>
      <c r="E9" s="1"/>
      <c r="F9" s="1"/>
      <c r="G9" s="1"/>
      <c r="I9" s="7" t="s">
        <v>27</v>
      </c>
      <c r="J9" s="7" t="s">
        <v>28</v>
      </c>
      <c r="K9" s="7" t="s">
        <v>43</v>
      </c>
      <c r="M9" s="12" t="s">
        <v>85</v>
      </c>
      <c r="N9" s="10" t="s">
        <v>86</v>
      </c>
      <c r="O9" s="10">
        <v>1.8E-5</v>
      </c>
      <c r="S9" s="28" t="s">
        <v>85</v>
      </c>
      <c r="T9" s="27" t="s">
        <v>86</v>
      </c>
      <c r="U9" s="27">
        <v>1.8E-5</v>
      </c>
    </row>
    <row r="10" spans="1:21" ht="16">
      <c r="A10" s="4" t="s">
        <v>23</v>
      </c>
      <c r="B10" s="3" t="s">
        <v>25</v>
      </c>
      <c r="C10" s="3">
        <v>2.8964E-2</v>
      </c>
      <c r="E10" s="1"/>
      <c r="F10" s="1"/>
      <c r="G10" s="1"/>
      <c r="I10" s="7" t="s">
        <v>46</v>
      </c>
      <c r="J10" s="7" t="s">
        <v>62</v>
      </c>
      <c r="K10" s="7">
        <v>3.6</v>
      </c>
      <c r="M10" s="5"/>
      <c r="N10" s="5"/>
      <c r="O10" s="5"/>
    </row>
    <row r="11" spans="1:21" ht="16">
      <c r="A11" s="4" t="s">
        <v>24</v>
      </c>
      <c r="B11" s="3" t="s">
        <v>26</v>
      </c>
      <c r="C11" s="3">
        <v>4.0026020000000001E-3</v>
      </c>
      <c r="E11" s="1"/>
      <c r="F11" s="1"/>
      <c r="G11" s="1"/>
      <c r="I11" s="7" t="s">
        <v>33</v>
      </c>
      <c r="J11" s="7" t="s">
        <v>63</v>
      </c>
      <c r="K11" s="7" t="s">
        <v>64</v>
      </c>
      <c r="M11" s="5"/>
      <c r="N11" s="5"/>
      <c r="O11" s="5"/>
    </row>
    <row r="12" spans="1:21" ht="16">
      <c r="A12" s="4" t="s">
        <v>27</v>
      </c>
      <c r="B12" s="3" t="s">
        <v>28</v>
      </c>
      <c r="C12" s="3" t="s">
        <v>6</v>
      </c>
      <c r="E12" s="1"/>
      <c r="F12" s="1"/>
      <c r="G12" s="1"/>
      <c r="I12" s="7" t="s">
        <v>65</v>
      </c>
      <c r="J12" s="7" t="s">
        <v>66</v>
      </c>
      <c r="K12" s="9" t="s">
        <v>50</v>
      </c>
      <c r="M12" s="5"/>
      <c r="N12" s="5"/>
      <c r="O12" s="5"/>
    </row>
    <row r="13" spans="1:21">
      <c r="A13" s="4" t="s">
        <v>29</v>
      </c>
      <c r="B13" s="3" t="s">
        <v>30</v>
      </c>
      <c r="C13" s="3">
        <v>8.3145000000000007</v>
      </c>
      <c r="E13" s="1"/>
      <c r="F13" s="1"/>
      <c r="G13" s="1"/>
      <c r="M13" s="5"/>
      <c r="N13" s="5"/>
      <c r="O13" s="5"/>
    </row>
    <row r="14" spans="1:21">
      <c r="A14" s="4" t="s">
        <v>31</v>
      </c>
      <c r="B14" s="3" t="s">
        <v>32</v>
      </c>
      <c r="C14" s="3">
        <v>179.46700000000001</v>
      </c>
      <c r="E14" s="1"/>
      <c r="F14" s="1"/>
      <c r="G14" s="1"/>
      <c r="M14" s="5"/>
      <c r="N14" s="5"/>
      <c r="O14" s="5"/>
    </row>
    <row r="15" spans="1:21" ht="16">
      <c r="A15" s="4" t="s">
        <v>33</v>
      </c>
      <c r="B15" s="3" t="s">
        <v>35</v>
      </c>
      <c r="C15" s="3" t="s">
        <v>34</v>
      </c>
      <c r="E15" s="1"/>
      <c r="F15" s="1"/>
      <c r="G15" s="1"/>
      <c r="M15" s="5"/>
      <c r="N15" s="5"/>
      <c r="O15" s="5"/>
    </row>
    <row r="16" spans="1:21" ht="16">
      <c r="A16" s="4" t="s">
        <v>37</v>
      </c>
      <c r="B16" s="3" t="s">
        <v>56</v>
      </c>
      <c r="C16" s="3" t="s">
        <v>57</v>
      </c>
      <c r="E16" s="1"/>
      <c r="F16" s="1"/>
      <c r="G16" s="1"/>
      <c r="M16" s="5"/>
      <c r="N16" s="5"/>
      <c r="O16" s="5"/>
    </row>
    <row r="17" spans="13:15">
      <c r="M17" s="5"/>
      <c r="N17" s="5"/>
      <c r="O17" s="5"/>
    </row>
  </sheetData>
  <mergeCells count="1">
    <mergeCell ref="S1:U1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E2" sqref="E2"/>
    </sheetView>
  </sheetViews>
  <sheetFormatPr baseColWidth="10" defaultColWidth="8.83203125" defaultRowHeight="14" x14ac:dyDescent="0"/>
  <cols>
    <col min="1" max="1" width="13" customWidth="1"/>
  </cols>
  <sheetData>
    <row r="1" spans="1:8">
      <c r="A1" s="114" t="s">
        <v>141</v>
      </c>
      <c r="B1" s="114"/>
      <c r="C1" s="115" t="s">
        <v>150</v>
      </c>
      <c r="D1" s="115"/>
      <c r="E1" s="116" t="s">
        <v>154</v>
      </c>
      <c r="F1" s="116"/>
      <c r="G1" s="116" t="s">
        <v>155</v>
      </c>
      <c r="H1" s="116"/>
    </row>
    <row r="2" spans="1:8">
      <c r="A2" s="29" t="s">
        <v>46</v>
      </c>
      <c r="B2" s="29">
        <f>VLOOKUP(BR,Equations!A3:C1403,3,TRUE)</f>
        <v>23450</v>
      </c>
      <c r="C2" s="30" t="s">
        <v>152</v>
      </c>
      <c r="D2" s="30">
        <f>VLOOKUP(BR,Equations!AB:AC,2,TRUE)</f>
        <v>2873.6821426223651</v>
      </c>
    </row>
    <row r="3" spans="1:8">
      <c r="A3" s="29" t="s">
        <v>120</v>
      </c>
      <c r="B3" s="29">
        <f>CONVERT(B2,"m","ft")</f>
        <v>76935.695538057742</v>
      </c>
      <c r="C3" s="30" t="s">
        <v>153</v>
      </c>
      <c r="D3" s="30">
        <f>D2/60</f>
        <v>47.894702377039415</v>
      </c>
    </row>
  </sheetData>
  <mergeCells count="4">
    <mergeCell ref="A1:B1"/>
    <mergeCell ref="C1:D1"/>
    <mergeCell ref="E1:F1"/>
    <mergeCell ref="G1:H1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A2201"/>
  <sheetViews>
    <sheetView tabSelected="1" topLeftCell="B1" workbookViewId="0">
      <pane ySplit="1" topLeftCell="A2" activePane="bottomLeft" state="frozen"/>
      <selection pane="bottomLeft" activeCell="J5" sqref="J5"/>
    </sheetView>
  </sheetViews>
  <sheetFormatPr baseColWidth="10" defaultColWidth="8.83203125" defaultRowHeight="14" x14ac:dyDescent="0"/>
  <cols>
    <col min="2" max="2" width="38.6640625" customWidth="1"/>
    <col min="6" max="6" width="10.6640625" customWidth="1"/>
    <col min="10" max="10" width="7.83203125" customWidth="1"/>
    <col min="11" max="11" width="11.6640625" customWidth="1"/>
    <col min="12" max="12" width="9.1640625" bestFit="1" customWidth="1"/>
    <col min="13" max="13" width="15.1640625" style="91" customWidth="1"/>
    <col min="14" max="14" width="11.33203125" style="91" customWidth="1"/>
    <col min="15" max="15" width="14.6640625" style="91" customWidth="1"/>
    <col min="16" max="17" width="13.83203125" style="91" customWidth="1"/>
    <col min="18" max="19" width="10.6640625" style="91" customWidth="1"/>
    <col min="20" max="20" width="13.5" style="91" customWidth="1"/>
    <col min="21" max="21" width="13.33203125" style="91" customWidth="1"/>
    <col min="22" max="25" width="8.83203125" style="91"/>
    <col min="26" max="27" width="9" bestFit="1" customWidth="1"/>
  </cols>
  <sheetData>
    <row r="1" spans="6:27" ht="16">
      <c r="F1" s="117" t="s">
        <v>197</v>
      </c>
      <c r="G1" s="117"/>
      <c r="H1" s="118"/>
      <c r="I1" s="119" t="s">
        <v>188</v>
      </c>
      <c r="J1" s="120"/>
      <c r="K1" s="119" t="s">
        <v>185</v>
      </c>
      <c r="L1" s="133"/>
      <c r="M1" s="156" t="s">
        <v>189</v>
      </c>
      <c r="N1" s="157" t="s">
        <v>220</v>
      </c>
      <c r="O1" s="157" t="s">
        <v>221</v>
      </c>
      <c r="P1" s="157" t="s">
        <v>222</v>
      </c>
      <c r="Q1" s="157" t="s">
        <v>223</v>
      </c>
      <c r="R1" s="157" t="s">
        <v>224</v>
      </c>
      <c r="S1" s="158" t="s">
        <v>193</v>
      </c>
      <c r="T1" s="159" t="s">
        <v>192</v>
      </c>
      <c r="U1" s="159" t="s">
        <v>202</v>
      </c>
      <c r="V1" s="158" t="s">
        <v>213</v>
      </c>
      <c r="W1" s="158" t="s">
        <v>213</v>
      </c>
      <c r="X1" s="158" t="s">
        <v>213</v>
      </c>
      <c r="Y1" s="158" t="s">
        <v>216</v>
      </c>
      <c r="Z1" s="159" t="s">
        <v>233</v>
      </c>
      <c r="AA1" s="160" t="s">
        <v>233</v>
      </c>
    </row>
    <row r="2" spans="6:27">
      <c r="F2" s="41" t="s">
        <v>196</v>
      </c>
      <c r="G2" s="121" t="s">
        <v>195</v>
      </c>
      <c r="H2" s="122"/>
      <c r="I2" s="46" t="s">
        <v>164</v>
      </c>
      <c r="J2" s="43">
        <f>CONVERT(J4,"F","K")</f>
        <v>294.26111111111106</v>
      </c>
      <c r="K2" s="42" t="s">
        <v>186</v>
      </c>
      <c r="L2" s="67">
        <v>3.3000000000000002E-2</v>
      </c>
      <c r="M2" s="161" t="s">
        <v>165</v>
      </c>
      <c r="N2" s="148" t="s">
        <v>190</v>
      </c>
      <c r="O2" s="148" t="s">
        <v>190</v>
      </c>
      <c r="P2" s="148" t="s">
        <v>190</v>
      </c>
      <c r="Q2" s="148" t="s">
        <v>190</v>
      </c>
      <c r="R2" s="148" t="s">
        <v>191</v>
      </c>
      <c r="S2" s="148" t="s">
        <v>191</v>
      </c>
      <c r="T2" s="148" t="s">
        <v>191</v>
      </c>
      <c r="U2" s="149" t="s">
        <v>191</v>
      </c>
      <c r="V2" s="148" t="s">
        <v>214</v>
      </c>
      <c r="W2" s="148" t="s">
        <v>215</v>
      </c>
      <c r="X2" s="148" t="s">
        <v>232</v>
      </c>
      <c r="Y2" s="150" t="s">
        <v>217</v>
      </c>
      <c r="Z2" s="151" t="s">
        <v>234</v>
      </c>
      <c r="AA2" s="162" t="s">
        <v>236</v>
      </c>
    </row>
    <row r="3" spans="6:27">
      <c r="F3" s="82">
        <v>21.38</v>
      </c>
      <c r="G3" s="86">
        <v>0</v>
      </c>
      <c r="H3" s="87"/>
      <c r="I3" s="104" t="s">
        <v>237</v>
      </c>
      <c r="J3" s="105">
        <f>(CONVERT(J5,"lbm","kg"))</f>
        <v>0.45359237000000002</v>
      </c>
      <c r="K3" s="42" t="s">
        <v>187</v>
      </c>
      <c r="L3" s="67">
        <v>0.03</v>
      </c>
      <c r="M3" s="163">
        <v>0</v>
      </c>
      <c r="N3" s="152"/>
      <c r="O3" s="152"/>
      <c r="P3" s="152"/>
      <c r="Q3" s="152"/>
      <c r="R3" s="153">
        <f>Q3*Y3</f>
        <v>0</v>
      </c>
      <c r="S3" s="153"/>
      <c r="T3" s="153"/>
      <c r="U3" s="154">
        <f>R3</f>
        <v>0</v>
      </c>
      <c r="V3" s="153">
        <f t="shared" ref="V3:V66" si="0">U3/(J$3*1670)+J$2</f>
        <v>294.26111111111106</v>
      </c>
      <c r="W3" s="153">
        <f>(V3-273)</f>
        <v>21.261111111111063</v>
      </c>
      <c r="X3" s="153">
        <f>CONVERT(W3,"C","F")</f>
        <v>70.269999999999925</v>
      </c>
      <c r="Y3" s="155">
        <v>0</v>
      </c>
      <c r="Z3" s="153">
        <f>AA3/60</f>
        <v>0</v>
      </c>
      <c r="AA3" s="162">
        <v>0</v>
      </c>
    </row>
    <row r="4" spans="6:27">
      <c r="F4" s="83">
        <v>21.78</v>
      </c>
      <c r="G4" s="88">
        <v>1</v>
      </c>
      <c r="H4" s="89"/>
      <c r="I4" s="46" t="s">
        <v>235</v>
      </c>
      <c r="J4" s="43">
        <v>70</v>
      </c>
      <c r="K4" s="44" t="s">
        <v>199</v>
      </c>
      <c r="L4" s="139">
        <v>0.2</v>
      </c>
      <c r="M4" s="164">
        <f>Equations!E4-V3</f>
        <v>-8.4958333333333371</v>
      </c>
      <c r="N4" s="152">
        <f t="shared" ref="N4:N67" si="1">(L$2*G$20*M4)/(G$19)</f>
        <v>-4.4816132533333359</v>
      </c>
      <c r="O4" s="152">
        <f t="shared" ref="O4:O67" si="2">(L$4*G$20*M4)/(G$19)</f>
        <v>-27.161292444444463</v>
      </c>
      <c r="P4" s="152">
        <f t="shared" ref="P4:P67" si="3">(L$3*G$28*M4)/(G$27)</f>
        <v>-3.5476561000000015</v>
      </c>
      <c r="Q4" s="152">
        <f t="shared" ref="Q4:Q67" si="4">(H$38*G$30*M4)/(G$31)</f>
        <v>-2.0319178733333345</v>
      </c>
      <c r="R4" s="153">
        <f t="shared" ref="R4:R67" si="5">Q4*Y4</f>
        <v>-7.8257970482532642</v>
      </c>
      <c r="S4" s="153">
        <f t="shared" ref="S4:S67" si="6">H$14*H$15*Y4</f>
        <v>25.676224913608827</v>
      </c>
      <c r="T4" s="153">
        <f t="shared" ref="T4:T67" si="7">R4+S4</f>
        <v>17.850427865355563</v>
      </c>
      <c r="U4" s="154">
        <f>U3+T4</f>
        <v>17.850427865355563</v>
      </c>
      <c r="V4" s="153">
        <f t="shared" si="0"/>
        <v>294.28467605547132</v>
      </c>
      <c r="W4" s="153">
        <f t="shared" ref="W4:W67" si="8">(V4-273)</f>
        <v>21.284676055471323</v>
      </c>
      <c r="X4" s="153">
        <f t="shared" ref="X4:X67" si="9">CONVERT(W4,"C","F")</f>
        <v>70.312416899848387</v>
      </c>
      <c r="Y4" s="155">
        <v>3.8514337370413241</v>
      </c>
      <c r="Z4" s="153">
        <f t="shared" ref="Z4:Z67" si="10">AA4/60</f>
        <v>6.4190562284022062E-2</v>
      </c>
      <c r="AA4" s="165">
        <v>3.8514337370413241</v>
      </c>
    </row>
    <row r="5" spans="6:27">
      <c r="F5" s="83">
        <v>22.06</v>
      </c>
      <c r="G5" s="88">
        <v>2</v>
      </c>
      <c r="H5" s="89"/>
      <c r="I5" s="46" t="s">
        <v>238</v>
      </c>
      <c r="J5" s="43">
        <v>1</v>
      </c>
      <c r="K5" s="42" t="s">
        <v>200</v>
      </c>
      <c r="L5" s="139">
        <v>0.25</v>
      </c>
      <c r="M5" s="164">
        <f>Equations!E5-V4</f>
        <v>-8.6818982776935627</v>
      </c>
      <c r="N5" s="152">
        <f t="shared" si="1"/>
        <v>-4.5797638511509549</v>
      </c>
      <c r="O5" s="152">
        <f t="shared" si="2"/>
        <v>-27.75614455243003</v>
      </c>
      <c r="P5" s="152">
        <f t="shared" si="3"/>
        <v>-3.6253523552061675</v>
      </c>
      <c r="Q5" s="152">
        <f t="shared" si="4"/>
        <v>-2.0764183562421699</v>
      </c>
      <c r="R5" s="153">
        <f t="shared" si="5"/>
        <v>-7.9940328360516828</v>
      </c>
      <c r="S5" s="153">
        <f t="shared" si="6"/>
        <v>25.666095697975518</v>
      </c>
      <c r="T5" s="153">
        <f t="shared" si="7"/>
        <v>17.672062861923834</v>
      </c>
      <c r="U5" s="154">
        <f t="shared" ref="U5:U68" si="11">U4+T5</f>
        <v>35.522490727279397</v>
      </c>
      <c r="V5" s="153">
        <f t="shared" si="0"/>
        <v>294.30800553424984</v>
      </c>
      <c r="W5" s="153">
        <f t="shared" si="8"/>
        <v>21.308005534249844</v>
      </c>
      <c r="X5" s="153">
        <f t="shared" si="9"/>
        <v>70.354409961649722</v>
      </c>
      <c r="Y5" s="155">
        <v>3.8499143546963275</v>
      </c>
      <c r="Z5" s="153">
        <f t="shared" si="10"/>
        <v>0.12835580152896087</v>
      </c>
      <c r="AA5" s="165">
        <v>7.7013480917376516</v>
      </c>
    </row>
    <row r="6" spans="6:27">
      <c r="F6" s="83">
        <v>22.41</v>
      </c>
      <c r="G6" s="88">
        <v>3</v>
      </c>
      <c r="H6" s="89"/>
      <c r="I6" s="47"/>
      <c r="J6" s="48"/>
      <c r="K6" s="45" t="s">
        <v>218</v>
      </c>
      <c r="L6" s="140">
        <f>((L2*L3)/(L2+L3))</f>
        <v>1.5714285714285715E-2</v>
      </c>
      <c r="M6" s="164">
        <f>Equations!E6-V5</f>
        <v>-8.8677277564721066</v>
      </c>
      <c r="N6" s="152">
        <f t="shared" si="1"/>
        <v>-4.6777902391788837</v>
      </c>
      <c r="O6" s="152">
        <f t="shared" si="2"/>
        <v>-28.350243873811415</v>
      </c>
      <c r="P6" s="152">
        <f t="shared" si="3"/>
        <v>-3.7029502856365966</v>
      </c>
      <c r="Q6" s="152">
        <f t="shared" si="4"/>
        <v>-2.1208625236955108</v>
      </c>
      <c r="R6" s="153">
        <f t="shared" si="5"/>
        <v>-8.1619161162223239</v>
      </c>
      <c r="S6" s="153">
        <f t="shared" si="6"/>
        <v>25.655964731432444</v>
      </c>
      <c r="T6" s="153">
        <f t="shared" si="7"/>
        <v>17.494048615210119</v>
      </c>
      <c r="U6" s="154">
        <f>U5+T6</f>
        <v>53.016539342489516</v>
      </c>
      <c r="V6" s="153">
        <f t="shared" si="0"/>
        <v>294.33110001049226</v>
      </c>
      <c r="W6" s="153">
        <f t="shared" si="8"/>
        <v>21.331100010492264</v>
      </c>
      <c r="X6" s="153">
        <f t="shared" si="9"/>
        <v>70.395980018886078</v>
      </c>
      <c r="Y6" s="155">
        <v>3.8483947097148663</v>
      </c>
      <c r="Z6" s="153">
        <f t="shared" si="10"/>
        <v>0.19249571335754195</v>
      </c>
      <c r="AA6" s="165">
        <v>11.549742801452517</v>
      </c>
    </row>
    <row r="7" spans="6:27">
      <c r="F7" s="83"/>
      <c r="G7" s="88"/>
      <c r="H7" s="89"/>
      <c r="I7" s="123" t="s">
        <v>228</v>
      </c>
      <c r="J7" s="124"/>
      <c r="K7" s="124"/>
      <c r="L7" s="124"/>
      <c r="M7" s="164">
        <f>Equations!E7-V6</f>
        <v>-9.0533222327144927</v>
      </c>
      <c r="N7" s="152">
        <f t="shared" si="1"/>
        <v>-4.7756926616769713</v>
      </c>
      <c r="O7" s="152">
        <f t="shared" si="2"/>
        <v>-28.943591888951342</v>
      </c>
      <c r="P7" s="152">
        <f t="shared" si="3"/>
        <v>-3.7804500846479874</v>
      </c>
      <c r="Q7" s="152">
        <f t="shared" si="4"/>
        <v>-2.1652504864382878</v>
      </c>
      <c r="R7" s="153">
        <f t="shared" si="5"/>
        <v>-8.3294475361077005</v>
      </c>
      <c r="S7" s="153">
        <f t="shared" si="6"/>
        <v>25.645832012748365</v>
      </c>
      <c r="T7" s="153">
        <f t="shared" si="7"/>
        <v>17.316384476640664</v>
      </c>
      <c r="U7" s="154">
        <f t="shared" si="11"/>
        <v>70.332923819130173</v>
      </c>
      <c r="V7" s="153">
        <f t="shared" si="0"/>
        <v>294.35395994638799</v>
      </c>
      <c r="W7" s="153">
        <f t="shared" si="8"/>
        <v>21.353959946387988</v>
      </c>
      <c r="X7" s="153">
        <f t="shared" si="9"/>
        <v>70.437127903498379</v>
      </c>
      <c r="Y7" s="155">
        <v>3.8468748019122545</v>
      </c>
      <c r="Z7" s="153">
        <f t="shared" si="10"/>
        <v>0.25661029338941282</v>
      </c>
      <c r="AA7" s="165">
        <v>15.396617603364771</v>
      </c>
    </row>
    <row r="8" spans="6:27">
      <c r="F8" s="84"/>
      <c r="G8" s="90"/>
      <c r="H8" s="89"/>
      <c r="I8" s="54" t="s">
        <v>156</v>
      </c>
      <c r="J8" s="55">
        <v>15</v>
      </c>
      <c r="K8" s="54" t="s">
        <v>160</v>
      </c>
      <c r="L8" s="141">
        <f>CONVERT(J8,"in","m")</f>
        <v>0.38100000000000001</v>
      </c>
      <c r="M8" s="164">
        <f>Equations!E8-V7</f>
        <v>-9.2386821686102394</v>
      </c>
      <c r="N8" s="152">
        <f t="shared" si="1"/>
        <v>-4.8734713624535164</v>
      </c>
      <c r="O8" s="152">
        <f t="shared" si="2"/>
        <v>-29.536190075475858</v>
      </c>
      <c r="P8" s="152">
        <f t="shared" si="3"/>
        <v>-3.8578519452395894</v>
      </c>
      <c r="Q8" s="152">
        <f t="shared" si="4"/>
        <v>-2.2095823550107045</v>
      </c>
      <c r="R8" s="153">
        <f t="shared" si="5"/>
        <v>-8.4966277416451543</v>
      </c>
      <c r="S8" s="153">
        <f t="shared" si="6"/>
        <v>25.635697540690497</v>
      </c>
      <c r="T8" s="153">
        <f t="shared" si="7"/>
        <v>17.139069799045345</v>
      </c>
      <c r="U8" s="154">
        <f t="shared" si="11"/>
        <v>87.471993618175517</v>
      </c>
      <c r="V8" s="153">
        <f t="shared" si="0"/>
        <v>294.37658580327206</v>
      </c>
      <c r="W8" s="153">
        <f t="shared" si="8"/>
        <v>21.376585803272064</v>
      </c>
      <c r="X8" s="153">
        <f t="shared" si="9"/>
        <v>70.477854445889719</v>
      </c>
      <c r="Y8" s="155">
        <v>3.8453546311035742</v>
      </c>
      <c r="Z8" s="153">
        <f t="shared" si="10"/>
        <v>0.32069953724113909</v>
      </c>
      <c r="AA8" s="165">
        <v>19.241972234468346</v>
      </c>
    </row>
    <row r="9" spans="6:27">
      <c r="F9" s="83"/>
      <c r="G9" s="88"/>
      <c r="H9" s="89"/>
      <c r="I9" s="49" t="s">
        <v>157</v>
      </c>
      <c r="J9" s="56">
        <v>13</v>
      </c>
      <c r="K9" s="49" t="s">
        <v>161</v>
      </c>
      <c r="L9" s="142">
        <f>CONVERT(J9,"in","m")</f>
        <v>0.33019999999999999</v>
      </c>
      <c r="M9" s="164">
        <f>Equations!E9-V8</f>
        <v>-9.4238080254943384</v>
      </c>
      <c r="N9" s="152">
        <f t="shared" si="1"/>
        <v>-4.971126584866048</v>
      </c>
      <c r="O9" s="152">
        <f t="shared" si="2"/>
        <v>-30.128039908279082</v>
      </c>
      <c r="P9" s="152">
        <f t="shared" si="3"/>
        <v>-3.9351560600538238</v>
      </c>
      <c r="Q9" s="152">
        <f t="shared" si="4"/>
        <v>-2.2538582397485896</v>
      </c>
      <c r="R9" s="153">
        <f t="shared" si="5"/>
        <v>-8.6634573773695003</v>
      </c>
      <c r="S9" s="153">
        <f t="shared" si="6"/>
        <v>25.625561314024434</v>
      </c>
      <c r="T9" s="153">
        <f t="shared" si="7"/>
        <v>16.962103936654934</v>
      </c>
      <c r="U9" s="154">
        <f t="shared" si="11"/>
        <v>104.43409755483046</v>
      </c>
      <c r="V9" s="153">
        <f t="shared" si="0"/>
        <v>294.39897804162706</v>
      </c>
      <c r="W9" s="153">
        <f t="shared" si="8"/>
        <v>21.398978041627061</v>
      </c>
      <c r="X9" s="153">
        <f t="shared" si="9"/>
        <v>70.51816047492872</v>
      </c>
      <c r="Y9" s="155">
        <v>3.8438341971036651</v>
      </c>
      <c r="Z9" s="153">
        <f t="shared" si="10"/>
        <v>0.38476344052620015</v>
      </c>
      <c r="AA9" s="165">
        <v>23.08580643157201</v>
      </c>
    </row>
    <row r="10" spans="6:27">
      <c r="F10" s="84"/>
      <c r="G10" s="90"/>
      <c r="H10" s="89"/>
      <c r="I10" s="49" t="s">
        <v>158</v>
      </c>
      <c r="J10" s="56">
        <v>10</v>
      </c>
      <c r="K10" s="49" t="s">
        <v>162</v>
      </c>
      <c r="L10" s="142">
        <f>CONVERT(J10,"in","m")</f>
        <v>0.254</v>
      </c>
      <c r="M10" s="164">
        <f>Equations!E10-V9</f>
        <v>-9.6087002638493004</v>
      </c>
      <c r="N10" s="152">
        <f t="shared" si="1"/>
        <v>-5.0686585718224064</v>
      </c>
      <c r="O10" s="152">
        <f t="shared" si="2"/>
        <v>-30.719142859529736</v>
      </c>
      <c r="P10" s="152">
        <f t="shared" si="3"/>
        <v>-4.012362621377136</v>
      </c>
      <c r="Q10" s="152">
        <f t="shared" si="4"/>
        <v>-2.2980782507838873</v>
      </c>
      <c r="R10" s="153">
        <f t="shared" si="5"/>
        <v>-8.8299370864162388</v>
      </c>
      <c r="S10" s="153">
        <f t="shared" si="6"/>
        <v>25.615423331514201</v>
      </c>
      <c r="T10" s="153">
        <f t="shared" si="7"/>
        <v>16.785486245097964</v>
      </c>
      <c r="U10" s="154">
        <f t="shared" si="11"/>
        <v>121.21958379992842</v>
      </c>
      <c r="V10" s="153">
        <f t="shared" si="0"/>
        <v>294.42113712108494</v>
      </c>
      <c r="W10" s="153">
        <f t="shared" si="8"/>
        <v>21.421137121084939</v>
      </c>
      <c r="X10" s="153">
        <f t="shared" si="9"/>
        <v>70.558046817952885</v>
      </c>
      <c r="Y10" s="155">
        <v>3.8423134997271302</v>
      </c>
      <c r="Z10" s="153">
        <f t="shared" si="10"/>
        <v>0.44880199885498567</v>
      </c>
      <c r="AA10" s="165">
        <v>26.92811993129914</v>
      </c>
    </row>
    <row r="11" spans="6:27">
      <c r="F11" s="83"/>
      <c r="G11" s="88"/>
      <c r="H11" s="89"/>
      <c r="I11" s="49" t="s">
        <v>159</v>
      </c>
      <c r="J11" s="56">
        <v>1.5</v>
      </c>
      <c r="K11" s="49" t="s">
        <v>163</v>
      </c>
      <c r="L11" s="142">
        <f>CONVERT(J11,"in","m")</f>
        <v>3.8100000000000002E-2</v>
      </c>
      <c r="M11" s="164">
        <f>Equations!E11-V10</f>
        <v>-9.7933593433072019</v>
      </c>
      <c r="N11" s="152">
        <f t="shared" si="1"/>
        <v>-5.1660675657818222</v>
      </c>
      <c r="O11" s="152">
        <f t="shared" si="2"/>
        <v>-31.309500398677709</v>
      </c>
      <c r="P11" s="152">
        <f t="shared" si="3"/>
        <v>-4.0894718211408483</v>
      </c>
      <c r="Q11" s="152">
        <f t="shared" si="4"/>
        <v>-2.3422424980451479</v>
      </c>
      <c r="R11" s="153">
        <f t="shared" si="5"/>
        <v>-8.9960675105247603</v>
      </c>
      <c r="S11" s="153">
        <f t="shared" si="6"/>
        <v>25.605283591922248</v>
      </c>
      <c r="T11" s="153">
        <f t="shared" si="7"/>
        <v>16.609216081397488</v>
      </c>
      <c r="U11" s="154">
        <f t="shared" si="11"/>
        <v>137.82879988132589</v>
      </c>
      <c r="V11" s="153">
        <f t="shared" si="0"/>
        <v>294.44306350042882</v>
      </c>
      <c r="W11" s="153">
        <f t="shared" si="8"/>
        <v>21.443063500428821</v>
      </c>
      <c r="X11" s="153">
        <f t="shared" si="9"/>
        <v>70.597514300771877</v>
      </c>
      <c r="Y11" s="155">
        <v>3.840792538788337</v>
      </c>
      <c r="Z11" s="153">
        <f t="shared" si="10"/>
        <v>0.51281520783479129</v>
      </c>
      <c r="AA11" s="165">
        <v>30.768912470087479</v>
      </c>
    </row>
    <row r="12" spans="6:27">
      <c r="F12" s="85"/>
      <c r="G12" s="63"/>
      <c r="H12" s="65"/>
      <c r="I12" s="51"/>
      <c r="J12" s="53"/>
      <c r="K12" s="51"/>
      <c r="L12" s="52"/>
      <c r="M12" s="164">
        <f>Equations!E12-V11</f>
        <v>-9.9777857226510491</v>
      </c>
      <c r="N12" s="152">
        <f t="shared" si="1"/>
        <v>-5.2633538087556326</v>
      </c>
      <c r="O12" s="152">
        <f t="shared" si="2"/>
        <v>-31.899113992458378</v>
      </c>
      <c r="P12" s="152">
        <f t="shared" si="3"/>
        <v>-4.1664838509217352</v>
      </c>
      <c r="Q12" s="152">
        <f t="shared" si="4"/>
        <v>-2.3863510912578505</v>
      </c>
      <c r="R12" s="153">
        <f t="shared" si="5"/>
        <v>-9.1618492900408661</v>
      </c>
      <c r="S12" s="153">
        <f t="shared" si="6"/>
        <v>25.595142094009415</v>
      </c>
      <c r="T12" s="153">
        <f t="shared" si="7"/>
        <v>16.433292803968548</v>
      </c>
      <c r="U12" s="154">
        <f t="shared" si="11"/>
        <v>154.26209268529445</v>
      </c>
      <c r="V12" s="153">
        <f t="shared" si="0"/>
        <v>294.46475763759474</v>
      </c>
      <c r="W12" s="153">
        <f t="shared" si="8"/>
        <v>21.464757637594744</v>
      </c>
      <c r="X12" s="153">
        <f t="shared" si="9"/>
        <v>70.63656374767055</v>
      </c>
      <c r="Y12" s="155">
        <v>3.8392713141014121</v>
      </c>
      <c r="Z12" s="153">
        <f t="shared" si="10"/>
        <v>0.57680306306981477</v>
      </c>
      <c r="AA12" s="165">
        <v>34.608183784188888</v>
      </c>
    </row>
    <row r="13" spans="6:27" ht="17">
      <c r="F13" s="128" t="s">
        <v>194</v>
      </c>
      <c r="G13" s="129"/>
      <c r="H13" s="130"/>
      <c r="I13" s="135"/>
      <c r="J13" s="135"/>
      <c r="K13" s="57" t="s">
        <v>203</v>
      </c>
      <c r="L13" s="143">
        <f>L8*L10</f>
        <v>9.6773999999999999E-2</v>
      </c>
      <c r="M13" s="164">
        <f>Equations!E13-V12</f>
        <v>-10.161979859816995</v>
      </c>
      <c r="N13" s="152">
        <f t="shared" si="1"/>
        <v>-5.3605175423084566</v>
      </c>
      <c r="O13" s="152">
        <f t="shared" si="2"/>
        <v>-32.487985104899735</v>
      </c>
      <c r="P13" s="152">
        <f t="shared" si="3"/>
        <v>-4.2433989019429417</v>
      </c>
      <c r="Q13" s="152">
        <f t="shared" si="4"/>
        <v>-2.4304041399449359</v>
      </c>
      <c r="R13" s="153">
        <f t="shared" si="5"/>
        <v>-9.3272830639201381</v>
      </c>
      <c r="S13" s="153">
        <f t="shared" si="6"/>
        <v>25.584998836534954</v>
      </c>
      <c r="T13" s="153">
        <f t="shared" si="7"/>
        <v>16.257715772614816</v>
      </c>
      <c r="U13" s="154">
        <f t="shared" si="11"/>
        <v>170.51980845790928</v>
      </c>
      <c r="V13" s="153">
        <f t="shared" si="0"/>
        <v>294.48621998967371</v>
      </c>
      <c r="W13" s="153">
        <f t="shared" si="8"/>
        <v>21.486219989673714</v>
      </c>
      <c r="X13" s="153">
        <f t="shared" si="9"/>
        <v>70.675195981412685</v>
      </c>
      <c r="Y13" s="155">
        <v>3.8377498254802429</v>
      </c>
      <c r="Z13" s="153">
        <f t="shared" si="10"/>
        <v>0.64076556016115227</v>
      </c>
      <c r="AA13" s="165">
        <v>38.445933609669133</v>
      </c>
    </row>
    <row r="14" spans="6:27" ht="17">
      <c r="F14" s="136" t="s">
        <v>226</v>
      </c>
      <c r="G14" s="136"/>
      <c r="H14" s="96">
        <v>4</v>
      </c>
      <c r="I14" s="37"/>
      <c r="J14" s="35"/>
      <c r="K14" s="58" t="s">
        <v>204</v>
      </c>
      <c r="L14" s="144">
        <f>L9*L10</f>
        <v>8.3870799999999995E-2</v>
      </c>
      <c r="M14" s="164">
        <f>Equations!E14-V13</f>
        <v>-10.345942211895988</v>
      </c>
      <c r="N14" s="152">
        <f t="shared" si="1"/>
        <v>-5.4575590075590599</v>
      </c>
      <c r="O14" s="152">
        <f t="shared" si="2"/>
        <v>-33.076115197327638</v>
      </c>
      <c r="P14" s="152">
        <f t="shared" si="3"/>
        <v>-4.3202171650746797</v>
      </c>
      <c r="Q14" s="152">
        <f t="shared" si="4"/>
        <v>-2.4744017534272009</v>
      </c>
      <c r="R14" s="153">
        <f t="shared" si="5"/>
        <v>-9.4923694697307486</v>
      </c>
      <c r="S14" s="153">
        <f t="shared" si="6"/>
        <v>25.574853818256539</v>
      </c>
      <c r="T14" s="153">
        <f t="shared" si="7"/>
        <v>16.082484348525789</v>
      </c>
      <c r="U14" s="154">
        <f t="shared" si="11"/>
        <v>186.60229280643506</v>
      </c>
      <c r="V14" s="153">
        <f t="shared" si="0"/>
        <v>294.50745101291341</v>
      </c>
      <c r="W14" s="153">
        <f t="shared" si="8"/>
        <v>21.507451012913407</v>
      </c>
      <c r="X14" s="153">
        <f t="shared" si="9"/>
        <v>70.713411823244144</v>
      </c>
      <c r="Y14" s="155">
        <v>3.8362280727384808</v>
      </c>
      <c r="Z14" s="153">
        <f t="shared" si="10"/>
        <v>0.70470269470679348</v>
      </c>
      <c r="AA14" s="165">
        <v>42.282161682407612</v>
      </c>
    </row>
    <row r="15" spans="6:27" ht="17">
      <c r="F15" s="136" t="s">
        <v>201</v>
      </c>
      <c r="G15" s="136"/>
      <c r="H15" s="96">
        <f>(5/3)</f>
        <v>1.6666666666666667</v>
      </c>
      <c r="I15" s="37"/>
      <c r="J15" s="35"/>
      <c r="K15" s="58" t="s">
        <v>205</v>
      </c>
      <c r="L15" s="144">
        <f>L9*L8</f>
        <v>0.12580620000000001</v>
      </c>
      <c r="M15" s="164">
        <f>Equations!E15-V14</f>
        <v>-10.529673235135647</v>
      </c>
      <c r="N15" s="152">
        <f t="shared" si="1"/>
        <v>-5.5544784451813474</v>
      </c>
      <c r="O15" s="152">
        <f t="shared" si="2"/>
        <v>-33.663505728371803</v>
      </c>
      <c r="P15" s="152">
        <f t="shared" si="3"/>
        <v>-4.396938830835003</v>
      </c>
      <c r="Q15" s="152">
        <f t="shared" si="4"/>
        <v>-2.5183440408237465</v>
      </c>
      <c r="R15" s="153">
        <f t="shared" si="5"/>
        <v>-9.6571091436564718</v>
      </c>
      <c r="S15" s="153">
        <f t="shared" si="6"/>
        <v>25.564707037930226</v>
      </c>
      <c r="T15" s="153">
        <f t="shared" si="7"/>
        <v>15.907597894273755</v>
      </c>
      <c r="U15" s="154">
        <f>U14+T15</f>
        <v>202.50989070070881</v>
      </c>
      <c r="V15" s="153">
        <f t="shared" si="0"/>
        <v>294.52845116271999</v>
      </c>
      <c r="W15" s="153">
        <f t="shared" si="8"/>
        <v>21.528451162719989</v>
      </c>
      <c r="X15" s="153">
        <f t="shared" si="9"/>
        <v>70.751212092895983</v>
      </c>
      <c r="Y15" s="155">
        <v>3.834706055689534</v>
      </c>
      <c r="Z15" s="153">
        <f t="shared" si="10"/>
        <v>0.76861446230161912</v>
      </c>
      <c r="AA15" s="165">
        <v>46.116867738097149</v>
      </c>
    </row>
    <row r="16" spans="6:27" ht="17">
      <c r="F16" s="137"/>
      <c r="G16" s="138"/>
      <c r="H16" s="62"/>
      <c r="I16" s="38"/>
      <c r="J16" s="40"/>
      <c r="K16" s="58" t="s">
        <v>206</v>
      </c>
      <c r="L16" s="144">
        <f>(2*(SUM(L13:L15)))</f>
        <v>0.61290200000000006</v>
      </c>
      <c r="M16" s="164">
        <f>Equations!E16-V15</f>
        <v>-10.713173384942252</v>
      </c>
      <c r="N16" s="152">
        <f t="shared" si="1"/>
        <v>-5.6512760954054109</v>
      </c>
      <c r="O16" s="152">
        <f t="shared" si="2"/>
        <v>-34.25015815397218</v>
      </c>
      <c r="P16" s="152">
        <f t="shared" si="3"/>
        <v>-4.4735640893906456</v>
      </c>
      <c r="Q16" s="152">
        <f t="shared" si="4"/>
        <v>-2.5622311110524532</v>
      </c>
      <c r="R16" s="153">
        <f t="shared" si="5"/>
        <v>-9.8215027204998009</v>
      </c>
      <c r="S16" s="153">
        <f t="shared" si="6"/>
        <v>25.554558494310463</v>
      </c>
      <c r="T16" s="153">
        <f t="shared" si="7"/>
        <v>15.733055773810662</v>
      </c>
      <c r="U16" s="154">
        <f t="shared" si="11"/>
        <v>218.24294647451947</v>
      </c>
      <c r="V16" s="153">
        <f t="shared" si="0"/>
        <v>294.54922089365994</v>
      </c>
      <c r="W16" s="153">
        <f t="shared" si="8"/>
        <v>21.549220893659935</v>
      </c>
      <c r="X16" s="153">
        <f t="shared" si="9"/>
        <v>70.788597608587878</v>
      </c>
      <c r="Y16" s="155">
        <v>3.8331837741465695</v>
      </c>
      <c r="Z16" s="153">
        <f t="shared" si="10"/>
        <v>0.83250085853739531</v>
      </c>
      <c r="AA16" s="165">
        <v>49.950051512243718</v>
      </c>
    </row>
    <row r="17" spans="6:27">
      <c r="F17" s="63"/>
      <c r="G17" s="64"/>
      <c r="H17" s="65"/>
      <c r="I17" s="37"/>
      <c r="J17" s="39"/>
      <c r="K17" s="60"/>
      <c r="L17" s="145"/>
      <c r="M17" s="164">
        <f>Equations!E17-V16</f>
        <v>-10.896443115882164</v>
      </c>
      <c r="N17" s="152">
        <f t="shared" si="1"/>
        <v>-5.7479521980182771</v>
      </c>
      <c r="O17" s="152">
        <f t="shared" si="2"/>
        <v>-34.836073927383495</v>
      </c>
      <c r="P17" s="152">
        <f t="shared" si="3"/>
        <v>-4.5500931305576104</v>
      </c>
      <c r="Q17" s="152">
        <f t="shared" si="4"/>
        <v>-2.6060630728303207</v>
      </c>
      <c r="R17" s="153">
        <f t="shared" si="5"/>
        <v>-9.9855508336845524</v>
      </c>
      <c r="S17" s="153">
        <f t="shared" si="6"/>
        <v>25.544408186150111</v>
      </c>
      <c r="T17" s="153">
        <f t="shared" si="7"/>
        <v>15.558857352465559</v>
      </c>
      <c r="U17" s="154">
        <f t="shared" si="11"/>
        <v>233.80180382698504</v>
      </c>
      <c r="V17" s="153">
        <f t="shared" si="0"/>
        <v>294.56976065946196</v>
      </c>
      <c r="W17" s="153">
        <f t="shared" si="8"/>
        <v>21.569760659461963</v>
      </c>
      <c r="X17" s="153">
        <f t="shared" si="9"/>
        <v>70.825569187031533</v>
      </c>
      <c r="Y17" s="155">
        <v>3.8316612279225164</v>
      </c>
      <c r="Z17" s="153">
        <f t="shared" si="10"/>
        <v>0.89636187900277053</v>
      </c>
      <c r="AA17" s="165">
        <v>53.781712740166235</v>
      </c>
    </row>
    <row r="18" spans="6:27">
      <c r="F18" s="119" t="s">
        <v>219</v>
      </c>
      <c r="G18" s="133"/>
      <c r="H18" s="120"/>
      <c r="I18" s="131" t="s">
        <v>227</v>
      </c>
      <c r="J18" s="132"/>
      <c r="K18" s="132"/>
      <c r="L18" s="132"/>
      <c r="M18" s="164">
        <f>Equations!E18-V17</f>
        <v>-11.079482881684214</v>
      </c>
      <c r="N18" s="152">
        <f t="shared" si="1"/>
        <v>-5.8445069923651722</v>
      </c>
      <c r="O18" s="152">
        <f t="shared" si="2"/>
        <v>-35.421254499182858</v>
      </c>
      <c r="P18" s="152">
        <f t="shared" si="3"/>
        <v>-4.6265261438021676</v>
      </c>
      <c r="Q18" s="152">
        <f t="shared" si="4"/>
        <v>-2.6498400346740398</v>
      </c>
      <c r="R18" s="153">
        <f t="shared" si="5"/>
        <v>-10.149254115259344</v>
      </c>
      <c r="S18" s="153">
        <f t="shared" si="6"/>
        <v>25.534256112200417</v>
      </c>
      <c r="T18" s="153">
        <f t="shared" si="7"/>
        <v>15.385001996941073</v>
      </c>
      <c r="U18" s="154">
        <f t="shared" si="11"/>
        <v>249.18680582392611</v>
      </c>
      <c r="V18" s="153">
        <f t="shared" si="0"/>
        <v>294.59007091301862</v>
      </c>
      <c r="W18" s="153">
        <f t="shared" si="8"/>
        <v>21.590070913018621</v>
      </c>
      <c r="X18" s="153">
        <f t="shared" si="9"/>
        <v>70.862127643433524</v>
      </c>
      <c r="Y18" s="155">
        <v>3.8301384168300623</v>
      </c>
      <c r="Z18" s="153">
        <f t="shared" si="10"/>
        <v>0.96019751928327157</v>
      </c>
      <c r="AA18" s="165">
        <v>57.611851156996295</v>
      </c>
    </row>
    <row r="19" spans="6:27">
      <c r="F19" s="46" t="s">
        <v>183</v>
      </c>
      <c r="G19" s="67">
        <f>L11</f>
        <v>3.8100000000000002E-2</v>
      </c>
      <c r="H19" s="68" t="s">
        <v>46</v>
      </c>
      <c r="I19" s="54" t="s">
        <v>156</v>
      </c>
      <c r="J19" s="55">
        <v>1</v>
      </c>
      <c r="K19" s="54" t="s">
        <v>160</v>
      </c>
      <c r="L19" s="141">
        <f>CONVERT(J19,"in","m")</f>
        <v>2.5399999999999999E-2</v>
      </c>
      <c r="M19" s="164">
        <f>Equations!E19-V18</f>
        <v>-11.262293135240895</v>
      </c>
      <c r="N19" s="152">
        <f t="shared" si="1"/>
        <v>-5.9409407173501467</v>
      </c>
      <c r="O19" s="152">
        <f t="shared" si="2"/>
        <v>-36.005701317273619</v>
      </c>
      <c r="P19" s="152">
        <f t="shared" si="3"/>
        <v>-4.7028633182413531</v>
      </c>
      <c r="Q19" s="152">
        <f t="shared" si="4"/>
        <v>-2.6935621049002783</v>
      </c>
      <c r="R19" s="153">
        <f t="shared" si="5"/>
        <v>-10.312613195899958</v>
      </c>
      <c r="S19" s="153">
        <f t="shared" si="6"/>
        <v>25.524102271210996</v>
      </c>
      <c r="T19" s="153">
        <f t="shared" si="7"/>
        <v>15.211489075311038</v>
      </c>
      <c r="U19" s="154">
        <f t="shared" si="11"/>
        <v>264.39829489923716</v>
      </c>
      <c r="V19" s="153">
        <f t="shared" si="0"/>
        <v>294.6101521063884</v>
      </c>
      <c r="W19" s="153">
        <f t="shared" si="8"/>
        <v>21.610152106388398</v>
      </c>
      <c r="X19" s="153">
        <f t="shared" si="9"/>
        <v>70.898273791499122</v>
      </c>
      <c r="Y19" s="155">
        <v>3.8286153406816492</v>
      </c>
      <c r="Z19" s="153">
        <f t="shared" si="10"/>
        <v>1.024007774961299</v>
      </c>
      <c r="AA19" s="165">
        <v>61.440466497677946</v>
      </c>
    </row>
    <row r="20" spans="6:27" ht="16">
      <c r="F20" s="46" t="s">
        <v>209</v>
      </c>
      <c r="G20" s="69">
        <f>(L16-G24)</f>
        <v>0.60903104000000008</v>
      </c>
      <c r="H20" s="68" t="s">
        <v>207</v>
      </c>
      <c r="I20" s="49" t="s">
        <v>157</v>
      </c>
      <c r="J20" s="56">
        <v>1</v>
      </c>
      <c r="K20" s="49" t="s">
        <v>161</v>
      </c>
      <c r="L20" s="142">
        <f>CONVERT(J20,"in","m")</f>
        <v>2.5399999999999999E-2</v>
      </c>
      <c r="M20" s="164">
        <f>Equations!E20-V19</f>
        <v>-11.444874328610638</v>
      </c>
      <c r="N20" s="152">
        <f t="shared" si="1"/>
        <v>-6.0372536114372792</v>
      </c>
      <c r="O20" s="152">
        <f t="shared" si="2"/>
        <v>-36.589415826892598</v>
      </c>
      <c r="P20" s="152">
        <f t="shared" si="3"/>
        <v>-4.7791048426439158</v>
      </c>
      <c r="Q20" s="152">
        <f t="shared" si="4"/>
        <v>-2.7372293916262236</v>
      </c>
      <c r="R20" s="153">
        <f t="shared" si="5"/>
        <v>-10.475628704912744</v>
      </c>
      <c r="S20" s="153">
        <f t="shared" si="6"/>
        <v>25.513946661929896</v>
      </c>
      <c r="T20" s="153">
        <f t="shared" si="7"/>
        <v>15.038317957017153</v>
      </c>
      <c r="U20" s="154">
        <f t="shared" si="11"/>
        <v>279.43661285625433</v>
      </c>
      <c r="V20" s="153">
        <f t="shared" si="0"/>
        <v>294.63000469079714</v>
      </c>
      <c r="W20" s="153">
        <f t="shared" si="8"/>
        <v>21.630004690797136</v>
      </c>
      <c r="X20" s="153">
        <f t="shared" si="9"/>
        <v>70.934008443434848</v>
      </c>
      <c r="Y20" s="155">
        <v>3.8270919992894843</v>
      </c>
      <c r="Z20" s="153">
        <f t="shared" si="10"/>
        <v>1.0877926416161237</v>
      </c>
      <c r="AA20" s="165">
        <v>65.267558496967425</v>
      </c>
    </row>
    <row r="21" spans="6:27">
      <c r="F21" s="70" t="s">
        <v>184</v>
      </c>
      <c r="G21" s="71">
        <f>(G20/L16)*100</f>
        <v>99.368421052631589</v>
      </c>
      <c r="H21" s="72" t="s">
        <v>212</v>
      </c>
      <c r="I21" s="49" t="s">
        <v>158</v>
      </c>
      <c r="J21" s="56">
        <v>1</v>
      </c>
      <c r="K21" s="49" t="s">
        <v>162</v>
      </c>
      <c r="L21" s="142">
        <f>CONVERT(J21,"in","m")</f>
        <v>2.5399999999999999E-2</v>
      </c>
      <c r="M21" s="164">
        <f>Equations!E21-V20</f>
        <v>-11.627226913019399</v>
      </c>
      <c r="N21" s="152">
        <f t="shared" si="1"/>
        <v>-6.1334459126515073</v>
      </c>
      <c r="O21" s="152">
        <f t="shared" si="2"/>
        <v>-37.172399470615197</v>
      </c>
      <c r="P21" s="152">
        <f t="shared" si="3"/>
        <v>-4.8552509054309887</v>
      </c>
      <c r="Q21" s="152">
        <f t="shared" si="4"/>
        <v>-2.7808420027699632</v>
      </c>
      <c r="R21" s="153">
        <f t="shared" si="5"/>
        <v>-10.638301270237301</v>
      </c>
      <c r="S21" s="153">
        <f t="shared" si="6"/>
        <v>25.503789283103504</v>
      </c>
      <c r="T21" s="153">
        <f t="shared" si="7"/>
        <v>14.865488012866203</v>
      </c>
      <c r="U21" s="154">
        <f t="shared" si="11"/>
        <v>294.30210086912052</v>
      </c>
      <c r="V21" s="153">
        <f t="shared" si="0"/>
        <v>294.6496291166402</v>
      </c>
      <c r="W21" s="153">
        <f t="shared" si="8"/>
        <v>21.649629116640199</v>
      </c>
      <c r="X21" s="153">
        <f t="shared" si="9"/>
        <v>70.969332409952358</v>
      </c>
      <c r="Y21" s="155">
        <v>3.8255683924655255</v>
      </c>
      <c r="Z21" s="153">
        <f t="shared" si="10"/>
        <v>1.1515521148238825</v>
      </c>
      <c r="AA21" s="165">
        <v>69.093126889432952</v>
      </c>
    </row>
    <row r="22" spans="6:27">
      <c r="F22" s="125" t="s">
        <v>198</v>
      </c>
      <c r="G22" s="126"/>
      <c r="H22" s="127"/>
      <c r="I22" s="49" t="s">
        <v>159</v>
      </c>
      <c r="J22" s="56">
        <v>0.25</v>
      </c>
      <c r="K22" s="49" t="s">
        <v>163</v>
      </c>
      <c r="L22" s="142">
        <f>CONVERT(J22,"in","m")</f>
        <v>6.3499999999999997E-3</v>
      </c>
      <c r="M22" s="164">
        <f>Equations!E22-V21</f>
        <v>-11.809351338862427</v>
      </c>
      <c r="N22" s="152">
        <f t="shared" si="1"/>
        <v>-6.2295178585795714</v>
      </c>
      <c r="O22" s="152">
        <f t="shared" si="2"/>
        <v>-37.754653688361039</v>
      </c>
      <c r="P22" s="152">
        <f t="shared" si="3"/>
        <v>-4.9313016946768169</v>
      </c>
      <c r="Q22" s="152">
        <f t="shared" si="4"/>
        <v>-2.8244000460509073</v>
      </c>
      <c r="R22" s="153">
        <f t="shared" si="5"/>
        <v>-10.800631518449412</v>
      </c>
      <c r="S22" s="153">
        <f t="shared" si="6"/>
        <v>25.493630133476593</v>
      </c>
      <c r="T22" s="153">
        <f t="shared" si="7"/>
        <v>14.692998615027181</v>
      </c>
      <c r="U22" s="154">
        <f t="shared" si="11"/>
        <v>308.99509948414772</v>
      </c>
      <c r="V22" s="153">
        <f t="shared" si="0"/>
        <v>294.66902583348423</v>
      </c>
      <c r="W22" s="153">
        <f t="shared" si="8"/>
        <v>21.669025833484227</v>
      </c>
      <c r="X22" s="153">
        <f t="shared" si="9"/>
        <v>71.00424650027162</v>
      </c>
      <c r="Y22" s="155">
        <v>3.8240445200214888</v>
      </c>
      <c r="Z22" s="153">
        <f t="shared" si="10"/>
        <v>1.215286190157574</v>
      </c>
      <c r="AA22" s="165">
        <v>72.91717140945444</v>
      </c>
    </row>
    <row r="23" spans="6:27">
      <c r="F23" s="73" t="s">
        <v>183</v>
      </c>
      <c r="G23" s="74">
        <v>6.0000000000000001E-3</v>
      </c>
      <c r="H23" s="75" t="s">
        <v>46</v>
      </c>
      <c r="I23" s="59"/>
      <c r="J23" s="61"/>
      <c r="K23" s="59"/>
      <c r="L23" s="146"/>
      <c r="M23" s="164">
        <f>Equations!E23-V22</f>
        <v>-11.991248055706478</v>
      </c>
      <c r="N23" s="152">
        <f t="shared" si="1"/>
        <v>-6.3254696863711697</v>
      </c>
      <c r="O23" s="152">
        <f t="shared" si="2"/>
        <v>-38.336179917401026</v>
      </c>
      <c r="P23" s="152">
        <f t="shared" si="3"/>
        <v>-5.0072573981096884</v>
      </c>
      <c r="Q23" s="152">
        <f t="shared" si="4"/>
        <v>-2.8679036289903186</v>
      </c>
      <c r="R23" s="153">
        <f t="shared" si="5"/>
        <v>-10.962620074764347</v>
      </c>
      <c r="S23" s="153">
        <f t="shared" si="6"/>
        <v>25.483469211792343</v>
      </c>
      <c r="T23" s="153">
        <f t="shared" si="7"/>
        <v>14.520849137027996</v>
      </c>
      <c r="U23" s="154">
        <f t="shared" si="11"/>
        <v>323.51594862117571</v>
      </c>
      <c r="V23" s="153">
        <f t="shared" si="0"/>
        <v>294.68819529006862</v>
      </c>
      <c r="W23" s="153">
        <f t="shared" si="8"/>
        <v>21.68819529006862</v>
      </c>
      <c r="X23" s="153">
        <f t="shared" si="9"/>
        <v>71.038751522123519</v>
      </c>
      <c r="Y23" s="155">
        <v>3.8225203817688516</v>
      </c>
      <c r="Z23" s="153">
        <f t="shared" si="10"/>
        <v>1.2789948631870549</v>
      </c>
      <c r="AA23" s="165">
        <v>76.739691791223294</v>
      </c>
    </row>
    <row r="24" spans="6:27" ht="17">
      <c r="F24" s="73" t="s">
        <v>209</v>
      </c>
      <c r="G24" s="74">
        <f>L27</f>
        <v>3.8709599999999997E-3</v>
      </c>
      <c r="H24" s="75" t="s">
        <v>207</v>
      </c>
      <c r="I24" s="35"/>
      <c r="J24" s="35"/>
      <c r="K24" s="57" t="s">
        <v>203</v>
      </c>
      <c r="L24" s="143">
        <f>L19*L21</f>
        <v>6.4515999999999998E-4</v>
      </c>
      <c r="M24" s="164">
        <f>Equations!E24-V23</f>
        <v>-12.172917512290894</v>
      </c>
      <c r="N24" s="152">
        <f t="shared" si="1"/>
        <v>-6.421301632739536</v>
      </c>
      <c r="O24" s="152">
        <f t="shared" si="2"/>
        <v>-38.916979592360825</v>
      </c>
      <c r="P24" s="152">
        <f t="shared" si="3"/>
        <v>-5.0831182031123827</v>
      </c>
      <c r="Q24" s="152">
        <f t="shared" si="4"/>
        <v>-2.9113528589115694</v>
      </c>
      <c r="R24" s="153">
        <f t="shared" si="5"/>
        <v>-11.124267563039089</v>
      </c>
      <c r="S24" s="153">
        <f t="shared" si="6"/>
        <v>25.473306516792281</v>
      </c>
      <c r="T24" s="153">
        <f t="shared" si="7"/>
        <v>14.349038953753192</v>
      </c>
      <c r="U24" s="154">
        <f t="shared" si="11"/>
        <v>337.86498757492888</v>
      </c>
      <c r="V24" s="153">
        <f t="shared" si="0"/>
        <v>294.7071379343077</v>
      </c>
      <c r="W24" s="153">
        <f t="shared" si="8"/>
        <v>21.707137934307696</v>
      </c>
      <c r="X24" s="153">
        <f t="shared" si="9"/>
        <v>71.072848281753863</v>
      </c>
      <c r="Y24" s="155">
        <v>3.8209959775188422</v>
      </c>
      <c r="Z24" s="153">
        <f t="shared" si="10"/>
        <v>1.3426781294790358</v>
      </c>
      <c r="AA24" s="165">
        <v>80.560687768742142</v>
      </c>
    </row>
    <row r="25" spans="6:27" ht="17">
      <c r="F25" s="70" t="s">
        <v>184</v>
      </c>
      <c r="G25" s="76">
        <f>(G24/L16)*100</f>
        <v>0.63157894736842091</v>
      </c>
      <c r="H25" s="77" t="s">
        <v>212</v>
      </c>
      <c r="I25" s="35"/>
      <c r="J25" s="35"/>
      <c r="K25" s="58" t="s">
        <v>204</v>
      </c>
      <c r="L25" s="144">
        <f>L20*L21</f>
        <v>6.4515999999999998E-4</v>
      </c>
      <c r="M25" s="164">
        <f>Equations!E25-V24</f>
        <v>-12.354360156529935</v>
      </c>
      <c r="N25" s="152">
        <f t="shared" si="1"/>
        <v>-6.5170139339626694</v>
      </c>
      <c r="O25" s="152">
        <f t="shared" si="2"/>
        <v>-39.497054145228297</v>
      </c>
      <c r="P25" s="152">
        <f t="shared" si="3"/>
        <v>-5.1588842967231452</v>
      </c>
      <c r="Q25" s="152">
        <f t="shared" si="4"/>
        <v>-2.9547478429407019</v>
      </c>
      <c r="R25" s="153">
        <f t="shared" si="5"/>
        <v>-11.285574605775755</v>
      </c>
      <c r="S25" s="153">
        <f t="shared" si="6"/>
        <v>25.463142047216294</v>
      </c>
      <c r="T25" s="153">
        <f t="shared" si="7"/>
        <v>14.177567441440539</v>
      </c>
      <c r="U25" s="154">
        <f t="shared" si="11"/>
        <v>352.04255501636942</v>
      </c>
      <c r="V25" s="153">
        <f t="shared" si="0"/>
        <v>294.72585421329222</v>
      </c>
      <c r="W25" s="153">
        <f t="shared" si="8"/>
        <v>21.725854213292223</v>
      </c>
      <c r="X25" s="153">
        <f t="shared" si="9"/>
        <v>71.106537583926013</v>
      </c>
      <c r="Y25" s="155">
        <v>3.819471307082444</v>
      </c>
      <c r="Z25" s="153">
        <f t="shared" si="10"/>
        <v>1.4063359845970764</v>
      </c>
      <c r="AA25" s="165">
        <v>84.380159075824579</v>
      </c>
    </row>
    <row r="26" spans="6:27" ht="17">
      <c r="F26" s="125" t="s">
        <v>211</v>
      </c>
      <c r="G26" s="126"/>
      <c r="H26" s="127"/>
      <c r="I26" s="35"/>
      <c r="J26" s="35"/>
      <c r="K26" s="58" t="s">
        <v>205</v>
      </c>
      <c r="L26" s="144">
        <f>L20*L19</f>
        <v>6.4515999999999998E-4</v>
      </c>
      <c r="M26" s="164">
        <f>Equations!E26-V25</f>
        <v>-12.535576435514486</v>
      </c>
      <c r="N26" s="152">
        <f t="shared" si="1"/>
        <v>-6.6126068258842281</v>
      </c>
      <c r="O26" s="152">
        <f t="shared" si="2"/>
        <v>-40.076405005358957</v>
      </c>
      <c r="P26" s="152">
        <f t="shared" si="3"/>
        <v>-5.2345558656363975</v>
      </c>
      <c r="Q26" s="152">
        <f t="shared" si="4"/>
        <v>-2.9980886880068325</v>
      </c>
      <c r="R26" s="153">
        <f t="shared" si="5"/>
        <v>-11.44654182412444</v>
      </c>
      <c r="S26" s="153">
        <f t="shared" si="6"/>
        <v>25.452975801802683</v>
      </c>
      <c r="T26" s="153">
        <f t="shared" si="7"/>
        <v>14.006433977678244</v>
      </c>
      <c r="U26" s="154">
        <f t="shared" si="11"/>
        <v>366.04898899404765</v>
      </c>
      <c r="V26" s="153">
        <f t="shared" si="0"/>
        <v>294.74434457329141</v>
      </c>
      <c r="W26" s="153">
        <f t="shared" si="8"/>
        <v>21.744344573291414</v>
      </c>
      <c r="X26" s="153">
        <f t="shared" si="9"/>
        <v>71.139820231924546</v>
      </c>
      <c r="Y26" s="155">
        <v>3.8179463702704024</v>
      </c>
      <c r="Z26" s="153">
        <f t="shared" si="10"/>
        <v>1.4699684241015831</v>
      </c>
      <c r="AA26" s="165">
        <v>88.198105446094985</v>
      </c>
    </row>
    <row r="27" spans="6:27" ht="17">
      <c r="F27" s="73" t="s">
        <v>183</v>
      </c>
      <c r="G27" s="74">
        <f>L32</f>
        <v>2.5399999999999999E-2</v>
      </c>
      <c r="H27" s="68" t="s">
        <v>46</v>
      </c>
      <c r="I27" s="35"/>
      <c r="J27" s="35"/>
      <c r="K27" s="60" t="s">
        <v>206</v>
      </c>
      <c r="L27" s="147">
        <f>2*SUM(L24:L26)</f>
        <v>3.8709599999999997E-3</v>
      </c>
      <c r="M27" s="164">
        <f>Equations!E27-V26</f>
        <v>-12.716566795513643</v>
      </c>
      <c r="N27" s="152">
        <f t="shared" si="1"/>
        <v>-6.7080805439143747</v>
      </c>
      <c r="O27" s="152">
        <f t="shared" si="2"/>
        <v>-40.655033599481065</v>
      </c>
      <c r="P27" s="152">
        <f t="shared" si="3"/>
        <v>-5.3101330962034057</v>
      </c>
      <c r="Q27" s="152">
        <f t="shared" si="4"/>
        <v>-3.0413755008425345</v>
      </c>
      <c r="R27" s="153">
        <f t="shared" si="5"/>
        <v>-11.607169837885886</v>
      </c>
      <c r="S27" s="153">
        <f t="shared" si="6"/>
        <v>25.442807779288067</v>
      </c>
      <c r="T27" s="153">
        <f t="shared" si="7"/>
        <v>13.835637941402181</v>
      </c>
      <c r="U27" s="154">
        <f t="shared" si="11"/>
        <v>379.88462693544983</v>
      </c>
      <c r="V27" s="153">
        <f t="shared" si="0"/>
        <v>294.76260945975446</v>
      </c>
      <c r="W27" s="153">
        <f t="shared" si="8"/>
        <v>21.762609459754458</v>
      </c>
      <c r="X27" s="153">
        <f t="shared" si="9"/>
        <v>71.17269702755803</v>
      </c>
      <c r="Y27" s="155">
        <v>3.81642116689321</v>
      </c>
      <c r="Z27" s="153">
        <f t="shared" si="10"/>
        <v>1.5335754435498032</v>
      </c>
      <c r="AA27" s="165">
        <v>92.014526612988192</v>
      </c>
    </row>
    <row r="28" spans="6:27" ht="16">
      <c r="F28" s="70" t="s">
        <v>209</v>
      </c>
      <c r="G28" s="78">
        <f>L37</f>
        <v>0.35354768000000003</v>
      </c>
      <c r="H28" s="79" t="s">
        <v>207</v>
      </c>
      <c r="I28" s="123" t="s">
        <v>208</v>
      </c>
      <c r="J28" s="124"/>
      <c r="K28" s="124"/>
      <c r="L28" s="124"/>
      <c r="M28" s="164">
        <f>Equations!E28-V27</f>
        <v>-12.897331681976709</v>
      </c>
      <c r="N28" s="152">
        <f t="shared" si="1"/>
        <v>-6.8034353230308255</v>
      </c>
      <c r="O28" s="152">
        <f t="shared" si="2"/>
        <v>-41.232941351701974</v>
      </c>
      <c r="P28" s="152">
        <f t="shared" si="3"/>
        <v>-5.3856161744331068</v>
      </c>
      <c r="Q28" s="152">
        <f t="shared" si="4"/>
        <v>-3.0846083879843147</v>
      </c>
      <c r="R28" s="153">
        <f t="shared" si="5"/>
        <v>-11.767459265514601</v>
      </c>
      <c r="S28" s="153">
        <f t="shared" si="6"/>
        <v>25.432637978407435</v>
      </c>
      <c r="T28" s="153">
        <f t="shared" si="7"/>
        <v>13.665178712892834</v>
      </c>
      <c r="U28" s="154">
        <f t="shared" si="11"/>
        <v>393.54980564834267</v>
      </c>
      <c r="V28" s="153">
        <f t="shared" si="0"/>
        <v>294.78064931731257</v>
      </c>
      <c r="W28" s="153">
        <f t="shared" si="8"/>
        <v>21.780649317312566</v>
      </c>
      <c r="X28" s="153">
        <f t="shared" si="9"/>
        <v>71.205168771162619</v>
      </c>
      <c r="Y28" s="155">
        <v>3.814895696761115</v>
      </c>
      <c r="Z28" s="153">
        <f t="shared" si="10"/>
        <v>1.5971570384958218</v>
      </c>
      <c r="AA28" s="165">
        <v>95.829422309749305</v>
      </c>
    </row>
    <row r="29" spans="6:27">
      <c r="F29" s="119" t="s">
        <v>225</v>
      </c>
      <c r="G29" s="133"/>
      <c r="H29" s="120"/>
      <c r="I29" s="54" t="s">
        <v>156</v>
      </c>
      <c r="J29" s="55">
        <v>12</v>
      </c>
      <c r="K29" s="66" t="s">
        <v>160</v>
      </c>
      <c r="L29" s="141">
        <f>CONVERT(J29,"in","m")</f>
        <v>0.30480000000000002</v>
      </c>
      <c r="M29" s="164">
        <f>Equations!E29-V28</f>
        <v>-13.07787153953484</v>
      </c>
      <c r="N29" s="152">
        <f t="shared" si="1"/>
        <v>-6.8986713977797134</v>
      </c>
      <c r="O29" s="152">
        <f t="shared" si="2"/>
        <v>-41.810129683513416</v>
      </c>
      <c r="P29" s="152">
        <f t="shared" si="3"/>
        <v>-5.4610052859928011</v>
      </c>
      <c r="Q29" s="152">
        <f t="shared" si="4"/>
        <v>-3.1277874557730061</v>
      </c>
      <c r="R29" s="153">
        <f t="shared" si="5"/>
        <v>-11.92741072412162</v>
      </c>
      <c r="S29" s="153">
        <f t="shared" si="6"/>
        <v>25.422466397894166</v>
      </c>
      <c r="T29" s="153">
        <f t="shared" si="7"/>
        <v>13.495055673772546</v>
      </c>
      <c r="U29" s="154">
        <f t="shared" si="11"/>
        <v>407.0448613221152</v>
      </c>
      <c r="V29" s="153">
        <f t="shared" si="0"/>
        <v>294.79846458978056</v>
      </c>
      <c r="W29" s="153">
        <f t="shared" si="8"/>
        <v>21.798464589780565</v>
      </c>
      <c r="X29" s="153">
        <f t="shared" si="9"/>
        <v>71.23723626160502</v>
      </c>
      <c r="Y29" s="155">
        <v>3.8133699596841248</v>
      </c>
      <c r="Z29" s="153">
        <f t="shared" si="10"/>
        <v>1.660713204490557</v>
      </c>
      <c r="AA29" s="165">
        <v>99.642792269433428</v>
      </c>
    </row>
    <row r="30" spans="6:27" ht="16">
      <c r="F30" s="80"/>
      <c r="G30" s="92">
        <f>(G20+G24+G28)</f>
        <v>0.96644968000000009</v>
      </c>
      <c r="H30" s="93" t="s">
        <v>207</v>
      </c>
      <c r="I30" s="49" t="s">
        <v>157</v>
      </c>
      <c r="J30" s="56">
        <v>10</v>
      </c>
      <c r="K30" s="50" t="s">
        <v>161</v>
      </c>
      <c r="L30" s="142">
        <f>CONVERT(J30,"in","m")</f>
        <v>0.254</v>
      </c>
      <c r="M30" s="164">
        <f>Equations!E30-V29</f>
        <v>-13.258186812002805</v>
      </c>
      <c r="N30" s="152">
        <f t="shared" si="1"/>
        <v>-6.993789002276527</v>
      </c>
      <c r="O30" s="152">
        <f t="shared" si="2"/>
        <v>-42.386600013797135</v>
      </c>
      <c r="P30" s="152">
        <f t="shared" si="3"/>
        <v>-5.5363006162088837</v>
      </c>
      <c r="Q30" s="152">
        <f t="shared" si="4"/>
        <v>-3.1709128103541881</v>
      </c>
      <c r="R30" s="153">
        <f t="shared" si="5"/>
        <v>-12.087024829477322</v>
      </c>
      <c r="S30" s="153">
        <f t="shared" si="6"/>
        <v>25.412293036479955</v>
      </c>
      <c r="T30" s="153">
        <f t="shared" si="7"/>
        <v>13.325268207002633</v>
      </c>
      <c r="U30" s="154">
        <f t="shared" si="11"/>
        <v>420.37012952911783</v>
      </c>
      <c r="V30" s="153">
        <f t="shared" si="0"/>
        <v>294.8160557201586</v>
      </c>
      <c r="W30" s="153">
        <f t="shared" si="8"/>
        <v>21.816055720158602</v>
      </c>
      <c r="X30" s="153">
        <f t="shared" si="9"/>
        <v>71.268900296285494</v>
      </c>
      <c r="Y30" s="155">
        <v>3.8118439554719932</v>
      </c>
      <c r="Z30" s="153">
        <f t="shared" si="10"/>
        <v>1.724243937081757</v>
      </c>
      <c r="AA30" s="165">
        <v>103.45463622490543</v>
      </c>
    </row>
    <row r="31" spans="6:27" ht="16">
      <c r="F31" s="81"/>
      <c r="G31" s="94">
        <f>G19+G27</f>
        <v>6.3500000000000001E-2</v>
      </c>
      <c r="H31" s="95" t="s">
        <v>207</v>
      </c>
      <c r="I31" s="49" t="s">
        <v>158</v>
      </c>
      <c r="J31" s="56">
        <v>7</v>
      </c>
      <c r="K31" s="50" t="s">
        <v>162</v>
      </c>
      <c r="L31" s="142">
        <f>CONVERT(J31,"in","m")</f>
        <v>0.17780000000000001</v>
      </c>
      <c r="M31" s="164">
        <f>Equations!E31-V30</f>
        <v>-13.438277942380864</v>
      </c>
      <c r="N31" s="152">
        <f t="shared" si="1"/>
        <v>-7.0887883702070917</v>
      </c>
      <c r="O31" s="152">
        <f t="shared" si="2"/>
        <v>-42.962353758830858</v>
      </c>
      <c r="P31" s="152">
        <f t="shared" si="3"/>
        <v>-5.6115023500676315</v>
      </c>
      <c r="Q31" s="152">
        <f t="shared" si="4"/>
        <v>-3.2139845576786397</v>
      </c>
      <c r="R31" s="153">
        <f t="shared" si="5"/>
        <v>-12.24630219601446</v>
      </c>
      <c r="S31" s="153">
        <f t="shared" si="6"/>
        <v>25.402117892894879</v>
      </c>
      <c r="T31" s="153">
        <f t="shared" si="7"/>
        <v>13.155815696880419</v>
      </c>
      <c r="U31" s="154">
        <f t="shared" si="11"/>
        <v>433.52594522599827</v>
      </c>
      <c r="V31" s="153">
        <f t="shared" si="0"/>
        <v>294.83342315063419</v>
      </c>
      <c r="W31" s="153">
        <f t="shared" si="8"/>
        <v>21.833423150634189</v>
      </c>
      <c r="X31" s="153">
        <f t="shared" si="9"/>
        <v>71.300161671141552</v>
      </c>
      <c r="Y31" s="155">
        <v>3.8103176839342314</v>
      </c>
      <c r="Z31" s="153">
        <f t="shared" si="10"/>
        <v>1.7877492318139943</v>
      </c>
      <c r="AA31" s="165">
        <v>107.26495390883966</v>
      </c>
    </row>
    <row r="32" spans="6:27">
      <c r="F32" s="173" t="s">
        <v>231</v>
      </c>
      <c r="G32" s="174"/>
      <c r="H32" s="175"/>
      <c r="I32" s="49" t="s">
        <v>159</v>
      </c>
      <c r="J32" s="56">
        <v>1</v>
      </c>
      <c r="K32" s="50" t="s">
        <v>163</v>
      </c>
      <c r="L32" s="142">
        <f>CONVERT(J32,"in","m")</f>
        <v>2.5399999999999999E-2</v>
      </c>
      <c r="M32" s="164">
        <f>Equations!E32-V31</f>
        <v>-13.618145372856418</v>
      </c>
      <c r="N32" s="152">
        <f t="shared" si="1"/>
        <v>-7.1836697348284462</v>
      </c>
      <c r="O32" s="152">
        <f t="shared" si="2"/>
        <v>-43.537392332293614</v>
      </c>
      <c r="P32" s="152">
        <f t="shared" si="3"/>
        <v>-5.6866106722158918</v>
      </c>
      <c r="Q32" s="152">
        <f t="shared" si="4"/>
        <v>-3.2570028035027279</v>
      </c>
      <c r="R32" s="153">
        <f t="shared" si="5"/>
        <v>-12.405243436830858</v>
      </c>
      <c r="S32" s="153">
        <f t="shared" si="6"/>
        <v>25.391940965867349</v>
      </c>
      <c r="T32" s="153">
        <f t="shared" si="7"/>
        <v>12.986697529036491</v>
      </c>
      <c r="U32" s="154">
        <f t="shared" si="11"/>
        <v>446.51264275503479</v>
      </c>
      <c r="V32" s="153">
        <f t="shared" si="0"/>
        <v>294.85056732258363</v>
      </c>
      <c r="W32" s="153">
        <f t="shared" si="8"/>
        <v>21.850567322583629</v>
      </c>
      <c r="X32" s="153">
        <f t="shared" si="9"/>
        <v>71.331021180650538</v>
      </c>
      <c r="Y32" s="155">
        <v>3.8087911448801024</v>
      </c>
      <c r="Z32" s="153">
        <f t="shared" si="10"/>
        <v>1.8512290842286627</v>
      </c>
      <c r="AA32" s="165">
        <v>111.07374505371976</v>
      </c>
    </row>
    <row r="33" spans="6:27">
      <c r="F33" s="98" t="s">
        <v>229</v>
      </c>
      <c r="G33" s="102">
        <v>1</v>
      </c>
      <c r="H33" s="97">
        <f>(L2*G33)</f>
        <v>3.3000000000000002E-2</v>
      </c>
      <c r="I33" s="51"/>
      <c r="J33" s="53"/>
      <c r="K33" s="52"/>
      <c r="L33" s="52"/>
      <c r="M33" s="164">
        <f>Equations!E33-V32</f>
        <v>-13.79778954480588</v>
      </c>
      <c r="N33" s="152">
        <f t="shared" si="1"/>
        <v>-7.2784333289698262</v>
      </c>
      <c r="O33" s="152">
        <f t="shared" si="2"/>
        <v>-44.111717145271669</v>
      </c>
      <c r="P33" s="152">
        <f t="shared" si="3"/>
        <v>-5.7616257669618607</v>
      </c>
      <c r="Q33" s="152">
        <f t="shared" si="4"/>
        <v>-3.2999676533888618</v>
      </c>
      <c r="R33" s="153">
        <f t="shared" si="5"/>
        <v>-12.563849163692392</v>
      </c>
      <c r="S33" s="153">
        <f t="shared" si="6"/>
        <v>25.381762254124119</v>
      </c>
      <c r="T33" s="153">
        <f t="shared" si="7"/>
        <v>12.817913090431727</v>
      </c>
      <c r="U33" s="154">
        <f t="shared" si="11"/>
        <v>459.33055584546651</v>
      </c>
      <c r="V33" s="153">
        <f t="shared" si="0"/>
        <v>294.86748867657411</v>
      </c>
      <c r="W33" s="153">
        <f t="shared" si="8"/>
        <v>21.867488676574112</v>
      </c>
      <c r="X33" s="153">
        <f t="shared" si="9"/>
        <v>71.361479617833396</v>
      </c>
      <c r="Y33" s="155">
        <v>3.8072643381186175</v>
      </c>
      <c r="Z33" s="153">
        <f t="shared" si="10"/>
        <v>1.9146834898639729</v>
      </c>
      <c r="AA33" s="165">
        <v>114.88100939183838</v>
      </c>
    </row>
    <row r="34" spans="6:27" ht="17">
      <c r="F34" s="99" t="s">
        <v>230</v>
      </c>
      <c r="G34" s="101">
        <v>1</v>
      </c>
      <c r="H34" s="97">
        <f>((100%-G34)*L3)+L3</f>
        <v>0.03</v>
      </c>
      <c r="I34" s="35"/>
      <c r="J34" s="35"/>
      <c r="K34" s="57" t="s">
        <v>203</v>
      </c>
      <c r="L34" s="143">
        <f>L29*L31</f>
        <v>5.4193440000000009E-2</v>
      </c>
      <c r="M34" s="164">
        <f>Equations!E34-V33</f>
        <v>-13.977210898796386</v>
      </c>
      <c r="N34" s="152">
        <f t="shared" si="1"/>
        <v>-7.3730793850335665</v>
      </c>
      <c r="O34" s="152">
        <f t="shared" si="2"/>
        <v>-44.685329606264041</v>
      </c>
      <c r="P34" s="152">
        <f t="shared" si="3"/>
        <v>-5.8365478182758004</v>
      </c>
      <c r="Q34" s="152">
        <f t="shared" si="4"/>
        <v>-3.3428792127058964</v>
      </c>
      <c r="R34" s="153">
        <f t="shared" si="5"/>
        <v>-12.722119987035796</v>
      </c>
      <c r="S34" s="153">
        <f t="shared" si="6"/>
        <v>25.371581756390306</v>
      </c>
      <c r="T34" s="153">
        <f t="shared" si="7"/>
        <v>12.649461769354509</v>
      </c>
      <c r="U34" s="154">
        <f t="shared" si="11"/>
        <v>471.98001761482101</v>
      </c>
      <c r="V34" s="153">
        <f t="shared" si="0"/>
        <v>294.88418765236509</v>
      </c>
      <c r="W34" s="153">
        <f t="shared" si="8"/>
        <v>21.884187652365085</v>
      </c>
      <c r="X34" s="153">
        <f t="shared" si="9"/>
        <v>71.391537774257159</v>
      </c>
      <c r="Y34" s="155">
        <v>3.8057372634585458</v>
      </c>
      <c r="Z34" s="153">
        <f t="shared" si="10"/>
        <v>1.9781124442549485</v>
      </c>
      <c r="AA34" s="165">
        <v>118.68674665529691</v>
      </c>
    </row>
    <row r="35" spans="6:27" ht="17">
      <c r="F35" s="36"/>
      <c r="G35" s="36"/>
      <c r="H35" s="36"/>
      <c r="I35" s="35"/>
      <c r="J35" s="35"/>
      <c r="K35" s="58" t="s">
        <v>204</v>
      </c>
      <c r="L35" s="144">
        <f>L30*L31</f>
        <v>4.5161200000000006E-2</v>
      </c>
      <c r="M35" s="164">
        <f>Equations!E35-V34</f>
        <v>-14.156409874587325</v>
      </c>
      <c r="N35" s="152">
        <f t="shared" si="1"/>
        <v>-7.4676081349959125</v>
      </c>
      <c r="O35" s="152">
        <f t="shared" si="2"/>
        <v>-45.25823112118735</v>
      </c>
      <c r="P35" s="152">
        <f t="shared" si="3"/>
        <v>-5.9113770097906766</v>
      </c>
      <c r="Q35" s="152">
        <f t="shared" si="4"/>
        <v>-3.385737586629503</v>
      </c>
      <c r="R35" s="153">
        <f t="shared" si="5"/>
        <v>-12.880056515971276</v>
      </c>
      <c r="S35" s="153">
        <f t="shared" si="6"/>
        <v>25.361399471389344</v>
      </c>
      <c r="T35" s="153">
        <f t="shared" si="7"/>
        <v>12.481342955418068</v>
      </c>
      <c r="U35" s="154">
        <f t="shared" si="11"/>
        <v>484.46136057023909</v>
      </c>
      <c r="V35" s="153">
        <f t="shared" si="0"/>
        <v>294.90066468891035</v>
      </c>
      <c r="W35" s="153">
        <f t="shared" si="8"/>
        <v>21.900664688910354</v>
      </c>
      <c r="X35" s="153">
        <f t="shared" si="9"/>
        <v>71.421196440038642</v>
      </c>
      <c r="Y35" s="155">
        <v>3.8042099207084017</v>
      </c>
      <c r="Z35" s="153">
        <f t="shared" si="10"/>
        <v>2.041515942933422</v>
      </c>
      <c r="AA35" s="165">
        <v>122.49095657600532</v>
      </c>
    </row>
    <row r="36" spans="6:27" ht="17">
      <c r="F36" s="36"/>
      <c r="G36" s="36"/>
      <c r="H36" s="36"/>
      <c r="I36" s="35"/>
      <c r="J36" s="35"/>
      <c r="K36" s="58" t="s">
        <v>205</v>
      </c>
      <c r="L36" s="144">
        <f>L30*L29</f>
        <v>7.7419200000000007E-2</v>
      </c>
      <c r="M36" s="164">
        <f>Equations!E36-V35</f>
        <v>-14.335386911132616</v>
      </c>
      <c r="N36" s="152">
        <f t="shared" si="1"/>
        <v>-7.5620198104082172</v>
      </c>
      <c r="O36" s="152">
        <f t="shared" si="2"/>
        <v>-45.830423093383125</v>
      </c>
      <c r="P36" s="152">
        <f t="shared" si="3"/>
        <v>-5.9861135248031134</v>
      </c>
      <c r="Q36" s="152">
        <f t="shared" si="4"/>
        <v>-3.4285428801427082</v>
      </c>
      <c r="R36" s="153">
        <f t="shared" si="5"/>
        <v>-13.037659358285831</v>
      </c>
      <c r="S36" s="153">
        <f t="shared" si="6"/>
        <v>25.351215397843021</v>
      </c>
      <c r="T36" s="153">
        <f t="shared" si="7"/>
        <v>12.31355603955719</v>
      </c>
      <c r="U36" s="154">
        <f t="shared" si="11"/>
        <v>496.77491660979626</v>
      </c>
      <c r="V36" s="153">
        <f t="shared" si="0"/>
        <v>294.91692022435956</v>
      </c>
      <c r="W36" s="153">
        <f t="shared" si="8"/>
        <v>21.916920224359558</v>
      </c>
      <c r="X36" s="153">
        <f t="shared" si="9"/>
        <v>71.450456403847198</v>
      </c>
      <c r="Y36" s="155">
        <v>3.8026823096764528</v>
      </c>
      <c r="Z36" s="153">
        <f t="shared" si="10"/>
        <v>2.1048939814280296</v>
      </c>
      <c r="AA36" s="165">
        <v>126.29363888568177</v>
      </c>
    </row>
    <row r="37" spans="6:27" ht="17">
      <c r="F37" s="36"/>
      <c r="G37" s="36"/>
      <c r="H37" s="36"/>
      <c r="I37" s="35"/>
      <c r="J37" s="35"/>
      <c r="K37" s="60" t="s">
        <v>206</v>
      </c>
      <c r="L37" s="147">
        <f>2*SUM(L34:L36)</f>
        <v>0.35354768000000003</v>
      </c>
      <c r="M37" s="164">
        <f>Equations!E37-V36</f>
        <v>-14.514142446581786</v>
      </c>
      <c r="N37" s="152">
        <f t="shared" si="1"/>
        <v>-7.6563146423975095</v>
      </c>
      <c r="O37" s="152">
        <f t="shared" si="2"/>
        <v>-46.401906923621269</v>
      </c>
      <c r="P37" s="152">
        <f t="shared" si="3"/>
        <v>-6.0607575462738366</v>
      </c>
      <c r="Q37" s="152">
        <f t="shared" si="4"/>
        <v>-3.4712951980361586</v>
      </c>
      <c r="R37" s="153">
        <f t="shared" si="5"/>
        <v>-13.194929120445481</v>
      </c>
      <c r="S37" s="153">
        <f t="shared" si="6"/>
        <v>25.341029534471449</v>
      </c>
      <c r="T37" s="153">
        <f t="shared" si="7"/>
        <v>12.146100414025968</v>
      </c>
      <c r="U37" s="154">
        <f t="shared" si="11"/>
        <v>508.92101702382223</v>
      </c>
      <c r="V37" s="153">
        <f t="shared" si="0"/>
        <v>294.93295469606016</v>
      </c>
      <c r="W37" s="153">
        <f t="shared" si="8"/>
        <v>21.932954696060165</v>
      </c>
      <c r="X37" s="153">
        <f t="shared" si="9"/>
        <v>71.479318452908302</v>
      </c>
      <c r="Y37" s="155">
        <v>3.8011544301707172</v>
      </c>
      <c r="Z37" s="153">
        <f t="shared" si="10"/>
        <v>2.1682465552642083</v>
      </c>
      <c r="AA37" s="165">
        <v>130.09479331585248</v>
      </c>
    </row>
    <row r="38" spans="6:27">
      <c r="F38" s="100" t="s">
        <v>218</v>
      </c>
      <c r="G38" s="36"/>
      <c r="H38" s="103">
        <f>((H33*H34)/(H33+H34))</f>
        <v>1.5714285714285715E-2</v>
      </c>
      <c r="I38" s="35"/>
      <c r="J38" s="35"/>
      <c r="K38" s="35"/>
      <c r="L38" s="35" t="s">
        <v>210</v>
      </c>
      <c r="M38" s="164">
        <f>Equations!E38-V37</f>
        <v>-14.692676918282416</v>
      </c>
      <c r="N38" s="152">
        <f t="shared" si="1"/>
        <v>-7.7504928616677873</v>
      </c>
      <c r="O38" s="152">
        <f t="shared" si="2"/>
        <v>-46.972684010107805</v>
      </c>
      <c r="P38" s="152">
        <f t="shared" si="3"/>
        <v>-6.1353092568286991</v>
      </c>
      <c r="Q38" s="152">
        <f t="shared" si="4"/>
        <v>-3.5139946449087001</v>
      </c>
      <c r="R38" s="153">
        <f t="shared" si="5"/>
        <v>-13.351866407598701</v>
      </c>
      <c r="S38" s="153">
        <f t="shared" si="6"/>
        <v>25.33084187999307</v>
      </c>
      <c r="T38" s="153">
        <f t="shared" si="7"/>
        <v>11.978975472394369</v>
      </c>
      <c r="U38" s="154">
        <f t="shared" si="11"/>
        <v>520.89999249621656</v>
      </c>
      <c r="V38" s="153">
        <f t="shared" si="0"/>
        <v>294.948768540559</v>
      </c>
      <c r="W38" s="153">
        <f t="shared" si="8"/>
        <v>21.948768540559001</v>
      </c>
      <c r="X38" s="153">
        <f t="shared" si="9"/>
        <v>71.507783373006205</v>
      </c>
      <c r="Y38" s="155">
        <v>3.7996262819989601</v>
      </c>
      <c r="Z38" s="153">
        <f t="shared" si="10"/>
        <v>2.2315736599641909</v>
      </c>
      <c r="AA38" s="165">
        <v>133.89441959785145</v>
      </c>
    </row>
    <row r="39" spans="6:27">
      <c r="F39" s="134"/>
      <c r="G39" s="134"/>
      <c r="H39" s="36"/>
      <c r="I39" s="35"/>
      <c r="J39" s="35"/>
      <c r="K39" s="35"/>
      <c r="L39" s="35"/>
      <c r="M39" s="164">
        <f>Equations!E39-V38</f>
        <v>-14.870990762781275</v>
      </c>
      <c r="N39" s="152">
        <f t="shared" si="1"/>
        <v>-7.844554698500616</v>
      </c>
      <c r="O39" s="152">
        <f t="shared" si="2"/>
        <v>-47.542755748488588</v>
      </c>
      <c r="P39" s="152">
        <f t="shared" si="3"/>
        <v>-6.2097688387591541</v>
      </c>
      <c r="Q39" s="152">
        <f t="shared" si="4"/>
        <v>-3.5566413251676523</v>
      </c>
      <c r="R39" s="153">
        <f t="shared" si="5"/>
        <v>-13.508471823578708</v>
      </c>
      <c r="S39" s="153">
        <f t="shared" si="6"/>
        <v>25.320652433124668</v>
      </c>
      <c r="T39" s="153">
        <f t="shared" si="7"/>
        <v>11.81218060954596</v>
      </c>
      <c r="U39" s="154">
        <f t="shared" si="11"/>
        <v>532.71217310576253</v>
      </c>
      <c r="V39" s="153">
        <f t="shared" si="0"/>
        <v>294.96436219360396</v>
      </c>
      <c r="W39" s="153">
        <f t="shared" si="8"/>
        <v>21.964362193603961</v>
      </c>
      <c r="X39" s="153">
        <f t="shared" si="9"/>
        <v>71.535851948487135</v>
      </c>
      <c r="Y39" s="155">
        <v>3.7980978649687001</v>
      </c>
      <c r="Z39" s="153">
        <f t="shared" si="10"/>
        <v>2.2948752910470023</v>
      </c>
      <c r="AA39" s="165">
        <v>137.69251746282015</v>
      </c>
    </row>
    <row r="40" spans="6:27">
      <c r="F40" s="36"/>
      <c r="G40" s="36"/>
      <c r="H40" s="36"/>
      <c r="I40" s="35"/>
      <c r="J40" s="35"/>
      <c r="K40" s="35"/>
      <c r="L40" s="35"/>
      <c r="M40" s="164">
        <f>Equations!E40-V39</f>
        <v>-15.049084415826201</v>
      </c>
      <c r="N40" s="152">
        <f t="shared" si="1"/>
        <v>-7.938500382756116</v>
      </c>
      <c r="O40" s="152">
        <f t="shared" si="2"/>
        <v>-48.112123531855254</v>
      </c>
      <c r="P40" s="152">
        <f t="shared" si="3"/>
        <v>-6.2841364740230414</v>
      </c>
      <c r="Q40" s="152">
        <f t="shared" si="4"/>
        <v>-3.5992353430292563</v>
      </c>
      <c r="R40" s="153">
        <f t="shared" si="5"/>
        <v>-13.664745970906372</v>
      </c>
      <c r="S40" s="153">
        <f t="shared" si="6"/>
        <v>25.310461192581332</v>
      </c>
      <c r="T40" s="153">
        <f t="shared" si="7"/>
        <v>11.64571522167496</v>
      </c>
      <c r="U40" s="154">
        <f t="shared" si="11"/>
        <v>544.35788832743754</v>
      </c>
      <c r="V40" s="153">
        <f t="shared" si="0"/>
        <v>294.9797360901461</v>
      </c>
      <c r="W40" s="153">
        <f t="shared" si="8"/>
        <v>21.979736090146105</v>
      </c>
      <c r="X40" s="153">
        <f t="shared" si="9"/>
        <v>71.563524962262989</v>
      </c>
      <c r="Y40" s="155">
        <v>3.7965691788871996</v>
      </c>
      <c r="Z40" s="153">
        <f t="shared" si="10"/>
        <v>2.3581514440284561</v>
      </c>
      <c r="AA40" s="165">
        <v>141.48908664170736</v>
      </c>
    </row>
    <row r="41" spans="6:27">
      <c r="F41" s="134"/>
      <c r="G41" s="134"/>
      <c r="H41" s="36"/>
      <c r="I41" s="35"/>
      <c r="J41" s="35"/>
      <c r="K41" s="35"/>
      <c r="L41" s="35"/>
      <c r="M41" s="164">
        <f>Equations!E41-V40</f>
        <v>-15.226958312368367</v>
      </c>
      <c r="N41" s="152">
        <f t="shared" si="1"/>
        <v>-8.0323301438741641</v>
      </c>
      <c r="O41" s="152">
        <f t="shared" si="2"/>
        <v>-48.680788750752505</v>
      </c>
      <c r="P41" s="152">
        <f t="shared" si="3"/>
        <v>-6.3584123442455338</v>
      </c>
      <c r="Q41" s="152">
        <f t="shared" si="4"/>
        <v>-3.6417768025192183</v>
      </c>
      <c r="R41" s="153">
        <f t="shared" si="5"/>
        <v>-13.820689450793523</v>
      </c>
      <c r="S41" s="153">
        <f t="shared" si="6"/>
        <v>25.300268157076491</v>
      </c>
      <c r="T41" s="153">
        <f t="shared" si="7"/>
        <v>11.479578706282968</v>
      </c>
      <c r="U41" s="154">
        <f t="shared" si="11"/>
        <v>555.83746703372049</v>
      </c>
      <c r="V41" s="153">
        <f t="shared" si="0"/>
        <v>294.9948906643408</v>
      </c>
      <c r="W41" s="153">
        <f t="shared" si="8"/>
        <v>21.994890664340801</v>
      </c>
      <c r="X41" s="153">
        <f t="shared" si="9"/>
        <v>71.590803195813436</v>
      </c>
      <c r="Y41" s="155">
        <v>3.7950402235614735</v>
      </c>
      <c r="Z41" s="153">
        <f t="shared" si="10"/>
        <v>2.4214021144211473</v>
      </c>
      <c r="AA41" s="165">
        <v>145.28412686526883</v>
      </c>
    </row>
    <row r="42" spans="6:27">
      <c r="F42" s="64"/>
      <c r="G42" s="64"/>
      <c r="H42" s="64"/>
      <c r="I42" s="52"/>
      <c r="J42" s="52"/>
      <c r="K42" s="52"/>
      <c r="L42" s="52"/>
      <c r="M42" s="164">
        <f>Equations!E42-V41</f>
        <v>-15.404612886563029</v>
      </c>
      <c r="N42" s="152">
        <f t="shared" si="1"/>
        <v>-8.1260442108747828</v>
      </c>
      <c r="O42" s="152">
        <f t="shared" si="2"/>
        <v>-49.2487527931805</v>
      </c>
      <c r="P42" s="152">
        <f t="shared" si="3"/>
        <v>-6.432596630719444</v>
      </c>
      <c r="Q42" s="152">
        <f t="shared" si="4"/>
        <v>-3.6842658074728889</v>
      </c>
      <c r="R42" s="153">
        <f t="shared" si="5"/>
        <v>-13.976302863144833</v>
      </c>
      <c r="S42" s="153">
        <f t="shared" si="6"/>
        <v>25.29007332532187</v>
      </c>
      <c r="T42" s="153">
        <f t="shared" si="7"/>
        <v>11.313770462177038</v>
      </c>
      <c r="U42" s="154">
        <f t="shared" si="11"/>
        <v>567.15123749589748</v>
      </c>
      <c r="V42" s="153">
        <f t="shared" si="0"/>
        <v>295.00982634955</v>
      </c>
      <c r="W42" s="153">
        <f t="shared" si="8"/>
        <v>22.009826349549996</v>
      </c>
      <c r="X42" s="153">
        <f t="shared" si="9"/>
        <v>71.617687429189999</v>
      </c>
      <c r="Y42" s="155">
        <v>3.7935109987982805</v>
      </c>
      <c r="Z42" s="153">
        <f t="shared" si="10"/>
        <v>2.4846272977344515</v>
      </c>
      <c r="AA42" s="165">
        <v>149.0776378640671</v>
      </c>
    </row>
    <row r="43" spans="6:27">
      <c r="M43" s="164">
        <f>Equations!E43-V42</f>
        <v>-15.582048571772248</v>
      </c>
      <c r="N43" s="152">
        <f t="shared" si="1"/>
        <v>-8.2196428123595791</v>
      </c>
      <c r="O43" s="152">
        <f t="shared" si="2"/>
        <v>-49.816017044603505</v>
      </c>
      <c r="P43" s="152">
        <f t="shared" si="3"/>
        <v>-6.5066895144063688</v>
      </c>
      <c r="Q43" s="152">
        <f t="shared" si="4"/>
        <v>-3.7267024615359108</v>
      </c>
      <c r="R43" s="153">
        <f t="shared" si="5"/>
        <v>-14.131586806561511</v>
      </c>
      <c r="S43" s="153">
        <f t="shared" si="6"/>
        <v>25.279876696027525</v>
      </c>
      <c r="T43" s="153">
        <f t="shared" si="7"/>
        <v>11.148289889466014</v>
      </c>
      <c r="U43" s="154">
        <f t="shared" si="11"/>
        <v>578.29952738536349</v>
      </c>
      <c r="V43" s="153">
        <f t="shared" si="0"/>
        <v>295.02454357834353</v>
      </c>
      <c r="W43" s="153">
        <f t="shared" si="8"/>
        <v>22.024543578343525</v>
      </c>
      <c r="X43" s="153">
        <f t="shared" si="9"/>
        <v>71.64417844101834</v>
      </c>
      <c r="Y43" s="155">
        <v>3.7919815044041285</v>
      </c>
      <c r="Z43" s="153">
        <f t="shared" si="10"/>
        <v>2.5478269894745207</v>
      </c>
      <c r="AA43" s="165">
        <v>152.86961936847123</v>
      </c>
    </row>
    <row r="44" spans="6:27">
      <c r="M44" s="164">
        <f>Equations!E44-V43</f>
        <v>-15.7592658005658</v>
      </c>
      <c r="N44" s="152">
        <f t="shared" si="1"/>
        <v>-8.3131261765122257</v>
      </c>
      <c r="O44" s="152">
        <f t="shared" si="2"/>
        <v>-50.382582887952879</v>
      </c>
      <c r="P44" s="152">
        <f t="shared" si="3"/>
        <v>-6.5806911759370639</v>
      </c>
      <c r="Q44" s="152">
        <f t="shared" si="4"/>
        <v>-3.7690868681644409</v>
      </c>
      <c r="R44" s="153">
        <f t="shared" si="5"/>
        <v>-14.286541878343369</v>
      </c>
      <c r="S44" s="153">
        <f t="shared" si="6"/>
        <v>25.269678267901828</v>
      </c>
      <c r="T44" s="153">
        <f t="shared" si="7"/>
        <v>10.983136389558458</v>
      </c>
      <c r="U44" s="154">
        <f t="shared" si="11"/>
        <v>589.28266377492196</v>
      </c>
      <c r="V44" s="153">
        <f t="shared" si="0"/>
        <v>295.03904278250116</v>
      </c>
      <c r="W44" s="153">
        <f t="shared" si="8"/>
        <v>22.039042782501156</v>
      </c>
      <c r="X44" s="153">
        <f t="shared" si="9"/>
        <v>71.670277008502083</v>
      </c>
      <c r="Y44" s="155">
        <v>3.790451740185274</v>
      </c>
      <c r="Z44" s="153">
        <f t="shared" si="10"/>
        <v>2.6110011851442749</v>
      </c>
      <c r="AA44" s="165">
        <v>156.6600711086565</v>
      </c>
    </row>
    <row r="45" spans="6:27">
      <c r="M45" s="164">
        <f>Equations!E45-V44</f>
        <v>-15.936265004723396</v>
      </c>
      <c r="N45" s="152">
        <f t="shared" si="1"/>
        <v>-8.4064945310996269</v>
      </c>
      <c r="O45" s="152">
        <f t="shared" si="2"/>
        <v>-50.948451703634099</v>
      </c>
      <c r="P45" s="152">
        <f t="shared" si="3"/>
        <v>-6.6546017956123764</v>
      </c>
      <c r="Q45" s="152">
        <f t="shared" si="4"/>
        <v>-3.8114191306256782</v>
      </c>
      <c r="R45" s="153">
        <f t="shared" si="5"/>
        <v>-14.441168674492014</v>
      </c>
      <c r="S45" s="153">
        <f t="shared" si="6"/>
        <v>25.259478039651455</v>
      </c>
      <c r="T45" s="153">
        <f t="shared" si="7"/>
        <v>10.818309365159442</v>
      </c>
      <c r="U45" s="154">
        <f t="shared" si="11"/>
        <v>600.10097314008135</v>
      </c>
      <c r="V45" s="153">
        <f t="shared" si="0"/>
        <v>295.05332439301412</v>
      </c>
      <c r="W45" s="153">
        <f t="shared" si="8"/>
        <v>22.053324393014123</v>
      </c>
      <c r="X45" s="153">
        <f t="shared" si="9"/>
        <v>71.695983907425415</v>
      </c>
      <c r="Y45" s="155">
        <v>3.7889217059477183</v>
      </c>
      <c r="Z45" s="153">
        <f t="shared" si="10"/>
        <v>2.6741498802434038</v>
      </c>
      <c r="AA45" s="165">
        <v>160.44899281460422</v>
      </c>
    </row>
    <row r="46" spans="6:27">
      <c r="M46" s="164">
        <f>Equations!E46-V45</f>
        <v>-16.113046615236385</v>
      </c>
      <c r="N46" s="152">
        <f t="shared" si="1"/>
        <v>-8.4997481034728253</v>
      </c>
      <c r="O46" s="152">
        <f t="shared" si="2"/>
        <v>-51.513624869532272</v>
      </c>
      <c r="P46" s="152">
        <f t="shared" si="3"/>
        <v>-6.7284215534039493</v>
      </c>
      <c r="Q46" s="152">
        <f t="shared" si="4"/>
        <v>-3.8536993519982721</v>
      </c>
      <c r="R46" s="153">
        <f t="shared" si="5"/>
        <v>-14.595467789713609</v>
      </c>
      <c r="S46" s="153">
        <f t="shared" si="6"/>
        <v>25.249276009981372</v>
      </c>
      <c r="T46" s="153">
        <f t="shared" si="7"/>
        <v>10.653808220267763</v>
      </c>
      <c r="U46" s="154">
        <f t="shared" si="11"/>
        <v>610.75478136034917</v>
      </c>
      <c r="V46" s="153">
        <f t="shared" si="0"/>
        <v>295.06738884008672</v>
      </c>
      <c r="W46" s="153">
        <f t="shared" si="8"/>
        <v>22.067388840086721</v>
      </c>
      <c r="X46" s="153">
        <f t="shared" si="9"/>
        <v>71.721299912156098</v>
      </c>
      <c r="Y46" s="155">
        <v>3.7873914014972057</v>
      </c>
      <c r="Z46" s="153">
        <f t="shared" si="10"/>
        <v>2.7372730702683574</v>
      </c>
      <c r="AA46" s="165">
        <v>164.23638421610144</v>
      </c>
    </row>
    <row r="47" spans="6:27">
      <c r="M47" s="164">
        <f>Equations!E47-V46</f>
        <v>-16.28961106230895</v>
      </c>
      <c r="N47" s="152">
        <f t="shared" si="1"/>
        <v>-8.5928871205676209</v>
      </c>
      <c r="O47" s="152">
        <f t="shared" si="2"/>
        <v>-52.078103761015882</v>
      </c>
      <c r="P47" s="152">
        <f t="shared" si="3"/>
        <v>-6.8021506289547222</v>
      </c>
      <c r="Q47" s="152">
        <f t="shared" si="4"/>
        <v>-3.8959276351726082</v>
      </c>
      <c r="R47" s="153">
        <f t="shared" si="5"/>
        <v>-14.749439817421191</v>
      </c>
      <c r="S47" s="153">
        <f t="shared" si="6"/>
        <v>25.239072177594867</v>
      </c>
      <c r="T47" s="153">
        <f t="shared" si="7"/>
        <v>10.489632360173676</v>
      </c>
      <c r="U47" s="154">
        <f t="shared" si="11"/>
        <v>621.24441372052286</v>
      </c>
      <c r="V47" s="153">
        <f t="shared" si="0"/>
        <v>295.0812365531383</v>
      </c>
      <c r="W47" s="153">
        <f t="shared" si="8"/>
        <v>22.081236553138297</v>
      </c>
      <c r="X47" s="153">
        <f t="shared" si="9"/>
        <v>71.74622579564894</v>
      </c>
      <c r="Y47" s="155">
        <v>3.78586082663923</v>
      </c>
      <c r="Z47" s="153">
        <f t="shared" si="10"/>
        <v>2.8003707507123448</v>
      </c>
      <c r="AA47" s="165">
        <v>168.02224504274068</v>
      </c>
    </row>
    <row r="48" spans="6:27">
      <c r="M48" s="164">
        <f>Equations!E48-V47</f>
        <v>-16.465958775360548</v>
      </c>
      <c r="N48" s="152">
        <f t="shared" si="1"/>
        <v>-8.6859118089058729</v>
      </c>
      <c r="O48" s="152">
        <f t="shared" si="2"/>
        <v>-52.641889750944685</v>
      </c>
      <c r="P48" s="152">
        <f t="shared" si="3"/>
        <v>-6.8757892015799573</v>
      </c>
      <c r="Q48" s="152">
        <f t="shared" si="4"/>
        <v>-3.9381040828513916</v>
      </c>
      <c r="R48" s="153">
        <f t="shared" si="5"/>
        <v>-14.90308534973806</v>
      </c>
      <c r="S48" s="153">
        <f t="shared" si="6"/>
        <v>25.228866541193518</v>
      </c>
      <c r="T48" s="153">
        <f t="shared" si="7"/>
        <v>10.325781191455459</v>
      </c>
      <c r="U48" s="154">
        <f t="shared" si="11"/>
        <v>631.57019491197832</v>
      </c>
      <c r="V48" s="153">
        <f t="shared" si="0"/>
        <v>295.09486796080472</v>
      </c>
      <c r="W48" s="153">
        <f t="shared" si="8"/>
        <v>22.09486796080472</v>
      </c>
      <c r="X48" s="153">
        <f t="shared" si="9"/>
        <v>71.770762329448502</v>
      </c>
      <c r="Y48" s="155">
        <v>3.7843299811790279</v>
      </c>
      <c r="Z48" s="153">
        <f t="shared" si="10"/>
        <v>2.8634429170653286</v>
      </c>
      <c r="AA48" s="165">
        <v>171.80657502391972</v>
      </c>
    </row>
    <row r="49" spans="13:27">
      <c r="M49" s="164">
        <f>Equations!E49-V48</f>
        <v>-16.642090183026994</v>
      </c>
      <c r="N49" s="152">
        <f t="shared" si="1"/>
        <v>-8.7788223945960588</v>
      </c>
      <c r="O49" s="152">
        <f t="shared" si="2"/>
        <v>-53.204984209673086</v>
      </c>
      <c r="P49" s="152">
        <f t="shared" si="3"/>
        <v>-6.9493374502676808</v>
      </c>
      <c r="Q49" s="152">
        <f t="shared" si="4"/>
        <v>-3.9802287975499078</v>
      </c>
      <c r="R49" s="153">
        <f t="shared" si="5"/>
        <v>-15.056404977499977</v>
      </c>
      <c r="S49" s="153">
        <f t="shared" si="6"/>
        <v>25.218659099477204</v>
      </c>
      <c r="T49" s="153">
        <f t="shared" si="7"/>
        <v>10.162254121977227</v>
      </c>
      <c r="U49" s="154">
        <f t="shared" si="11"/>
        <v>641.7324490339555</v>
      </c>
      <c r="V49" s="153">
        <f t="shared" si="0"/>
        <v>295.10828349094021</v>
      </c>
      <c r="W49" s="153">
        <f t="shared" si="8"/>
        <v>22.10828349094021</v>
      </c>
      <c r="X49" s="153">
        <f t="shared" si="9"/>
        <v>71.794910283692388</v>
      </c>
      <c r="Y49" s="155">
        <v>3.7827988649215802</v>
      </c>
      <c r="Z49" s="153">
        <f t="shared" si="10"/>
        <v>2.9264895648140214</v>
      </c>
      <c r="AA49" s="165">
        <v>175.58937388884129</v>
      </c>
    </row>
    <row r="50" spans="13:27">
      <c r="M50" s="164">
        <f>Equations!E50-V49</f>
        <v>-16.818005713162449</v>
      </c>
      <c r="N50" s="152">
        <f t="shared" si="1"/>
        <v>-8.8716191033343286</v>
      </c>
      <c r="O50" s="152">
        <f t="shared" si="2"/>
        <v>-53.767388505056537</v>
      </c>
      <c r="P50" s="152">
        <f t="shared" si="3"/>
        <v>-7.022795553679523</v>
      </c>
      <c r="Q50" s="152">
        <f t="shared" si="4"/>
        <v>-4.0223018815964959</v>
      </c>
      <c r="R50" s="153">
        <f t="shared" si="5"/>
        <v>-15.209399290258172</v>
      </c>
      <c r="S50" s="153">
        <f t="shared" si="6"/>
        <v>25.208449851144099</v>
      </c>
      <c r="T50" s="153">
        <f t="shared" si="7"/>
        <v>9.9990505608859266</v>
      </c>
      <c r="U50" s="154">
        <f t="shared" si="11"/>
        <v>651.73149959484147</v>
      </c>
      <c r="V50" s="153">
        <f t="shared" si="0"/>
        <v>295.12148357061898</v>
      </c>
      <c r="W50" s="153">
        <f t="shared" si="8"/>
        <v>22.121483570618977</v>
      </c>
      <c r="X50" s="153">
        <f t="shared" si="9"/>
        <v>71.818670427114171</v>
      </c>
      <c r="Y50" s="155">
        <v>3.7812674776716149</v>
      </c>
      <c r="Z50" s="153">
        <f t="shared" si="10"/>
        <v>2.9895106894418815</v>
      </c>
      <c r="AA50" s="165">
        <v>179.3706413665129</v>
      </c>
    </row>
    <row r="51" spans="13:27">
      <c r="M51" s="164">
        <f>Equations!E51-V50</f>
        <v>-16.99370579284124</v>
      </c>
      <c r="N51" s="152">
        <f t="shared" si="1"/>
        <v>-8.9643021604054649</v>
      </c>
      <c r="O51" s="152">
        <f t="shared" si="2"/>
        <v>-54.329104002457356</v>
      </c>
      <c r="P51" s="152">
        <f t="shared" si="3"/>
        <v>-7.0961636901514735</v>
      </c>
      <c r="Q51" s="152">
        <f t="shared" si="4"/>
        <v>-4.0643234371329857</v>
      </c>
      <c r="R51" s="153">
        <f t="shared" si="5"/>
        <v>-15.362068876282153</v>
      </c>
      <c r="S51" s="153">
        <f t="shared" si="6"/>
        <v>25.198238794890646</v>
      </c>
      <c r="T51" s="153">
        <f t="shared" si="7"/>
        <v>9.8361699186084923</v>
      </c>
      <c r="U51" s="154">
        <f t="shared" si="11"/>
        <v>661.56766951344991</v>
      </c>
      <c r="V51" s="153">
        <f t="shared" si="0"/>
        <v>295.13446862613688</v>
      </c>
      <c r="W51" s="153">
        <f t="shared" si="8"/>
        <v>22.134468626136879</v>
      </c>
      <c r="X51" s="153">
        <f t="shared" si="9"/>
        <v>71.842043527046386</v>
      </c>
      <c r="Y51" s="155">
        <v>3.7797358192335966</v>
      </c>
      <c r="Z51" s="153">
        <f t="shared" si="10"/>
        <v>3.0525062864291082</v>
      </c>
      <c r="AA51" s="165">
        <v>183.15037718574649</v>
      </c>
    </row>
    <row r="52" spans="13:27">
      <c r="M52" s="164">
        <f>Equations!E52-V51</f>
        <v>-17.169190848359108</v>
      </c>
      <c r="N52" s="152">
        <f t="shared" si="1"/>
        <v>-9.0568717906835392</v>
      </c>
      <c r="O52" s="152">
        <f t="shared" si="2"/>
        <v>-54.890132064748727</v>
      </c>
      <c r="P52" s="152">
        <f t="shared" si="3"/>
        <v>-7.1694420376944032</v>
      </c>
      <c r="Q52" s="152">
        <f t="shared" si="4"/>
        <v>-4.1062935661149949</v>
      </c>
      <c r="R52" s="153">
        <f t="shared" si="5"/>
        <v>-15.514414322562077</v>
      </c>
      <c r="S52" s="153">
        <f t="shared" si="6"/>
        <v>25.188025929411598</v>
      </c>
      <c r="T52" s="153">
        <f t="shared" si="7"/>
        <v>9.673611606849521</v>
      </c>
      <c r="U52" s="154">
        <f t="shared" si="11"/>
        <v>671.24128112029939</v>
      </c>
      <c r="V52" s="153">
        <f t="shared" si="0"/>
        <v>295.14723908301318</v>
      </c>
      <c r="W52" s="153">
        <f t="shared" si="8"/>
        <v>22.147239083013176</v>
      </c>
      <c r="X52" s="153">
        <f t="shared" si="9"/>
        <v>71.865030349423719</v>
      </c>
      <c r="Y52" s="155">
        <v>3.7782038894117398</v>
      </c>
      <c r="Z52" s="153">
        <f t="shared" si="10"/>
        <v>3.1154763512526373</v>
      </c>
      <c r="AA52" s="165">
        <v>186.92858107515823</v>
      </c>
    </row>
    <row r="53" spans="13:27">
      <c r="M53" s="164">
        <f>Equations!E53-V52</f>
        <v>-17.344461305235427</v>
      </c>
      <c r="N53" s="152">
        <f t="shared" si="1"/>
        <v>-9.1493282186330873</v>
      </c>
      <c r="O53" s="152">
        <f t="shared" si="2"/>
        <v>-55.450474052321738</v>
      </c>
      <c r="P53" s="152">
        <f t="shared" si="3"/>
        <v>-7.2426307739949891</v>
      </c>
      <c r="Q53" s="152">
        <f t="shared" si="4"/>
        <v>-4.1482123703124589</v>
      </c>
      <c r="R53" s="153">
        <f t="shared" si="5"/>
        <v>-15.666436214811908</v>
      </c>
      <c r="S53" s="153">
        <f t="shared" si="6"/>
        <v>25.177811253399987</v>
      </c>
      <c r="T53" s="153">
        <f t="shared" si="7"/>
        <v>9.5113750385880795</v>
      </c>
      <c r="U53" s="154">
        <f t="shared" si="11"/>
        <v>680.75265615888748</v>
      </c>
      <c r="V53" s="153">
        <f t="shared" si="0"/>
        <v>295.15979536599224</v>
      </c>
      <c r="W53" s="153">
        <f t="shared" si="8"/>
        <v>22.159795365992238</v>
      </c>
      <c r="X53" s="153">
        <f t="shared" si="9"/>
        <v>71.887631658786034</v>
      </c>
      <c r="Y53" s="155">
        <v>3.7766716880099978</v>
      </c>
      <c r="Z53" s="153">
        <f t="shared" si="10"/>
        <v>3.1784208793861373</v>
      </c>
      <c r="AA53" s="165">
        <v>190.70525276316823</v>
      </c>
    </row>
    <row r="54" spans="13:27">
      <c r="M54" s="164">
        <f>Equations!E54-V53</f>
        <v>-17.519517588214512</v>
      </c>
      <c r="N54" s="152">
        <f t="shared" si="1"/>
        <v>-9.2416716683097917</v>
      </c>
      <c r="O54" s="152">
        <f t="shared" si="2"/>
        <v>-56.010131323089652</v>
      </c>
      <c r="P54" s="152">
        <f t="shared" si="3"/>
        <v>-7.3157300764162629</v>
      </c>
      <c r="Q54" s="152">
        <f t="shared" si="4"/>
        <v>-4.190079951309948</v>
      </c>
      <c r="R54" s="153">
        <f t="shared" si="5"/>
        <v>-15.818135137471819</v>
      </c>
      <c r="S54" s="153">
        <f t="shared" si="6"/>
        <v>25.167594765547108</v>
      </c>
      <c r="T54" s="153">
        <f t="shared" si="7"/>
        <v>9.3494596280752891</v>
      </c>
      <c r="U54" s="154">
        <f t="shared" si="11"/>
        <v>690.10211578696271</v>
      </c>
      <c r="V54" s="153">
        <f t="shared" si="0"/>
        <v>295.17213789904497</v>
      </c>
      <c r="W54" s="153">
        <f t="shared" si="8"/>
        <v>22.172137899044969</v>
      </c>
      <c r="X54" s="153">
        <f t="shared" si="9"/>
        <v>71.909848218280956</v>
      </c>
      <c r="Y54" s="155">
        <v>3.7751392148320662</v>
      </c>
      <c r="Z54" s="153">
        <f t="shared" si="10"/>
        <v>3.2413398663000046</v>
      </c>
      <c r="AA54" s="165">
        <v>194.48039197800028</v>
      </c>
    </row>
    <row r="55" spans="13:27">
      <c r="M55" s="164">
        <f>Equations!E55-V54</f>
        <v>-17.694360121267209</v>
      </c>
      <c r="N55" s="152">
        <f t="shared" si="1"/>
        <v>-9.3339023633613269</v>
      </c>
      <c r="O55" s="152">
        <f t="shared" si="2"/>
        <v>-56.569105232492895</v>
      </c>
      <c r="P55" s="152">
        <f t="shared" si="3"/>
        <v>-7.3887401219982758</v>
      </c>
      <c r="Q55" s="152">
        <f t="shared" si="4"/>
        <v>-4.2318964105070425</v>
      </c>
      <c r="R55" s="153">
        <f t="shared" si="5"/>
        <v>-15.969511673710793</v>
      </c>
      <c r="S55" s="153">
        <f t="shared" si="6"/>
        <v>25.157376464542548</v>
      </c>
      <c r="T55" s="153">
        <f t="shared" si="7"/>
        <v>9.187864790831755</v>
      </c>
      <c r="U55" s="154">
        <f t="shared" si="11"/>
        <v>699.28998057779449</v>
      </c>
      <c r="V55" s="153">
        <f t="shared" si="0"/>
        <v>295.18426710537096</v>
      </c>
      <c r="W55" s="153">
        <f t="shared" si="8"/>
        <v>22.184267105370964</v>
      </c>
      <c r="X55" s="153">
        <f t="shared" si="9"/>
        <v>71.931680789667737</v>
      </c>
      <c r="Y55" s="155">
        <v>3.7736064696813818</v>
      </c>
      <c r="Z55" s="153">
        <f t="shared" si="10"/>
        <v>3.3042333074613608</v>
      </c>
      <c r="AA55" s="165">
        <v>198.25399844768165</v>
      </c>
    </row>
    <row r="56" spans="13:27">
      <c r="M56" s="164">
        <f>Equations!E56-V55</f>
        <v>-17.868989327593226</v>
      </c>
      <c r="N56" s="152">
        <f t="shared" si="1"/>
        <v>-9.4260205270285873</v>
      </c>
      <c r="O56" s="152">
        <f t="shared" si="2"/>
        <v>-57.127397133506584</v>
      </c>
      <c r="P56" s="152">
        <f t="shared" si="3"/>
        <v>-7.4616610874590696</v>
      </c>
      <c r="Q56" s="152">
        <f t="shared" si="4"/>
        <v>-4.273661849118894</v>
      </c>
      <c r="R56" s="153">
        <f t="shared" si="5"/>
        <v>-16.120566405429948</v>
      </c>
      <c r="S56" s="153">
        <f t="shared" si="6"/>
        <v>25.147156349074184</v>
      </c>
      <c r="T56" s="153">
        <f t="shared" si="7"/>
        <v>9.0265899436442361</v>
      </c>
      <c r="U56" s="154">
        <f t="shared" si="11"/>
        <v>708.31657052143873</v>
      </c>
      <c r="V56" s="153">
        <f t="shared" si="0"/>
        <v>295.19618340739964</v>
      </c>
      <c r="W56" s="153">
        <f t="shared" si="8"/>
        <v>22.196183407399644</v>
      </c>
      <c r="X56" s="153">
        <f t="shared" si="9"/>
        <v>71.953130133319362</v>
      </c>
      <c r="Y56" s="155">
        <v>3.7720734523611275</v>
      </c>
      <c r="Z56" s="153">
        <f t="shared" si="10"/>
        <v>3.3671011983340464</v>
      </c>
      <c r="AA56" s="165">
        <v>202.02607190004278</v>
      </c>
    </row>
    <row r="57" spans="13:27">
      <c r="M57" s="164">
        <f>Equations!E57-V56</f>
        <v>-18.043405629621873</v>
      </c>
      <c r="N57" s="152">
        <f t="shared" si="1"/>
        <v>-9.518026382146072</v>
      </c>
      <c r="O57" s="152">
        <f t="shared" si="2"/>
        <v>-57.685008376642863</v>
      </c>
      <c r="P57" s="152">
        <f t="shared" si="3"/>
        <v>-7.5344931491949838</v>
      </c>
      <c r="Q57" s="152">
        <f t="shared" si="4"/>
        <v>-4.3153763681763975</v>
      </c>
      <c r="R57" s="153">
        <f t="shared" si="5"/>
        <v>-16.271299913264304</v>
      </c>
      <c r="S57" s="153">
        <f t="shared" si="6"/>
        <v>25.136934417828108</v>
      </c>
      <c r="T57" s="153">
        <f t="shared" si="7"/>
        <v>8.8656345045638041</v>
      </c>
      <c r="U57" s="154">
        <f t="shared" si="11"/>
        <v>717.18220502600252</v>
      </c>
      <c r="V57" s="153">
        <f t="shared" si="0"/>
        <v>295.20788722679231</v>
      </c>
      <c r="W57" s="153">
        <f t="shared" si="8"/>
        <v>22.207887226792309</v>
      </c>
      <c r="X57" s="153">
        <f t="shared" si="9"/>
        <v>71.974197008226156</v>
      </c>
      <c r="Y57" s="155">
        <v>3.7705401626742163</v>
      </c>
      <c r="Z57" s="153">
        <f t="shared" si="10"/>
        <v>3.4299435343786167</v>
      </c>
      <c r="AA57" s="165">
        <v>205.796612062717</v>
      </c>
    </row>
    <row r="58" spans="13:27">
      <c r="M58" s="164">
        <f>Equations!E58-V57</f>
        <v>-18.21760944901456</v>
      </c>
      <c r="N58" s="152">
        <f t="shared" si="1"/>
        <v>-9.6099201511432142</v>
      </c>
      <c r="O58" s="152">
        <f t="shared" si="2"/>
        <v>-58.241940309958885</v>
      </c>
      <c r="P58" s="152">
        <f t="shared" si="3"/>
        <v>-7.6072364832817048</v>
      </c>
      <c r="Q58" s="152">
        <f t="shared" si="4"/>
        <v>-4.3570400685267971</v>
      </c>
      <c r="R58" s="153">
        <f t="shared" si="5"/>
        <v>-16.42171277658634</v>
      </c>
      <c r="S58" s="153">
        <f t="shared" si="6"/>
        <v>25.126710669488748</v>
      </c>
      <c r="T58" s="153">
        <f t="shared" si="7"/>
        <v>8.7049978929024086</v>
      </c>
      <c r="U58" s="154">
        <f t="shared" si="11"/>
        <v>725.8872029189049</v>
      </c>
      <c r="V58" s="153">
        <f t="shared" si="0"/>
        <v>295.21937898444372</v>
      </c>
      <c r="W58" s="153">
        <f t="shared" si="8"/>
        <v>22.219378984443722</v>
      </c>
      <c r="X58" s="153">
        <f t="shared" si="9"/>
        <v>71.994882171998711</v>
      </c>
      <c r="Y58" s="155">
        <v>3.769006600423312</v>
      </c>
      <c r="Z58" s="153">
        <f t="shared" si="10"/>
        <v>3.4927603110523386</v>
      </c>
      <c r="AA58" s="165">
        <v>209.56561866314033</v>
      </c>
    </row>
    <row r="59" spans="13:27">
      <c r="M59" s="164">
        <f>Equations!E59-V58</f>
        <v>-18.391601206665996</v>
      </c>
      <c r="N59" s="152">
        <f t="shared" si="1"/>
        <v>-9.7017020560450025</v>
      </c>
      <c r="O59" s="152">
        <f t="shared" si="2"/>
        <v>-58.798194279060617</v>
      </c>
      <c r="P59" s="152">
        <f t="shared" si="3"/>
        <v>-7.67989126547476</v>
      </c>
      <c r="Q59" s="152">
        <f t="shared" si="4"/>
        <v>-4.3986530508339632</v>
      </c>
      <c r="R59" s="153">
        <f t="shared" si="5"/>
        <v>-16.571805573508122</v>
      </c>
      <c r="S59" s="153">
        <f t="shared" si="6"/>
        <v>25.116485102738729</v>
      </c>
      <c r="T59" s="153">
        <f t="shared" si="7"/>
        <v>8.5446795292306064</v>
      </c>
      <c r="U59" s="154">
        <f t="shared" si="11"/>
        <v>734.43188244813553</v>
      </c>
      <c r="V59" s="153">
        <f t="shared" si="0"/>
        <v>295.23065910048359</v>
      </c>
      <c r="W59" s="153">
        <f t="shared" si="8"/>
        <v>22.230659100483592</v>
      </c>
      <c r="X59" s="153">
        <f t="shared" si="9"/>
        <v>72.01518638087046</v>
      </c>
      <c r="Y59" s="155">
        <v>3.7674727654108091</v>
      </c>
      <c r="Z59" s="153">
        <f t="shared" si="10"/>
        <v>3.5555515238091857</v>
      </c>
      <c r="AA59" s="165">
        <v>213.33309142855114</v>
      </c>
    </row>
    <row r="60" spans="13:27">
      <c r="M60" s="164">
        <f>Equations!E60-V59</f>
        <v>-18.565381322705832</v>
      </c>
      <c r="N60" s="152">
        <f t="shared" si="1"/>
        <v>-9.7933723184728514</v>
      </c>
      <c r="O60" s="152">
        <f t="shared" si="2"/>
        <v>-59.353771627108195</v>
      </c>
      <c r="P60" s="152">
        <f t="shared" si="3"/>
        <v>-7.7524576712102116</v>
      </c>
      <c r="Q60" s="152">
        <f t="shared" si="4"/>
        <v>-4.4402154155787921</v>
      </c>
      <c r="R60" s="153">
        <f t="shared" si="5"/>
        <v>-16.721578880884074</v>
      </c>
      <c r="S60" s="153">
        <f t="shared" si="6"/>
        <v>25.106257716258988</v>
      </c>
      <c r="T60" s="153">
        <f t="shared" si="7"/>
        <v>8.3846788353749133</v>
      </c>
      <c r="U60" s="154">
        <f t="shared" si="11"/>
        <v>742.8165612835104</v>
      </c>
      <c r="V60" s="153">
        <f t="shared" si="0"/>
        <v>295.24172799427845</v>
      </c>
      <c r="W60" s="153">
        <f t="shared" si="8"/>
        <v>22.241727994278449</v>
      </c>
      <c r="X60" s="153">
        <f t="shared" si="9"/>
        <v>72.035110389701202</v>
      </c>
      <c r="Y60" s="155">
        <v>3.765938657438848</v>
      </c>
      <c r="Z60" s="153">
        <f t="shared" si="10"/>
        <v>3.6183171680998334</v>
      </c>
      <c r="AA60" s="165">
        <v>217.09903008598999</v>
      </c>
    </row>
    <row r="61" spans="13:27">
      <c r="M61" s="164">
        <f>Equations!E61-V60</f>
        <v>-18.738950216500712</v>
      </c>
      <c r="N61" s="152">
        <f t="shared" si="1"/>
        <v>-9.8849311596456868</v>
      </c>
      <c r="O61" s="152">
        <f t="shared" si="2"/>
        <v>-59.908673694822333</v>
      </c>
      <c r="P61" s="152">
        <f t="shared" si="3"/>
        <v>-7.8249358756055019</v>
      </c>
      <c r="Q61" s="152">
        <f t="shared" si="4"/>
        <v>-4.4817272630596969</v>
      </c>
      <c r="R61" s="153">
        <f t="shared" si="5"/>
        <v>-16.871033274313913</v>
      </c>
      <c r="S61" s="153">
        <f t="shared" si="6"/>
        <v>25.096028508728686</v>
      </c>
      <c r="T61" s="153">
        <f t="shared" si="7"/>
        <v>8.2249952344147736</v>
      </c>
      <c r="U61" s="154">
        <f t="shared" si="11"/>
        <v>751.04155651792519</v>
      </c>
      <c r="V61" s="153">
        <f t="shared" si="0"/>
        <v>295.25258608443318</v>
      </c>
      <c r="W61" s="153">
        <f t="shared" si="8"/>
        <v>22.252586084433176</v>
      </c>
      <c r="X61" s="153">
        <f t="shared" si="9"/>
        <v>72.054654951979728</v>
      </c>
      <c r="Y61" s="155">
        <v>3.7644042763093029</v>
      </c>
      <c r="Z61" s="153">
        <f t="shared" si="10"/>
        <v>3.681057239371655</v>
      </c>
      <c r="AA61" s="165">
        <v>220.8634343622993</v>
      </c>
    </row>
    <row r="62" spans="13:27">
      <c r="M62" s="164">
        <f>Equations!E62-V61</f>
        <v>-18.912308306655405</v>
      </c>
      <c r="N62" s="152">
        <f t="shared" si="1"/>
        <v>-9.9763788003805356</v>
      </c>
      <c r="O62" s="152">
        <f t="shared" si="2"/>
        <v>-60.462901820488092</v>
      </c>
      <c r="P62" s="152">
        <f t="shared" si="3"/>
        <v>-7.8973260534599374</v>
      </c>
      <c r="Q62" s="152">
        <f t="shared" si="4"/>
        <v>-4.5231886933928704</v>
      </c>
      <c r="R62" s="153">
        <f t="shared" si="5"/>
        <v>-17.02016932814486</v>
      </c>
      <c r="S62" s="153">
        <f t="shared" si="6"/>
        <v>25.085797478825246</v>
      </c>
      <c r="T62" s="153">
        <f t="shared" si="7"/>
        <v>8.0656281506803857</v>
      </c>
      <c r="U62" s="154">
        <f t="shared" si="11"/>
        <v>759.10718466860556</v>
      </c>
      <c r="V62" s="153">
        <f t="shared" si="0"/>
        <v>295.26323378879272</v>
      </c>
      <c r="W62" s="153">
        <f t="shared" si="8"/>
        <v>22.263233788792718</v>
      </c>
      <c r="X62" s="153">
        <f t="shared" si="9"/>
        <v>72.073820819826892</v>
      </c>
      <c r="Y62" s="155">
        <v>3.7628696218237869</v>
      </c>
      <c r="Z62" s="153">
        <f t="shared" si="10"/>
        <v>3.7437717330687184</v>
      </c>
      <c r="AA62" s="165">
        <v>224.6263039841231</v>
      </c>
    </row>
    <row r="63" spans="13:27">
      <c r="M63" s="164">
        <f>Equations!E63-V62</f>
        <v>-19.085456011014969</v>
      </c>
      <c r="N63" s="152">
        <f t="shared" si="1"/>
        <v>-10.067715461093677</v>
      </c>
      <c r="O63" s="152">
        <f t="shared" si="2"/>
        <v>-61.016457339961683</v>
      </c>
      <c r="P63" s="152">
        <f t="shared" si="3"/>
        <v>-7.9696283792555871</v>
      </c>
      <c r="Q63" s="152">
        <f t="shared" si="4"/>
        <v>-4.5645998065128115</v>
      </c>
      <c r="R63" s="153">
        <f t="shared" si="5"/>
        <v>-17.168987615474798</v>
      </c>
      <c r="S63" s="153">
        <f t="shared" si="6"/>
        <v>25.07556462522437</v>
      </c>
      <c r="T63" s="153">
        <f t="shared" si="7"/>
        <v>7.9065770097495722</v>
      </c>
      <c r="U63" s="154">
        <f t="shared" si="11"/>
        <v>767.01376167835508</v>
      </c>
      <c r="V63" s="153">
        <f t="shared" si="0"/>
        <v>295.27367152444367</v>
      </c>
      <c r="W63" s="153">
        <f t="shared" si="8"/>
        <v>22.273671524443671</v>
      </c>
      <c r="X63" s="153">
        <f t="shared" si="9"/>
        <v>72.092608743998611</v>
      </c>
      <c r="Y63" s="155">
        <v>3.7613346937836556</v>
      </c>
      <c r="Z63" s="153">
        <f t="shared" si="10"/>
        <v>3.806460644631779</v>
      </c>
      <c r="AA63" s="165">
        <v>228.38763867790675</v>
      </c>
    </row>
    <row r="64" spans="13:27">
      <c r="M64" s="164">
        <f>Equations!E64-V63</f>
        <v>-19.258393746665945</v>
      </c>
      <c r="N64" s="152">
        <f t="shared" si="1"/>
        <v>-10.158941361801265</v>
      </c>
      <c r="O64" s="152">
        <f t="shared" si="2"/>
        <v>-61.569341586674327</v>
      </c>
      <c r="P64" s="152">
        <f t="shared" si="3"/>
        <v>-8.0418430271577783</v>
      </c>
      <c r="Q64" s="152">
        <f t="shared" si="4"/>
        <v>-4.6059607021726068</v>
      </c>
      <c r="R64" s="153">
        <f t="shared" si="5"/>
        <v>-17.317488708154439</v>
      </c>
      <c r="S64" s="153">
        <f t="shared" si="6"/>
        <v>25.065329946599952</v>
      </c>
      <c r="T64" s="153">
        <f t="shared" si="7"/>
        <v>7.7478412384455133</v>
      </c>
      <c r="U64" s="154">
        <f t="shared" si="11"/>
        <v>774.7616029168006</v>
      </c>
      <c r="V64" s="153">
        <f t="shared" si="0"/>
        <v>295.28389970771599</v>
      </c>
      <c r="W64" s="153">
        <f t="shared" si="8"/>
        <v>22.283899707715989</v>
      </c>
      <c r="X64" s="153">
        <f t="shared" si="9"/>
        <v>72.111019473888774</v>
      </c>
      <c r="Y64" s="155">
        <v>3.7597994919899929</v>
      </c>
      <c r="Z64" s="153">
        <f t="shared" si="10"/>
        <v>3.8691239694982786</v>
      </c>
      <c r="AA64" s="165">
        <v>232.14743816989673</v>
      </c>
    </row>
    <row r="65" spans="13:27">
      <c r="M65" s="164">
        <f>Equations!E65-V64</f>
        <v>-19.431121929938229</v>
      </c>
      <c r="N65" s="152">
        <f t="shared" si="1"/>
        <v>-10.250056722120313</v>
      </c>
      <c r="O65" s="152">
        <f t="shared" si="2"/>
        <v>-62.121555891638259</v>
      </c>
      <c r="P65" s="152">
        <f t="shared" si="3"/>
        <v>-8.113970171015886</v>
      </c>
      <c r="Q65" s="152">
        <f t="shared" si="4"/>
        <v>-4.6472714799443793</v>
      </c>
      <c r="R65" s="153">
        <f t="shared" si="5"/>
        <v>-17.465673176790226</v>
      </c>
      <c r="S65" s="153">
        <f t="shared" si="6"/>
        <v>25.055093441624177</v>
      </c>
      <c r="T65" s="153">
        <f t="shared" si="7"/>
        <v>7.5894202648339508</v>
      </c>
      <c r="U65" s="154">
        <f t="shared" si="11"/>
        <v>782.35102318163456</v>
      </c>
      <c r="V65" s="153">
        <f t="shared" si="0"/>
        <v>295.29391875418457</v>
      </c>
      <c r="W65" s="153">
        <f t="shared" si="8"/>
        <v>22.293918754184574</v>
      </c>
      <c r="X65" s="153">
        <f t="shared" si="9"/>
        <v>72.129053757532233</v>
      </c>
      <c r="Y65" s="155">
        <v>3.7582640162436265</v>
      </c>
      <c r="Z65" s="153">
        <f t="shared" si="10"/>
        <v>3.9317617031023393</v>
      </c>
      <c r="AA65" s="165">
        <v>235.90570218614036</v>
      </c>
    </row>
    <row r="66" spans="13:27">
      <c r="M66" s="164">
        <f>Equations!E66-V65</f>
        <v>-19.603640976406837</v>
      </c>
      <c r="N66" s="152">
        <f t="shared" si="1"/>
        <v>-10.341061761269639</v>
      </c>
      <c r="O66" s="152">
        <f t="shared" si="2"/>
        <v>-62.673101583452357</v>
      </c>
      <c r="P66" s="152">
        <f t="shared" si="3"/>
        <v>-8.1860099843640608</v>
      </c>
      <c r="Q66" s="152">
        <f t="shared" si="4"/>
        <v>-4.6885322392197084</v>
      </c>
      <c r="R66" s="153">
        <f t="shared" si="5"/>
        <v>-17.613541590747047</v>
      </c>
      <c r="S66" s="153">
        <f t="shared" si="6"/>
        <v>25.04485510896745</v>
      </c>
      <c r="T66" s="153">
        <f t="shared" si="7"/>
        <v>7.4313135182204029</v>
      </c>
      <c r="U66" s="154">
        <f t="shared" si="11"/>
        <v>789.78233669985491</v>
      </c>
      <c r="V66" s="153">
        <f t="shared" si="0"/>
        <v>295.30372907867098</v>
      </c>
      <c r="W66" s="153">
        <f t="shared" si="8"/>
        <v>22.303729078670983</v>
      </c>
      <c r="X66" s="153">
        <f t="shared" si="9"/>
        <v>72.146712341607781</v>
      </c>
      <c r="Y66" s="155">
        <v>3.7567282663451174</v>
      </c>
      <c r="Z66" s="153">
        <f t="shared" si="10"/>
        <v>3.9943738408747578</v>
      </c>
      <c r="AA66" s="165">
        <v>239.66243045248547</v>
      </c>
    </row>
    <row r="67" spans="13:27">
      <c r="M67" s="164">
        <f>Equations!E67-V66</f>
        <v>-19.775951300893212</v>
      </c>
      <c r="N67" s="152">
        <f t="shared" si="1"/>
        <v>-10.431956698070538</v>
      </c>
      <c r="O67" s="152">
        <f t="shared" si="2"/>
        <v>-63.22397998830629</v>
      </c>
      <c r="P67" s="152">
        <f t="shared" si="3"/>
        <v>-8.2579626404217841</v>
      </c>
      <c r="Q67" s="152">
        <f t="shared" si="4"/>
        <v>-4.7297430792099471</v>
      </c>
      <c r="R67" s="153">
        <f t="shared" si="5"/>
        <v>-17.761094518150571</v>
      </c>
      <c r="S67" s="153">
        <f t="shared" si="6"/>
        <v>25.034614947298397</v>
      </c>
      <c r="T67" s="153">
        <f t="shared" si="7"/>
        <v>7.2735204291478261</v>
      </c>
      <c r="U67" s="154">
        <f t="shared" si="11"/>
        <v>797.05585712900279</v>
      </c>
      <c r="V67" s="153">
        <f t="shared" ref="V67:V130" si="12">U67/(J$3*1670)+J$2</f>
        <v>295.31333109524502</v>
      </c>
      <c r="W67" s="153">
        <f t="shared" si="8"/>
        <v>22.313331095245019</v>
      </c>
      <c r="X67" s="153">
        <f t="shared" si="9"/>
        <v>72.16399597144104</v>
      </c>
      <c r="Y67" s="155">
        <v>3.7551922420947594</v>
      </c>
      <c r="Z67" s="153">
        <f t="shared" si="10"/>
        <v>4.0569603782430033</v>
      </c>
      <c r="AA67" s="165">
        <v>243.41762269458022</v>
      </c>
    </row>
    <row r="68" spans="13:27">
      <c r="M68" s="164">
        <f>Equations!E68-V67</f>
        <v>-19.94805331746727</v>
      </c>
      <c r="N68" s="152">
        <f t="shared" ref="N68:N131" si="13">(L$2*G$20*M68)/(G$19)</f>
        <v>-10.522741750947873</v>
      </c>
      <c r="O68" s="152">
        <f t="shared" ref="O68:O131" si="14">(L$4*G$20*M68)/(G$19)</f>
        <v>-63.774192429987103</v>
      </c>
      <c r="P68" s="152">
        <f t="shared" ref="P68:P131" si="15">(L$3*G$28*M68)/(G$27)</f>
        <v>-8.3298283120947136</v>
      </c>
      <c r="Q68" s="152">
        <f t="shared" ref="Q68:Q131" si="16">(H$38*G$30*M68)/(G$31)</f>
        <v>-4.7709040989467049</v>
      </c>
      <c r="R68" s="153">
        <f t="shared" ref="R68:R131" si="17">Q68*Y68</f>
        <v>-17.908332525890263</v>
      </c>
      <c r="S68" s="153">
        <f t="shared" ref="S68:S131" si="18">H$14*H$15*Y68</f>
        <v>25.024372955283912</v>
      </c>
      <c r="T68" s="153">
        <f t="shared" ref="T68:T131" si="19">R68+S68</f>
        <v>7.1160404293936494</v>
      </c>
      <c r="U68" s="154">
        <f t="shared" si="11"/>
        <v>804.17189755839649</v>
      </c>
      <c r="V68" s="153">
        <f t="shared" si="12"/>
        <v>295.32272521722621</v>
      </c>
      <c r="W68" s="153">
        <f t="shared" ref="W68:W131" si="20">(V68-273)</f>
        <v>22.322725217226207</v>
      </c>
      <c r="X68" s="153">
        <f t="shared" ref="X68:X131" si="21">CONVERT(W68,"C","F")</f>
        <v>72.180905391007173</v>
      </c>
      <c r="Y68" s="155">
        <v>3.7536559432925869</v>
      </c>
      <c r="Z68" s="153">
        <f t="shared" ref="Z68:Z131" si="22">AA68/60</f>
        <v>4.119521310631213</v>
      </c>
      <c r="AA68" s="165">
        <v>247.1712786378728</v>
      </c>
    </row>
    <row r="69" spans="13:27">
      <c r="M69" s="164">
        <f>Equations!E69-V68</f>
        <v>-20.119947439448481</v>
      </c>
      <c r="N69" s="152">
        <f t="shared" si="13"/>
        <v>-10.613417137930639</v>
      </c>
      <c r="O69" s="152">
        <f t="shared" si="14"/>
        <v>-64.323740229882659</v>
      </c>
      <c r="P69" s="152">
        <f t="shared" si="15"/>
        <v>-8.4016071719751384</v>
      </c>
      <c r="Q69" s="152">
        <f t="shared" si="16"/>
        <v>-4.8120153972821118</v>
      </c>
      <c r="R69" s="153">
        <f t="shared" si="17"/>
        <v>-18.055256179621459</v>
      </c>
      <c r="S69" s="153">
        <f t="shared" si="18"/>
        <v>25.01412913158909</v>
      </c>
      <c r="T69" s="153">
        <f t="shared" si="19"/>
        <v>6.9588729519676313</v>
      </c>
      <c r="U69" s="154">
        <f t="shared" ref="U69:U132" si="23">U68+T69</f>
        <v>811.13077051036407</v>
      </c>
      <c r="V69" s="153">
        <f t="shared" si="12"/>
        <v>295.33191185718579</v>
      </c>
      <c r="W69" s="153">
        <f t="shared" si="20"/>
        <v>22.331911857185787</v>
      </c>
      <c r="X69" s="153">
        <f t="shared" si="21"/>
        <v>72.197441342934411</v>
      </c>
      <c r="Y69" s="155">
        <v>3.7521193697383635</v>
      </c>
      <c r="Z69" s="153">
        <f t="shared" si="22"/>
        <v>4.1820566334601859</v>
      </c>
      <c r="AA69" s="165">
        <v>250.92339800761115</v>
      </c>
    </row>
    <row r="70" spans="13:27">
      <c r="M70" s="164">
        <f>Equations!E70-V69</f>
        <v>-20.291634079408027</v>
      </c>
      <c r="N70" s="152">
        <f t="shared" si="13"/>
        <v>-10.703983076653108</v>
      </c>
      <c r="O70" s="152">
        <f t="shared" si="14"/>
        <v>-64.872624706988532</v>
      </c>
      <c r="P70" s="152">
        <f t="shared" si="15"/>
        <v>-8.4732993923428879</v>
      </c>
      <c r="Q70" s="152">
        <f t="shared" si="16"/>
        <v>-4.8530770728893327</v>
      </c>
      <c r="R70" s="153">
        <f t="shared" si="17"/>
        <v>-18.201866043768508</v>
      </c>
      <c r="S70" s="153">
        <f t="shared" si="18"/>
        <v>25.003883474877281</v>
      </c>
      <c r="T70" s="153">
        <f t="shared" si="19"/>
        <v>6.8020174311087729</v>
      </c>
      <c r="U70" s="154">
        <f t="shared" si="23"/>
        <v>817.93278794147284</v>
      </c>
      <c r="V70" s="153">
        <f t="shared" si="12"/>
        <v>295.34089142694796</v>
      </c>
      <c r="W70" s="153">
        <f t="shared" si="20"/>
        <v>22.340891426947962</v>
      </c>
      <c r="X70" s="153">
        <f t="shared" si="21"/>
        <v>72.213604568506327</v>
      </c>
      <c r="Y70" s="155">
        <v>3.7505825212315917</v>
      </c>
      <c r="Z70" s="153">
        <f t="shared" si="22"/>
        <v>4.2445663421473787</v>
      </c>
      <c r="AA70" s="165">
        <v>254.67398052884275</v>
      </c>
    </row>
    <row r="71" spans="13:27">
      <c r="M71" s="164">
        <f>Equations!E71-V70</f>
        <v>-20.463113649170225</v>
      </c>
      <c r="N71" s="152">
        <f t="shared" si="13"/>
        <v>-10.79443978435557</v>
      </c>
      <c r="O71" s="152">
        <f t="shared" si="14"/>
        <v>-65.420847177912535</v>
      </c>
      <c r="P71" s="152">
        <f t="shared" si="15"/>
        <v>-8.5449051451659059</v>
      </c>
      <c r="Q71" s="152">
        <f t="shared" si="16"/>
        <v>-4.8940892242629062</v>
      </c>
      <c r="R71" s="153">
        <f t="shared" si="17"/>
        <v>-18.348162681527135</v>
      </c>
      <c r="S71" s="153">
        <f t="shared" si="18"/>
        <v>24.993635983810019</v>
      </c>
      <c r="T71" s="153">
        <f t="shared" si="19"/>
        <v>6.645473302282884</v>
      </c>
      <c r="U71" s="154">
        <f t="shared" si="23"/>
        <v>824.57826124375572</v>
      </c>
      <c r="V71" s="153">
        <f t="shared" si="12"/>
        <v>295.34966433759172</v>
      </c>
      <c r="W71" s="153">
        <f t="shared" si="20"/>
        <v>22.349664337591719</v>
      </c>
      <c r="X71" s="153">
        <f t="shared" si="21"/>
        <v>72.229395807665099</v>
      </c>
      <c r="Y71" s="155">
        <v>3.749045397571503</v>
      </c>
      <c r="Z71" s="153">
        <f t="shared" si="22"/>
        <v>4.3070504321069043</v>
      </c>
      <c r="AA71" s="165">
        <v>258.42302592641425</v>
      </c>
    </row>
    <row r="72" spans="13:27">
      <c r="M72" s="164">
        <f>Equations!E72-V71</f>
        <v>-20.634386559813947</v>
      </c>
      <c r="N72" s="152">
        <f t="shared" si="13"/>
        <v>-10.884787477885091</v>
      </c>
      <c r="O72" s="152">
        <f t="shared" si="14"/>
        <v>-65.96840895687933</v>
      </c>
      <c r="P72" s="152">
        <f t="shared" si="15"/>
        <v>-8.616424602100869</v>
      </c>
      <c r="Q72" s="152">
        <f t="shared" si="16"/>
        <v>-4.935051949719087</v>
      </c>
      <c r="R72" s="153">
        <f t="shared" si="17"/>
        <v>-18.494146654866917</v>
      </c>
      <c r="S72" s="153">
        <f t="shared" si="18"/>
        <v>24.983386657047099</v>
      </c>
      <c r="T72" s="153">
        <f t="shared" si="19"/>
        <v>6.4892400021801819</v>
      </c>
      <c r="U72" s="154">
        <f t="shared" si="23"/>
        <v>831.06750124593589</v>
      </c>
      <c r="V72" s="153">
        <f t="shared" si="12"/>
        <v>295.35823099945247</v>
      </c>
      <c r="W72" s="153">
        <f t="shared" si="20"/>
        <v>22.358230999452473</v>
      </c>
      <c r="X72" s="153">
        <f t="shared" si="21"/>
        <v>72.244815799014447</v>
      </c>
      <c r="Y72" s="155">
        <v>3.7475079985570647</v>
      </c>
      <c r="Z72" s="153">
        <f t="shared" si="22"/>
        <v>4.3695088987495216</v>
      </c>
      <c r="AA72" s="165">
        <v>262.17053392497132</v>
      </c>
    </row>
    <row r="73" spans="13:27">
      <c r="M73" s="164">
        <f>Equations!E73-V72</f>
        <v>-20.805453221674725</v>
      </c>
      <c r="N73" s="152">
        <f t="shared" si="13"/>
        <v>-10.975026373696615</v>
      </c>
      <c r="O73" s="152">
        <f t="shared" si="14"/>
        <v>-66.515311355737069</v>
      </c>
      <c r="P73" s="152">
        <f t="shared" si="15"/>
        <v>-8.6878579344940459</v>
      </c>
      <c r="Q73" s="152">
        <f t="shared" si="16"/>
        <v>-4.9759653473963468</v>
      </c>
      <c r="R73" s="153">
        <f t="shared" si="17"/>
        <v>-18.639818524534252</v>
      </c>
      <c r="S73" s="153">
        <f t="shared" si="18"/>
        <v>24.973135493246499</v>
      </c>
      <c r="T73" s="153">
        <f t="shared" si="19"/>
        <v>6.3333169687122464</v>
      </c>
      <c r="U73" s="154">
        <f t="shared" si="23"/>
        <v>837.4008182146481</v>
      </c>
      <c r="V73" s="153">
        <f t="shared" si="12"/>
        <v>295.36659182212344</v>
      </c>
      <c r="W73" s="153">
        <f t="shared" si="20"/>
        <v>22.366591822123439</v>
      </c>
      <c r="X73" s="153">
        <f t="shared" si="21"/>
        <v>72.259865279822193</v>
      </c>
      <c r="Y73" s="155">
        <v>3.7459703239869748</v>
      </c>
      <c r="Z73" s="153">
        <f t="shared" si="22"/>
        <v>4.4319417374826378</v>
      </c>
      <c r="AA73" s="165">
        <v>265.91650424895829</v>
      </c>
    </row>
    <row r="74" spans="13:27">
      <c r="M74" s="164">
        <f>Equations!E74-V73</f>
        <v>-20.976314044345713</v>
      </c>
      <c r="N74" s="152">
        <f t="shared" si="13"/>
        <v>-11.065156687853484</v>
      </c>
      <c r="O74" s="152">
        <f t="shared" si="14"/>
        <v>-67.061555683960506</v>
      </c>
      <c r="P74" s="152">
        <f t="shared" si="15"/>
        <v>-8.759205313381706</v>
      </c>
      <c r="Q74" s="152">
        <f t="shared" si="16"/>
        <v>-5.0168295152556057</v>
      </c>
      <c r="R74" s="153">
        <f t="shared" si="17"/>
        <v>-18.785178850054415</v>
      </c>
      <c r="S74" s="153">
        <f t="shared" si="18"/>
        <v>24.962882491064434</v>
      </c>
      <c r="T74" s="153">
        <f t="shared" si="19"/>
        <v>6.1777036410100195</v>
      </c>
      <c r="U74" s="154">
        <f t="shared" si="23"/>
        <v>843.5785218556581</v>
      </c>
      <c r="V74" s="153">
        <f t="shared" si="12"/>
        <v>295.37474721445761</v>
      </c>
      <c r="W74" s="153">
        <f t="shared" si="20"/>
        <v>22.374747214457614</v>
      </c>
      <c r="X74" s="153">
        <f t="shared" si="21"/>
        <v>72.274544986023699</v>
      </c>
      <c r="Y74" s="155">
        <v>3.7444323736596647</v>
      </c>
      <c r="Z74" s="153">
        <f t="shared" si="22"/>
        <v>4.4943489437102988</v>
      </c>
      <c r="AA74" s="165">
        <v>269.66093662261795</v>
      </c>
    </row>
    <row r="75" spans="13:27">
      <c r="M75" s="164">
        <f>Equations!E75-V74</f>
        <v>-21.146969436679854</v>
      </c>
      <c r="N75" s="152">
        <f t="shared" si="13"/>
        <v>-11.155178636028568</v>
      </c>
      <c r="O75" s="152">
        <f t="shared" si="14"/>
        <v>-67.607143248657991</v>
      </c>
      <c r="P75" s="152">
        <f t="shared" si="15"/>
        <v>-8.8304669094910277</v>
      </c>
      <c r="Q75" s="152">
        <f t="shared" si="16"/>
        <v>-5.0576445510807488</v>
      </c>
      <c r="R75" s="153">
        <f t="shared" si="17"/>
        <v>-18.930228189734574</v>
      </c>
      <c r="S75" s="153">
        <f t="shared" si="18"/>
        <v>24.952627649155303</v>
      </c>
      <c r="T75" s="153">
        <f t="shared" si="19"/>
        <v>6.0223994594207291</v>
      </c>
      <c r="U75" s="154">
        <f t="shared" si="23"/>
        <v>849.60092131507884</v>
      </c>
      <c r="V75" s="153">
        <f t="shared" si="12"/>
        <v>295.38269758456903</v>
      </c>
      <c r="W75" s="153">
        <f t="shared" si="20"/>
        <v>22.38269758456903</v>
      </c>
      <c r="X75" s="153">
        <f t="shared" si="21"/>
        <v>72.288855652224257</v>
      </c>
      <c r="Y75" s="155">
        <v>3.7428941473732955</v>
      </c>
      <c r="Z75" s="153">
        <f t="shared" si="22"/>
        <v>4.5567305128331874</v>
      </c>
      <c r="AA75" s="165">
        <v>273.40383076999126</v>
      </c>
    </row>
    <row r="76" spans="13:27">
      <c r="M76" s="164">
        <f>Equations!E76-V75</f>
        <v>-21.317419806791293</v>
      </c>
      <c r="N76" s="152">
        <f t="shared" si="13"/>
        <v>-11.245092433505018</v>
      </c>
      <c r="O76" s="152">
        <f t="shared" si="14"/>
        <v>-68.152075354575871</v>
      </c>
      <c r="P76" s="152">
        <f t="shared" si="15"/>
        <v>-8.9016428932406821</v>
      </c>
      <c r="Q76" s="152">
        <f t="shared" si="16"/>
        <v>-5.0984105524789705</v>
      </c>
      <c r="R76" s="153">
        <f t="shared" si="17"/>
        <v>-19.074967100666271</v>
      </c>
      <c r="S76" s="153">
        <f t="shared" si="18"/>
        <v>24.942370966171751</v>
      </c>
      <c r="T76" s="153">
        <f t="shared" si="19"/>
        <v>5.8674038655054801</v>
      </c>
      <c r="U76" s="154">
        <f t="shared" si="23"/>
        <v>855.46832518058432</v>
      </c>
      <c r="V76" s="153">
        <f t="shared" si="12"/>
        <v>295.39044333983452</v>
      </c>
      <c r="W76" s="153">
        <f t="shared" si="20"/>
        <v>22.390443339834519</v>
      </c>
      <c r="X76" s="153">
        <f t="shared" si="21"/>
        <v>72.302798011702137</v>
      </c>
      <c r="Y76" s="155">
        <v>3.7413556449257626</v>
      </c>
      <c r="Z76" s="153">
        <f t="shared" si="22"/>
        <v>4.6190864402486174</v>
      </c>
      <c r="AA76" s="165">
        <v>277.14518641491702</v>
      </c>
    </row>
    <row r="77" spans="13:27">
      <c r="M77" s="164">
        <f>Equations!E77-V76</f>
        <v>-21.487665562056748</v>
      </c>
      <c r="N77" s="152">
        <f t="shared" si="13"/>
        <v>-11.334898295176984</v>
      </c>
      <c r="O77" s="152">
        <f t="shared" si="14"/>
        <v>-68.696353304102928</v>
      </c>
      <c r="P77" s="152">
        <f t="shared" si="15"/>
        <v>-8.9727334347414089</v>
      </c>
      <c r="Q77" s="152">
        <f t="shared" si="16"/>
        <v>-5.1391276168810904</v>
      </c>
      <c r="R77" s="153">
        <f t="shared" si="17"/>
        <v>-19.219396138727681</v>
      </c>
      <c r="S77" s="153">
        <f t="shared" si="18"/>
        <v>24.932112440764584</v>
      </c>
      <c r="T77" s="153">
        <f t="shared" si="19"/>
        <v>5.7127163020369025</v>
      </c>
      <c r="U77" s="154">
        <f t="shared" si="23"/>
        <v>861.18104148262125</v>
      </c>
      <c r="V77" s="153">
        <f t="shared" si="12"/>
        <v>295.39798488689542</v>
      </c>
      <c r="W77" s="153">
        <f t="shared" si="20"/>
        <v>22.397984886895415</v>
      </c>
      <c r="X77" s="153">
        <f t="shared" si="21"/>
        <v>72.316372796411741</v>
      </c>
      <c r="Y77" s="155">
        <v>3.7398168661146873</v>
      </c>
      <c r="Z77" s="153">
        <f t="shared" si="22"/>
        <v>4.6814167213505282</v>
      </c>
      <c r="AA77" s="165">
        <v>280.88500328103169</v>
      </c>
    </row>
    <row r="78" spans="13:27">
      <c r="M78" s="164">
        <f>Equations!E78-V77</f>
        <v>-21.657707109117666</v>
      </c>
      <c r="N78" s="152">
        <f t="shared" si="13"/>
        <v>-11.424596435550756</v>
      </c>
      <c r="O78" s="152">
        <f t="shared" si="14"/>
        <v>-69.239978397277312</v>
      </c>
      <c r="P78" s="152">
        <f t="shared" si="15"/>
        <v>-9.0437387037969188</v>
      </c>
      <c r="Q78" s="152">
        <f t="shared" si="16"/>
        <v>-5.1797958415420799</v>
      </c>
      <c r="R78" s="153">
        <f t="shared" si="17"/>
        <v>-19.363515858586741</v>
      </c>
      <c r="S78" s="153">
        <f t="shared" si="18"/>
        <v>24.921852071582826</v>
      </c>
      <c r="T78" s="153">
        <f t="shared" si="19"/>
        <v>5.5583362129960854</v>
      </c>
      <c r="U78" s="154">
        <f t="shared" si="23"/>
        <v>866.73937769561735</v>
      </c>
      <c r="V78" s="153">
        <f t="shared" si="12"/>
        <v>295.40532263165892</v>
      </c>
      <c r="W78" s="153">
        <f t="shared" si="20"/>
        <v>22.405322631658919</v>
      </c>
      <c r="X78" s="153">
        <f t="shared" si="21"/>
        <v>72.32958073698606</v>
      </c>
      <c r="Y78" s="155">
        <v>3.7382778107374239</v>
      </c>
      <c r="Z78" s="153">
        <f t="shared" si="22"/>
        <v>4.7437213515294854</v>
      </c>
      <c r="AA78" s="165">
        <v>284.62328109176912</v>
      </c>
    </row>
    <row r="79" spans="13:27">
      <c r="M79" s="164">
        <f>Equations!E79-V78</f>
        <v>-21.827544853881193</v>
      </c>
      <c r="N79" s="152">
        <f t="shared" si="13"/>
        <v>-11.514187068745279</v>
      </c>
      <c r="O79" s="152">
        <f t="shared" si="14"/>
        <v>-69.782951931789569</v>
      </c>
      <c r="P79" s="152">
        <f t="shared" si="15"/>
        <v>-9.1146588699042947</v>
      </c>
      <c r="Q79" s="152">
        <f t="shared" si="16"/>
        <v>-5.2204153235412916</v>
      </c>
      <c r="R79" s="153">
        <f t="shared" si="17"/>
        <v>-19.507326813703113</v>
      </c>
      <c r="S79" s="153">
        <f t="shared" si="18"/>
        <v>24.9115898572737</v>
      </c>
      <c r="T79" s="153">
        <f t="shared" si="19"/>
        <v>5.4042630435705874</v>
      </c>
      <c r="U79" s="154">
        <f t="shared" si="23"/>
        <v>872.14364073918796</v>
      </c>
      <c r="V79" s="153">
        <f t="shared" si="12"/>
        <v>295.4124569792998</v>
      </c>
      <c r="W79" s="153">
        <f t="shared" si="20"/>
        <v>22.412456979299805</v>
      </c>
      <c r="X79" s="153">
        <f t="shared" si="21"/>
        <v>72.342422562739642</v>
      </c>
      <c r="Y79" s="155">
        <v>3.7367384785910547</v>
      </c>
      <c r="Z79" s="153">
        <f t="shared" si="22"/>
        <v>4.8060003261726694</v>
      </c>
      <c r="AA79" s="165">
        <v>288.36001957036018</v>
      </c>
    </row>
    <row r="80" spans="13:27">
      <c r="M80" s="164">
        <f>Equations!E80-V79</f>
        <v>-21.997179201522044</v>
      </c>
      <c r="N80" s="152">
        <f t="shared" si="13"/>
        <v>-11.60367040849313</v>
      </c>
      <c r="O80" s="152">
        <f t="shared" si="14"/>
        <v>-70.325275202988678</v>
      </c>
      <c r="P80" s="152">
        <f t="shared" si="15"/>
        <v>-9.1854941022547703</v>
      </c>
      <c r="Q80" s="152">
        <f t="shared" si="16"/>
        <v>-5.2609861597829024</v>
      </c>
      <c r="R80" s="153">
        <f t="shared" si="17"/>
        <v>-19.650829556330994</v>
      </c>
      <c r="S80" s="153">
        <f t="shared" si="18"/>
        <v>24.90132579648261</v>
      </c>
      <c r="T80" s="153">
        <f t="shared" si="19"/>
        <v>5.250496240151616</v>
      </c>
      <c r="U80" s="154">
        <f t="shared" si="23"/>
        <v>877.39413697933958</v>
      </c>
      <c r="V80" s="153">
        <f t="shared" si="12"/>
        <v>295.41938833426207</v>
      </c>
      <c r="W80" s="153">
        <f t="shared" si="20"/>
        <v>22.419388334262067</v>
      </c>
      <c r="X80" s="153">
        <f t="shared" si="21"/>
        <v>72.354899001671726</v>
      </c>
      <c r="Y80" s="155">
        <v>3.7351988694723914</v>
      </c>
      <c r="Z80" s="153">
        <f t="shared" si="22"/>
        <v>4.8682536406638768</v>
      </c>
      <c r="AA80" s="165">
        <v>292.09521843983259</v>
      </c>
    </row>
    <row r="81" spans="13:27">
      <c r="M81" s="164">
        <f>Equations!E81-V80</f>
        <v>-22.166610556484329</v>
      </c>
      <c r="N81" s="152">
        <f t="shared" si="13"/>
        <v>-11.693046668141493</v>
      </c>
      <c r="O81" s="152">
        <f t="shared" si="14"/>
        <v>-70.866949503887838</v>
      </c>
      <c r="P81" s="152">
        <f t="shared" si="15"/>
        <v>-9.2562445697345002</v>
      </c>
      <c r="Q81" s="152">
        <f t="shared" si="16"/>
        <v>-5.3015084469963547</v>
      </c>
      <c r="R81" s="153">
        <f t="shared" si="17"/>
        <v>-19.794024637521851</v>
      </c>
      <c r="S81" s="153">
        <f t="shared" si="18"/>
        <v>24.89105988785316</v>
      </c>
      <c r="T81" s="153">
        <f t="shared" si="19"/>
        <v>5.0970352503313094</v>
      </c>
      <c r="U81" s="154">
        <f t="shared" si="23"/>
        <v>882.49117222967084</v>
      </c>
      <c r="V81" s="153">
        <f t="shared" si="12"/>
        <v>295.4261171002604</v>
      </c>
      <c r="W81" s="153">
        <f t="shared" si="20"/>
        <v>22.426117100260399</v>
      </c>
      <c r="X81" s="153">
        <f t="shared" si="21"/>
        <v>72.367010780468718</v>
      </c>
      <c r="Y81" s="155">
        <v>3.7336589831779738</v>
      </c>
      <c r="Z81" s="153">
        <f t="shared" si="22"/>
        <v>4.9304812903835096</v>
      </c>
      <c r="AA81" s="165">
        <v>295.82887742301057</v>
      </c>
    </row>
    <row r="82" spans="13:27">
      <c r="M82" s="164">
        <f>Equations!E82-V81</f>
        <v>-22.335839322482627</v>
      </c>
      <c r="N82" s="152">
        <f t="shared" si="13"/>
        <v>-11.782316060652709</v>
      </c>
      <c r="O82" s="152">
        <f t="shared" si="14"/>
        <v>-71.407976125167934</v>
      </c>
      <c r="P82" s="152">
        <f t="shared" si="15"/>
        <v>-9.3269104409250065</v>
      </c>
      <c r="Q82" s="152">
        <f t="shared" si="16"/>
        <v>-5.3419822817366098</v>
      </c>
      <c r="R82" s="153">
        <f t="shared" si="17"/>
        <v>-19.936912607126494</v>
      </c>
      <c r="S82" s="153">
        <f t="shared" si="18"/>
        <v>24.880792130027132</v>
      </c>
      <c r="T82" s="153">
        <f t="shared" si="19"/>
        <v>4.9438795229006374</v>
      </c>
      <c r="U82" s="154">
        <f t="shared" si="23"/>
        <v>887.43505175257144</v>
      </c>
      <c r="V82" s="153">
        <f t="shared" si="12"/>
        <v>295.4326436802819</v>
      </c>
      <c r="W82" s="153">
        <f t="shared" si="20"/>
        <v>22.432643680281899</v>
      </c>
      <c r="X82" s="153">
        <f t="shared" si="21"/>
        <v>72.378758624507412</v>
      </c>
      <c r="Y82" s="155">
        <v>3.7321188195040698</v>
      </c>
      <c r="Z82" s="153">
        <f t="shared" si="22"/>
        <v>4.9926832707085778</v>
      </c>
      <c r="AA82" s="165">
        <v>299.56099624251465</v>
      </c>
    </row>
    <row r="83" spans="13:27">
      <c r="M83" s="164">
        <f>Equations!E83-V82</f>
        <v>-22.50486590250415</v>
      </c>
      <c r="N83" s="152">
        <f t="shared" si="13"/>
        <v>-11.871478798605439</v>
      </c>
      <c r="O83" s="152">
        <f t="shared" si="14"/>
        <v>-71.948356355184487</v>
      </c>
      <c r="P83" s="152">
        <f t="shared" si="15"/>
        <v>-9.397491884104074</v>
      </c>
      <c r="Q83" s="152">
        <f t="shared" si="16"/>
        <v>-5.3824077603846696</v>
      </c>
      <c r="R83" s="153">
        <f t="shared" si="17"/>
        <v>-20.079494013798154</v>
      </c>
      <c r="S83" s="153">
        <f t="shared" si="18"/>
        <v>24.870522521644492</v>
      </c>
      <c r="T83" s="153">
        <f t="shared" si="19"/>
        <v>4.7910285078463382</v>
      </c>
      <c r="U83" s="154">
        <f t="shared" si="23"/>
        <v>892.2260802604178</v>
      </c>
      <c r="V83" s="153">
        <f t="shared" si="12"/>
        <v>295.43896847658743</v>
      </c>
      <c r="W83" s="153">
        <f t="shared" si="20"/>
        <v>22.438968476587434</v>
      </c>
      <c r="X83" s="153">
        <f t="shared" si="21"/>
        <v>72.390143257857375</v>
      </c>
      <c r="Y83" s="155">
        <v>3.7305783782466739</v>
      </c>
      <c r="Z83" s="153">
        <f t="shared" si="22"/>
        <v>5.0548595770126887</v>
      </c>
      <c r="AA83" s="165">
        <v>303.29157462076131</v>
      </c>
    </row>
    <row r="84" spans="13:27">
      <c r="M84" s="164">
        <f>Equations!E84-V83</f>
        <v>-22.673690698809708</v>
      </c>
      <c r="N84" s="152">
        <f t="shared" si="13"/>
        <v>-11.960535094195155</v>
      </c>
      <c r="O84" s="152">
        <f t="shared" si="14"/>
        <v>-72.488091479970635</v>
      </c>
      <c r="P84" s="152">
        <f t="shared" si="15"/>
        <v>-9.4679890672461617</v>
      </c>
      <c r="Q84" s="152">
        <f t="shared" si="16"/>
        <v>-5.4227849791478029</v>
      </c>
      <c r="R84" s="153">
        <f t="shared" si="17"/>
        <v>-20.221769404994422</v>
      </c>
      <c r="S84" s="153">
        <f t="shared" si="18"/>
        <v>24.860251061343391</v>
      </c>
      <c r="T84" s="153">
        <f t="shared" si="19"/>
        <v>4.6384816563489686</v>
      </c>
      <c r="U84" s="154">
        <f t="shared" si="23"/>
        <v>896.86456191676677</v>
      </c>
      <c r="V84" s="153">
        <f t="shared" si="12"/>
        <v>295.44509189071357</v>
      </c>
      <c r="W84" s="153">
        <f t="shared" si="20"/>
        <v>22.44509189071357</v>
      </c>
      <c r="X84" s="153">
        <f t="shared" si="21"/>
        <v>72.401165403284438</v>
      </c>
      <c r="Y84" s="155">
        <v>3.7290376592015084</v>
      </c>
      <c r="Z84" s="153">
        <f t="shared" si="22"/>
        <v>5.1170102046660464</v>
      </c>
      <c r="AA84" s="165">
        <v>307.02061227996279</v>
      </c>
    </row>
    <row r="85" spans="13:27">
      <c r="M85" s="164">
        <f>Equations!E85-V84</f>
        <v>-22.84231411293581</v>
      </c>
      <c r="N85" s="152">
        <f t="shared" si="13"/>
        <v>-12.049485159235255</v>
      </c>
      <c r="O85" s="152">
        <f t="shared" si="14"/>
        <v>-73.027182783243973</v>
      </c>
      <c r="P85" s="152">
        <f t="shared" si="15"/>
        <v>-9.5384021580232847</v>
      </c>
      <c r="Q85" s="152">
        <f t="shared" si="16"/>
        <v>-5.4631140340600517</v>
      </c>
      <c r="R85" s="153">
        <f t="shared" si="17"/>
        <v>-20.363739326980266</v>
      </c>
      <c r="S85" s="153">
        <f t="shared" si="18"/>
        <v>24.849977747760143</v>
      </c>
      <c r="T85" s="153">
        <f t="shared" si="19"/>
        <v>4.4862384207798769</v>
      </c>
      <c r="U85" s="154">
        <f t="shared" si="23"/>
        <v>901.35080033754662</v>
      </c>
      <c r="V85" s="153">
        <f t="shared" si="12"/>
        <v>295.45101432347371</v>
      </c>
      <c r="W85" s="153">
        <f t="shared" si="20"/>
        <v>22.451014323473714</v>
      </c>
      <c r="X85" s="153">
        <f t="shared" si="21"/>
        <v>72.411825782252691</v>
      </c>
      <c r="Y85" s="155">
        <v>3.7274966621640213</v>
      </c>
      <c r="Z85" s="153">
        <f t="shared" si="22"/>
        <v>5.1791351490354467</v>
      </c>
      <c r="AA85" s="165">
        <v>310.74810894212681</v>
      </c>
    </row>
    <row r="86" spans="13:27">
      <c r="M86" s="164">
        <f>Equations!E86-V85</f>
        <v>-23.010736545695977</v>
      </c>
      <c r="N86" s="152">
        <f t="shared" si="13"/>
        <v>-12.13832920515776</v>
      </c>
      <c r="O86" s="152">
        <f t="shared" si="14"/>
        <v>-73.565631546410671</v>
      </c>
      <c r="P86" s="152">
        <f t="shared" si="15"/>
        <v>-9.6087313238055447</v>
      </c>
      <c r="Q86" s="152">
        <f t="shared" si="16"/>
        <v>-5.5033950209825431</v>
      </c>
      <c r="R86" s="153">
        <f t="shared" si="17"/>
        <v>-20.505404324830256</v>
      </c>
      <c r="S86" s="153">
        <f t="shared" si="18"/>
        <v>24.839702579529224</v>
      </c>
      <c r="T86" s="153">
        <f t="shared" si="19"/>
        <v>4.3342982546989681</v>
      </c>
      <c r="U86" s="154">
        <f t="shared" si="23"/>
        <v>905.68509859224559</v>
      </c>
      <c r="V86" s="153">
        <f t="shared" si="12"/>
        <v>295.45673617496004</v>
      </c>
      <c r="W86" s="153">
        <f t="shared" si="20"/>
        <v>22.456736174960042</v>
      </c>
      <c r="X86" s="153">
        <f t="shared" si="21"/>
        <v>72.422125114928079</v>
      </c>
      <c r="Y86" s="155">
        <v>3.7259553869293836</v>
      </c>
      <c r="Z86" s="153">
        <f t="shared" si="22"/>
        <v>5.2412344054842697</v>
      </c>
      <c r="AA86" s="165">
        <v>314.4740643290562</v>
      </c>
    </row>
    <row r="87" spans="13:27">
      <c r="M87" s="164">
        <f>Equations!E87-V86</f>
        <v>-23.178958397182271</v>
      </c>
      <c r="N87" s="152">
        <f t="shared" si="13"/>
        <v>-12.227067443014109</v>
      </c>
      <c r="O87" s="152">
        <f t="shared" si="14"/>
        <v>-74.103439048570365</v>
      </c>
      <c r="P87" s="152">
        <f t="shared" si="15"/>
        <v>-9.6789767316617841</v>
      </c>
      <c r="Q87" s="152">
        <f t="shared" si="16"/>
        <v>-5.5436280356038541</v>
      </c>
      <c r="R87" s="153">
        <f t="shared" si="17"/>
        <v>-20.646764942431101</v>
      </c>
      <c r="S87" s="153">
        <f t="shared" si="18"/>
        <v>24.829425555283308</v>
      </c>
      <c r="T87" s="153">
        <f t="shared" si="19"/>
        <v>4.1826606128522066</v>
      </c>
      <c r="U87" s="154">
        <f t="shared" si="23"/>
        <v>909.86775920509785</v>
      </c>
      <c r="V87" s="153">
        <f t="shared" si="12"/>
        <v>295.46225784454487</v>
      </c>
      <c r="W87" s="153">
        <f t="shared" si="20"/>
        <v>22.462257844544865</v>
      </c>
      <c r="X87" s="153">
        <f t="shared" si="21"/>
        <v>72.432064120180769</v>
      </c>
      <c r="Y87" s="155">
        <v>3.7244138332924961</v>
      </c>
      <c r="Z87" s="153">
        <f t="shared" si="22"/>
        <v>5.3033079693724785</v>
      </c>
      <c r="AA87" s="165">
        <v>318.19847816234869</v>
      </c>
    </row>
    <row r="88" spans="13:27">
      <c r="M88" s="164">
        <f>Equations!E88-V87</f>
        <v>-23.346980066767117</v>
      </c>
      <c r="N88" s="152">
        <f t="shared" si="13"/>
        <v>-12.315700083476138</v>
      </c>
      <c r="O88" s="152">
        <f t="shared" si="14"/>
        <v>-74.640606566522038</v>
      </c>
      <c r="P88" s="152">
        <f t="shared" si="15"/>
        <v>-9.7491385483603459</v>
      </c>
      <c r="Q88" s="152">
        <f t="shared" si="16"/>
        <v>-5.5838131734404515</v>
      </c>
      <c r="R88" s="153">
        <f t="shared" si="17"/>
        <v>-20.787821722484342</v>
      </c>
      <c r="S88" s="153">
        <f t="shared" si="18"/>
        <v>24.819146673653218</v>
      </c>
      <c r="T88" s="153">
        <f t="shared" si="19"/>
        <v>4.0313249511688767</v>
      </c>
      <c r="U88" s="154">
        <f t="shared" si="23"/>
        <v>913.89908415626678</v>
      </c>
      <c r="V88" s="153">
        <f t="shared" si="12"/>
        <v>295.46757973088216</v>
      </c>
      <c r="W88" s="153">
        <f t="shared" si="20"/>
        <v>22.467579730882164</v>
      </c>
      <c r="X88" s="153">
        <f t="shared" si="21"/>
        <v>72.441643515587899</v>
      </c>
      <c r="Y88" s="155">
        <v>3.7228720010479828</v>
      </c>
      <c r="Z88" s="153">
        <f t="shared" si="22"/>
        <v>5.3653558360566107</v>
      </c>
      <c r="AA88" s="165">
        <v>321.92135016339665</v>
      </c>
    </row>
    <row r="89" spans="13:27">
      <c r="M89" s="164">
        <f>Equations!E89-V88</f>
        <v>-23.514801953104438</v>
      </c>
      <c r="N89" s="152">
        <f t="shared" si="13"/>
        <v>-12.404227336836655</v>
      </c>
      <c r="O89" s="152">
        <f t="shared" si="14"/>
        <v>-75.177135374767616</v>
      </c>
      <c r="P89" s="152">
        <f t="shared" si="15"/>
        <v>-9.8192169403695395</v>
      </c>
      <c r="Q89" s="152">
        <f t="shared" si="16"/>
        <v>-5.623950529836959</v>
      </c>
      <c r="R89" s="153">
        <f t="shared" si="17"/>
        <v>-20.928575206508444</v>
      </c>
      <c r="S89" s="153">
        <f t="shared" si="18"/>
        <v>24.808865933267935</v>
      </c>
      <c r="T89" s="153">
        <f t="shared" si="19"/>
        <v>3.8802907267594904</v>
      </c>
      <c r="U89" s="154">
        <f t="shared" si="23"/>
        <v>917.77937488302632</v>
      </c>
      <c r="V89" s="153">
        <f t="shared" si="12"/>
        <v>295.47270223190947</v>
      </c>
      <c r="W89" s="153">
        <f t="shared" si="20"/>
        <v>22.472702231909466</v>
      </c>
      <c r="X89" s="153">
        <f t="shared" si="21"/>
        <v>72.450864017437041</v>
      </c>
      <c r="Y89" s="155">
        <v>3.7213298899901903</v>
      </c>
      <c r="Z89" s="153">
        <f t="shared" si="22"/>
        <v>5.4273780008897807</v>
      </c>
      <c r="AA89" s="165">
        <v>325.64268005338687</v>
      </c>
    </row>
    <row r="90" spans="13:27">
      <c r="M90" s="164">
        <f>Equations!E90-V89</f>
        <v>-23.682424454131706</v>
      </c>
      <c r="N90" s="152">
        <f t="shared" si="13"/>
        <v>-12.492649413010547</v>
      </c>
      <c r="O90" s="152">
        <f t="shared" si="14"/>
        <v>-75.713026745518476</v>
      </c>
      <c r="P90" s="152">
        <f t="shared" si="15"/>
        <v>-9.8892120738585021</v>
      </c>
      <c r="Q90" s="152">
        <f t="shared" si="16"/>
        <v>-5.6640401999666468</v>
      </c>
      <c r="R90" s="153">
        <f t="shared" si="17"/>
        <v>-21.069025934841729</v>
      </c>
      <c r="S90" s="153">
        <f t="shared" si="18"/>
        <v>24.798583332754589</v>
      </c>
      <c r="T90" s="153">
        <f t="shared" si="19"/>
        <v>3.7295573979128598</v>
      </c>
      <c r="U90" s="154">
        <f t="shared" si="23"/>
        <v>921.50893228093923</v>
      </c>
      <c r="V90" s="153">
        <f t="shared" si="12"/>
        <v>295.47762574484892</v>
      </c>
      <c r="W90" s="153">
        <f t="shared" si="20"/>
        <v>22.477625744848922</v>
      </c>
      <c r="X90" s="153">
        <f t="shared" si="21"/>
        <v>72.459726340728054</v>
      </c>
      <c r="Y90" s="155">
        <v>3.7197874999131884</v>
      </c>
      <c r="Z90" s="153">
        <f t="shared" si="22"/>
        <v>5.4893744592216676</v>
      </c>
      <c r="AA90" s="165">
        <v>329.36246755330006</v>
      </c>
    </row>
    <row r="91" spans="13:27">
      <c r="M91" s="164">
        <f>Equations!E91-V90</f>
        <v>-23.849847967071184</v>
      </c>
      <c r="N91" s="152">
        <f t="shared" si="13"/>
        <v>-12.580966521535416</v>
      </c>
      <c r="O91" s="152">
        <f t="shared" si="14"/>
        <v>-76.248281948699486</v>
      </c>
      <c r="P91" s="152">
        <f t="shared" si="15"/>
        <v>-9.959124114697719</v>
      </c>
      <c r="Q91" s="152">
        <f t="shared" si="16"/>
        <v>-5.7040822788317351</v>
      </c>
      <c r="R91" s="153">
        <f t="shared" si="17"/>
        <v>-21.20917444664461</v>
      </c>
      <c r="S91" s="153">
        <f t="shared" si="18"/>
        <v>24.78829887073848</v>
      </c>
      <c r="T91" s="153">
        <f t="shared" si="19"/>
        <v>3.5791244240938695</v>
      </c>
      <c r="U91" s="154">
        <f t="shared" si="23"/>
        <v>925.08805670503307</v>
      </c>
      <c r="V91" s="153">
        <f t="shared" si="12"/>
        <v>295.4823506662093</v>
      </c>
      <c r="W91" s="153">
        <f t="shared" si="20"/>
        <v>22.4823506662093</v>
      </c>
      <c r="X91" s="153">
        <f t="shared" si="21"/>
        <v>72.468231199176742</v>
      </c>
      <c r="Y91" s="155">
        <v>3.718244830610772</v>
      </c>
      <c r="Z91" s="153">
        <f t="shared" si="22"/>
        <v>5.5513452063985138</v>
      </c>
      <c r="AA91" s="165">
        <v>333.08071238391085</v>
      </c>
    </row>
    <row r="92" spans="13:27">
      <c r="M92" s="164">
        <f>Equations!E92-V91</f>
        <v>-24.017072888431528</v>
      </c>
      <c r="N92" s="152">
        <f t="shared" si="13"/>
        <v>-12.669178871572431</v>
      </c>
      <c r="O92" s="152">
        <f t="shared" si="14"/>
        <v>-76.782902251954127</v>
      </c>
      <c r="P92" s="152">
        <f t="shared" si="15"/>
        <v>-10.028953228459685</v>
      </c>
      <c r="Q92" s="152">
        <f t="shared" si="16"/>
        <v>-5.7440768612637711</v>
      </c>
      <c r="R92" s="153">
        <f t="shared" si="17"/>
        <v>-21.349021279902075</v>
      </c>
      <c r="S92" s="153">
        <f t="shared" si="18"/>
        <v>24.778012545843051</v>
      </c>
      <c r="T92" s="153">
        <f t="shared" si="19"/>
        <v>3.4289912659409758</v>
      </c>
      <c r="U92" s="154">
        <f t="shared" si="23"/>
        <v>928.51704797097409</v>
      </c>
      <c r="V92" s="153">
        <f t="shared" si="12"/>
        <v>295.48687739178712</v>
      </c>
      <c r="W92" s="153">
        <f t="shared" si="20"/>
        <v>22.486877391787118</v>
      </c>
      <c r="X92" s="153">
        <f t="shared" si="21"/>
        <v>72.476379305216824</v>
      </c>
      <c r="Y92" s="155">
        <v>3.7167018818764577</v>
      </c>
      <c r="Z92" s="153">
        <f t="shared" si="22"/>
        <v>5.6132902377631222</v>
      </c>
      <c r="AA92" s="165">
        <v>336.79741426578732</v>
      </c>
    </row>
    <row r="93" spans="13:27">
      <c r="M93" s="164">
        <f>Equations!E93-V92</f>
        <v>-24.184099614009369</v>
      </c>
      <c r="N93" s="152">
        <f t="shared" si="13"/>
        <v>-12.757286671907167</v>
      </c>
      <c r="O93" s="152">
        <f t="shared" si="14"/>
        <v>-77.31688892064949</v>
      </c>
      <c r="P93" s="152">
        <f t="shared" si="15"/>
        <v>-10.098699580419577</v>
      </c>
      <c r="Q93" s="152">
        <f t="shared" si="16"/>
        <v>-5.7840240419240114</v>
      </c>
      <c r="R93" s="153">
        <f t="shared" si="17"/>
        <v>-21.488566971426188</v>
      </c>
      <c r="S93" s="153">
        <f t="shared" si="18"/>
        <v>24.767724356689889</v>
      </c>
      <c r="T93" s="153">
        <f t="shared" si="19"/>
        <v>3.2791573852637015</v>
      </c>
      <c r="U93" s="154">
        <f t="shared" si="23"/>
        <v>931.79620535623781</v>
      </c>
      <c r="V93" s="153">
        <f t="shared" si="12"/>
        <v>295.49120631666869</v>
      </c>
      <c r="W93" s="153">
        <f t="shared" si="20"/>
        <v>22.491206316668695</v>
      </c>
      <c r="X93" s="153">
        <f t="shared" si="21"/>
        <v>72.484171370003651</v>
      </c>
      <c r="Y93" s="155">
        <v>3.7151586535034835</v>
      </c>
      <c r="Z93" s="153">
        <f t="shared" si="22"/>
        <v>5.6752095486548466</v>
      </c>
      <c r="AA93" s="165">
        <v>340.51257291929079</v>
      </c>
    </row>
    <row r="94" spans="13:27">
      <c r="M94" s="164">
        <f>Equations!E94-V93</f>
        <v>-24.350928538890969</v>
      </c>
      <c r="N94" s="152">
        <f t="shared" si="13"/>
        <v>-12.845290130950469</v>
      </c>
      <c r="O94" s="152">
        <f t="shared" si="14"/>
        <v>-77.850243217881626</v>
      </c>
      <c r="P94" s="152">
        <f t="shared" si="15"/>
        <v>-10.168363335555934</v>
      </c>
      <c r="Q94" s="152">
        <f t="shared" si="16"/>
        <v>-5.8239239153038138</v>
      </c>
      <c r="R94" s="153">
        <f t="shared" si="17"/>
        <v>-21.627812056858662</v>
      </c>
      <c r="S94" s="153">
        <f t="shared" si="18"/>
        <v>24.757434301898744</v>
      </c>
      <c r="T94" s="153">
        <f t="shared" si="19"/>
        <v>3.1296222450400819</v>
      </c>
      <c r="U94" s="154">
        <f t="shared" si="23"/>
        <v>934.92582760127789</v>
      </c>
      <c r="V94" s="153">
        <f t="shared" si="12"/>
        <v>295.49533783523111</v>
      </c>
      <c r="W94" s="153">
        <f t="shared" si="20"/>
        <v>22.495337835231112</v>
      </c>
      <c r="X94" s="153">
        <f t="shared" si="21"/>
        <v>72.491608103416013</v>
      </c>
      <c r="Y94" s="155">
        <v>3.7136151452848116</v>
      </c>
      <c r="Z94" s="153">
        <f t="shared" si="22"/>
        <v>5.7371031344095931</v>
      </c>
      <c r="AA94" s="165">
        <v>344.22618806457558</v>
      </c>
    </row>
    <row r="95" spans="13:27">
      <c r="M95" s="164">
        <f>Equations!E95-V94</f>
        <v>-24.517560057453352</v>
      </c>
      <c r="N95" s="152">
        <f t="shared" si="13"/>
        <v>-12.93318945673906</v>
      </c>
      <c r="O95" s="152">
        <f t="shared" si="14"/>
        <v>-78.382966404479149</v>
      </c>
      <c r="P95" s="152">
        <f t="shared" si="15"/>
        <v>-10.237944658551141</v>
      </c>
      <c r="Q95" s="152">
        <f t="shared" si="16"/>
        <v>-5.8637765757249127</v>
      </c>
      <c r="R95" s="153">
        <f t="shared" si="17"/>
        <v>-21.766757070672913</v>
      </c>
      <c r="S95" s="153">
        <f t="shared" si="18"/>
        <v>24.747142380087457</v>
      </c>
      <c r="T95" s="153">
        <f t="shared" si="19"/>
        <v>2.9803853094145438</v>
      </c>
      <c r="U95" s="154">
        <f t="shared" si="23"/>
        <v>937.90621291069237</v>
      </c>
      <c r="V95" s="153">
        <f t="shared" si="12"/>
        <v>295.49927234114426</v>
      </c>
      <c r="W95" s="153">
        <f t="shared" si="20"/>
        <v>22.499272341144263</v>
      </c>
      <c r="X95" s="153">
        <f t="shared" si="21"/>
        <v>72.498690214059678</v>
      </c>
      <c r="Y95" s="155">
        <v>3.7120713570131185</v>
      </c>
      <c r="Z95" s="153">
        <f t="shared" si="22"/>
        <v>5.7989709903598117</v>
      </c>
      <c r="AA95" s="165">
        <v>347.93825942158873</v>
      </c>
    </row>
    <row r="96" spans="13:27">
      <c r="M96" s="164">
        <f>Equations!E96-V95</f>
        <v>-24.683994563366525</v>
      </c>
      <c r="N96" s="152">
        <f t="shared" si="13"/>
        <v>-13.020984856936701</v>
      </c>
      <c r="O96" s="152">
        <f t="shared" si="14"/>
        <v>-78.915059739010303</v>
      </c>
      <c r="P96" s="152">
        <f t="shared" si="15"/>
        <v>-10.307443713792342</v>
      </c>
      <c r="Q96" s="152">
        <f t="shared" si="16"/>
        <v>-5.903582117339945</v>
      </c>
      <c r="R96" s="153">
        <f t="shared" si="17"/>
        <v>-21.905402546177164</v>
      </c>
      <c r="S96" s="153">
        <f t="shared" si="18"/>
        <v>24.736848589872046</v>
      </c>
      <c r="T96" s="153">
        <f t="shared" si="19"/>
        <v>2.8314460436948821</v>
      </c>
      <c r="U96" s="154">
        <f t="shared" si="23"/>
        <v>940.73765895438726</v>
      </c>
      <c r="V96" s="153">
        <f t="shared" si="12"/>
        <v>295.5030102273721</v>
      </c>
      <c r="W96" s="153">
        <f t="shared" si="20"/>
        <v>22.503010227372101</v>
      </c>
      <c r="X96" s="153">
        <f t="shared" si="21"/>
        <v>72.505418409269794</v>
      </c>
      <c r="Y96" s="155">
        <v>3.7105272884808067</v>
      </c>
      <c r="Z96" s="153">
        <f t="shared" si="22"/>
        <v>5.8608131118344922</v>
      </c>
      <c r="AA96" s="165">
        <v>351.64878671006954</v>
      </c>
    </row>
    <row r="97" spans="13:27">
      <c r="M97" s="164">
        <f>Equations!E97-V96</f>
        <v>-24.85023244959433</v>
      </c>
      <c r="N97" s="152">
        <f t="shared" si="13"/>
        <v>-13.108676538834649</v>
      </c>
      <c r="O97" s="152">
        <f t="shared" si="14"/>
        <v>-79.446524477785744</v>
      </c>
      <c r="P97" s="152">
        <f t="shared" si="15"/>
        <v>-10.376860665371803</v>
      </c>
      <c r="Q97" s="152">
        <f t="shared" si="16"/>
        <v>-5.9433406341326585</v>
      </c>
      <c r="R97" s="153">
        <f t="shared" si="17"/>
        <v>-22.043749015516269</v>
      </c>
      <c r="S97" s="153">
        <f t="shared" si="18"/>
        <v>24.726552929866664</v>
      </c>
      <c r="T97" s="153">
        <f t="shared" si="19"/>
        <v>2.6828039143503943</v>
      </c>
      <c r="U97" s="154">
        <f t="shared" si="23"/>
        <v>943.42046286873767</v>
      </c>
      <c r="V97" s="153">
        <f t="shared" si="12"/>
        <v>295.50655188617424</v>
      </c>
      <c r="W97" s="153">
        <f t="shared" si="20"/>
        <v>22.506551886174236</v>
      </c>
      <c r="X97" s="153">
        <f t="shared" si="21"/>
        <v>72.511793395113628</v>
      </c>
      <c r="Y97" s="155">
        <v>3.7089829394799994</v>
      </c>
      <c r="Z97" s="153">
        <f t="shared" si="22"/>
        <v>5.9226294941591586</v>
      </c>
      <c r="AA97" s="165">
        <v>355.35776964954954</v>
      </c>
    </row>
    <row r="98" spans="13:27">
      <c r="M98" s="164">
        <f>Equations!E98-V97</f>
        <v>-25.016274108396487</v>
      </c>
      <c r="N98" s="152">
        <f t="shared" si="13"/>
        <v>-13.196264709352731</v>
      </c>
      <c r="O98" s="152">
        <f t="shared" si="14"/>
        <v>-79.977361874865025</v>
      </c>
      <c r="P98" s="152">
        <f t="shared" si="15"/>
        <v>-10.446195677087772</v>
      </c>
      <c r="Q98" s="152">
        <f t="shared" si="16"/>
        <v>-5.9830522199183989</v>
      </c>
      <c r="R98" s="153">
        <f t="shared" si="17"/>
        <v>-22.181797009674561</v>
      </c>
      <c r="S98" s="153">
        <f t="shared" si="18"/>
        <v>24.716255398683554</v>
      </c>
      <c r="T98" s="153">
        <f t="shared" si="19"/>
        <v>2.5344583890089929</v>
      </c>
      <c r="U98" s="154">
        <f t="shared" si="23"/>
        <v>945.95492125774672</v>
      </c>
      <c r="V98" s="153">
        <f t="shared" si="12"/>
        <v>295.50989770910746</v>
      </c>
      <c r="W98" s="153">
        <f t="shared" si="20"/>
        <v>22.509897709107463</v>
      </c>
      <c r="X98" s="153">
        <f t="shared" si="21"/>
        <v>72.517815876393428</v>
      </c>
      <c r="Y98" s="155">
        <v>3.7074383098025332</v>
      </c>
      <c r="Z98" s="153">
        <f t="shared" si="22"/>
        <v>5.9844201326558677</v>
      </c>
      <c r="AA98" s="165">
        <v>359.06520795935205</v>
      </c>
    </row>
    <row r="99" spans="13:27">
      <c r="M99" s="164">
        <f>Equations!E99-V98</f>
        <v>-25.182119931329737</v>
      </c>
      <c r="N99" s="152">
        <f t="shared" si="13"/>
        <v>-13.283749575039947</v>
      </c>
      <c r="O99" s="152">
        <f t="shared" si="14"/>
        <v>-80.507573182060256</v>
      </c>
      <c r="P99" s="152">
        <f t="shared" si="15"/>
        <v>-10.515448912444947</v>
      </c>
      <c r="Q99" s="152">
        <f t="shared" si="16"/>
        <v>-6.0227169683443815</v>
      </c>
      <c r="R99" s="153">
        <f t="shared" si="17"/>
        <v>-22.319547058477998</v>
      </c>
      <c r="S99" s="153">
        <f t="shared" si="18"/>
        <v>24.705955994933127</v>
      </c>
      <c r="T99" s="153">
        <f t="shared" si="19"/>
        <v>2.3864089364551297</v>
      </c>
      <c r="U99" s="154">
        <f t="shared" si="23"/>
        <v>948.34133019420187</v>
      </c>
      <c r="V99" s="153">
        <f t="shared" si="12"/>
        <v>295.51304808702741</v>
      </c>
      <c r="W99" s="153">
        <f t="shared" si="20"/>
        <v>22.513048087027414</v>
      </c>
      <c r="X99" s="153">
        <f t="shared" si="21"/>
        <v>72.523486556649345</v>
      </c>
      <c r="Y99" s="155">
        <v>3.7058933992399687</v>
      </c>
      <c r="Z99" s="153">
        <f t="shared" si="22"/>
        <v>6.0461850226432006</v>
      </c>
      <c r="AA99" s="165">
        <v>362.77110135859203</v>
      </c>
    </row>
    <row r="100" spans="13:27">
      <c r="M100" s="164">
        <f>Equations!E100-V99</f>
        <v>-25.347770309249654</v>
      </c>
      <c r="N100" s="152">
        <f t="shared" si="13"/>
        <v>-13.371131342075422</v>
      </c>
      <c r="O100" s="152">
        <f t="shared" si="14"/>
        <v>-81.037159648941952</v>
      </c>
      <c r="P100" s="152">
        <f t="shared" si="15"/>
        <v>-10.584620534655233</v>
      </c>
      <c r="Q100" s="152">
        <f t="shared" si="16"/>
        <v>-6.0623349728901266</v>
      </c>
      <c r="R100" s="153">
        <f t="shared" si="17"/>
        <v>-22.456999690596795</v>
      </c>
      <c r="S100" s="153">
        <f t="shared" si="18"/>
        <v>24.695654717223871</v>
      </c>
      <c r="T100" s="153">
        <f t="shared" si="19"/>
        <v>2.2386550266270753</v>
      </c>
      <c r="U100" s="154">
        <f t="shared" si="23"/>
        <v>950.57998522082892</v>
      </c>
      <c r="V100" s="153">
        <f t="shared" si="12"/>
        <v>295.51600341008981</v>
      </c>
      <c r="W100" s="153">
        <f t="shared" si="20"/>
        <v>22.516003410089809</v>
      </c>
      <c r="X100" s="153">
        <f t="shared" si="21"/>
        <v>72.528806138161656</v>
      </c>
      <c r="Y100" s="155">
        <v>3.7043482075835805</v>
      </c>
      <c r="Z100" s="153">
        <f t="shared" si="22"/>
        <v>6.1079241594362603</v>
      </c>
      <c r="AA100" s="165">
        <v>366.4754495661756</v>
      </c>
    </row>
    <row r="101" spans="13:27">
      <c r="M101" s="164">
        <f>Equations!E101-V100</f>
        <v>-25.513225632312071</v>
      </c>
      <c r="N101" s="152">
        <f t="shared" si="13"/>
        <v>-13.458410216269172</v>
      </c>
      <c r="O101" s="152">
        <f t="shared" si="14"/>
        <v>-81.566122522843472</v>
      </c>
      <c r="P101" s="152">
        <f t="shared" si="15"/>
        <v>-10.653710706638346</v>
      </c>
      <c r="Q101" s="152">
        <f t="shared" si="16"/>
        <v>-6.1019063268678027</v>
      </c>
      <c r="R101" s="153">
        <f t="shared" si="17"/>
        <v>-22.594155433547826</v>
      </c>
      <c r="S101" s="153">
        <f t="shared" si="18"/>
        <v>24.685351564162445</v>
      </c>
      <c r="T101" s="153">
        <f t="shared" si="19"/>
        <v>2.0911961306146196</v>
      </c>
      <c r="U101" s="154">
        <f t="shared" si="23"/>
        <v>952.67118135144358</v>
      </c>
      <c r="V101" s="153">
        <f t="shared" si="12"/>
        <v>295.51876406775227</v>
      </c>
      <c r="W101" s="153">
        <f t="shared" si="20"/>
        <v>22.518764067752272</v>
      </c>
      <c r="X101" s="153">
        <f t="shared" si="21"/>
        <v>72.533775321954096</v>
      </c>
      <c r="Y101" s="155">
        <v>3.7028027346243668</v>
      </c>
      <c r="Z101" s="153">
        <f t="shared" si="22"/>
        <v>6.1696375383466657</v>
      </c>
      <c r="AA101" s="165">
        <v>370.17825230079995</v>
      </c>
    </row>
    <row r="102" spans="13:27">
      <c r="M102" s="164">
        <f>Equations!E102-V101</f>
        <v>-25.678486289974501</v>
      </c>
      <c r="N102" s="152">
        <f t="shared" si="13"/>
        <v>-13.545586403062838</v>
      </c>
      <c r="O102" s="152">
        <f t="shared" si="14"/>
        <v>-82.094463048865691</v>
      </c>
      <c r="P102" s="152">
        <f t="shared" si="15"/>
        <v>-10.722719591022392</v>
      </c>
      <c r="Q102" s="152">
        <f t="shared" si="16"/>
        <v>-6.1414311234225583</v>
      </c>
      <c r="R102" s="153">
        <f t="shared" si="17"/>
        <v>-22.731014813696852</v>
      </c>
      <c r="S102" s="153">
        <f t="shared" si="18"/>
        <v>24.67504653435358</v>
      </c>
      <c r="T102" s="153">
        <f t="shared" si="19"/>
        <v>1.9440317206567279</v>
      </c>
      <c r="U102" s="154">
        <f t="shared" si="23"/>
        <v>954.61521307210035</v>
      </c>
      <c r="V102" s="153">
        <f t="shared" si="12"/>
        <v>295.52133044877559</v>
      </c>
      <c r="W102" s="153">
        <f t="shared" si="20"/>
        <v>22.521330448775586</v>
      </c>
      <c r="X102" s="153">
        <f t="shared" si="21"/>
        <v>72.538394807796067</v>
      </c>
      <c r="Y102" s="155">
        <v>3.7012569801530368</v>
      </c>
      <c r="Z102" s="153">
        <f t="shared" si="22"/>
        <v>6.2313251546825503</v>
      </c>
      <c r="AA102" s="165">
        <v>373.87950928095302</v>
      </c>
    </row>
    <row r="103" spans="13:27">
      <c r="M103" s="164">
        <f>Equations!E103-V102</f>
        <v>-25.843552670997838</v>
      </c>
      <c r="N103" s="152">
        <f t="shared" si="13"/>
        <v>-13.632660107530594</v>
      </c>
      <c r="O103" s="152">
        <f t="shared" si="14"/>
        <v>-82.622182469882375</v>
      </c>
      <c r="P103" s="152">
        <f t="shared" si="15"/>
        <v>-10.791647350144594</v>
      </c>
      <c r="Q103" s="152">
        <f t="shared" si="16"/>
        <v>-6.1809094555329382</v>
      </c>
      <c r="R103" s="153">
        <f t="shared" si="17"/>
        <v>-22.867578356261173</v>
      </c>
      <c r="S103" s="153">
        <f t="shared" si="18"/>
        <v>24.664739626400124</v>
      </c>
      <c r="T103" s="153">
        <f t="shared" si="19"/>
        <v>1.7971612701389503</v>
      </c>
      <c r="U103" s="154">
        <f t="shared" si="23"/>
        <v>956.41237434223933</v>
      </c>
      <c r="V103" s="153">
        <f t="shared" si="12"/>
        <v>295.52370294122545</v>
      </c>
      <c r="W103" s="153">
        <f t="shared" si="20"/>
        <v>22.523702941225451</v>
      </c>
      <c r="X103" s="153">
        <f t="shared" si="21"/>
        <v>72.542665294205818</v>
      </c>
      <c r="Y103" s="155">
        <v>3.6997109439600186</v>
      </c>
      <c r="Z103" s="153">
        <f t="shared" si="22"/>
        <v>6.2929870037485509</v>
      </c>
      <c r="AA103" s="165">
        <v>377.57922022491306</v>
      </c>
    </row>
    <row r="104" spans="13:27">
      <c r="M104" s="164">
        <f>Equations!E104-V103</f>
        <v>-26.008425163447725</v>
      </c>
      <c r="N104" s="152">
        <f t="shared" si="13"/>
        <v>-13.719631534379854</v>
      </c>
      <c r="O104" s="152">
        <f t="shared" si="14"/>
        <v>-83.149282026544569</v>
      </c>
      <c r="P104" s="152">
        <f t="shared" si="15"/>
        <v>-10.860494146051847</v>
      </c>
      <c r="Q104" s="152">
        <f t="shared" si="16"/>
        <v>-6.2203414160112054</v>
      </c>
      <c r="R104" s="153">
        <f t="shared" si="17"/>
        <v>-23.003846585311862</v>
      </c>
      <c r="S104" s="153">
        <f t="shared" si="18"/>
        <v>24.654430838903032</v>
      </c>
      <c r="T104" s="153">
        <f t="shared" si="19"/>
        <v>1.6505842535911697</v>
      </c>
      <c r="U104" s="154">
        <f t="shared" si="23"/>
        <v>958.06295859583054</v>
      </c>
      <c r="V104" s="153">
        <f t="shared" si="12"/>
        <v>295.52588193247379</v>
      </c>
      <c r="W104" s="153">
        <f t="shared" si="20"/>
        <v>22.525881932473794</v>
      </c>
      <c r="X104" s="153">
        <f t="shared" si="21"/>
        <v>72.546587478452835</v>
      </c>
      <c r="Y104" s="155">
        <v>3.6981646258354548</v>
      </c>
      <c r="Z104" s="153">
        <f t="shared" si="22"/>
        <v>6.3546230808458084</v>
      </c>
      <c r="AA104" s="165">
        <v>381.27738485074849</v>
      </c>
    </row>
    <row r="105" spans="13:27">
      <c r="M105" s="164">
        <f>Equations!E105-V104</f>
        <v>-26.173104154696034</v>
      </c>
      <c r="N105" s="152">
        <f t="shared" si="13"/>
        <v>-13.806500887952074</v>
      </c>
      <c r="O105" s="152">
        <f t="shared" si="14"/>
        <v>-83.675762957285301</v>
      </c>
      <c r="P105" s="152">
        <f t="shared" si="15"/>
        <v>-10.92926014050135</v>
      </c>
      <c r="Q105" s="152">
        <f t="shared" si="16"/>
        <v>-6.2597270975036947</v>
      </c>
      <c r="R105" s="153">
        <f t="shared" si="17"/>
        <v>-23.139820023776171</v>
      </c>
      <c r="S105" s="153">
        <f t="shared" si="18"/>
        <v>24.644120170461377</v>
      </c>
      <c r="T105" s="153">
        <f t="shared" si="19"/>
        <v>1.5043001466852068</v>
      </c>
      <c r="U105" s="154">
        <f t="shared" si="23"/>
        <v>959.56725874251572</v>
      </c>
      <c r="V105" s="153">
        <f t="shared" si="12"/>
        <v>295.52786780920036</v>
      </c>
      <c r="W105" s="153">
        <f t="shared" si="20"/>
        <v>22.527867809200359</v>
      </c>
      <c r="X105" s="153">
        <f t="shared" si="21"/>
        <v>72.550162056560652</v>
      </c>
      <c r="Y105" s="155">
        <v>3.6966180255692067</v>
      </c>
      <c r="Z105" s="153">
        <f t="shared" si="22"/>
        <v>6.4162333812719616</v>
      </c>
      <c r="AA105" s="165">
        <v>384.97400287631768</v>
      </c>
    </row>
    <row r="106" spans="13:27">
      <c r="M106" s="164">
        <f>Equations!E106-V105</f>
        <v>-26.337590031422621</v>
      </c>
      <c r="N106" s="152">
        <f t="shared" si="13"/>
        <v>-13.893268372223661</v>
      </c>
      <c r="O106" s="152">
        <f t="shared" si="14"/>
        <v>-84.201626498325211</v>
      </c>
      <c r="P106" s="152">
        <f t="shared" si="15"/>
        <v>-10.997945494961334</v>
      </c>
      <c r="Q106" s="152">
        <f t="shared" si="16"/>
        <v>-6.2990665924912363</v>
      </c>
      <c r="R106" s="153">
        <f t="shared" si="17"/>
        <v>-23.275499193440101</v>
      </c>
      <c r="S106" s="153">
        <f t="shared" si="18"/>
        <v>24.633807619672329</v>
      </c>
      <c r="T106" s="153">
        <f t="shared" si="19"/>
        <v>1.3583084262322274</v>
      </c>
      <c r="U106" s="154">
        <f t="shared" si="23"/>
        <v>960.92556716874799</v>
      </c>
      <c r="V106" s="153">
        <f t="shared" si="12"/>
        <v>295.52966095739436</v>
      </c>
      <c r="W106" s="153">
        <f t="shared" si="20"/>
        <v>22.529660957394356</v>
      </c>
      <c r="X106" s="153">
        <f t="shared" si="21"/>
        <v>72.553389723309834</v>
      </c>
      <c r="Y106" s="155">
        <v>3.6950711429508489</v>
      </c>
      <c r="Z106" s="153">
        <f t="shared" si="22"/>
        <v>6.477817900321142</v>
      </c>
      <c r="AA106" s="165">
        <v>388.66907401926852</v>
      </c>
    </row>
    <row r="107" spans="13:27">
      <c r="M107" s="164">
        <f>Equations!E107-V106</f>
        <v>-26.501883179616584</v>
      </c>
      <c r="N107" s="152">
        <f t="shared" si="13"/>
        <v>-13.979934190806645</v>
      </c>
      <c r="O107" s="152">
        <f t="shared" si="14"/>
        <v>-84.726873883676618</v>
      </c>
      <c r="P107" s="152">
        <f t="shared" si="15"/>
        <v>-11.066550370611575</v>
      </c>
      <c r="Q107" s="152">
        <f t="shared" si="16"/>
        <v>-6.338359993289453</v>
      </c>
      <c r="R107" s="153">
        <f t="shared" si="17"/>
        <v>-23.410884614950589</v>
      </c>
      <c r="S107" s="153">
        <f t="shared" si="18"/>
        <v>24.623493185131125</v>
      </c>
      <c r="T107" s="153">
        <f t="shared" si="19"/>
        <v>1.2126085701805351</v>
      </c>
      <c r="U107" s="154">
        <f t="shared" si="23"/>
        <v>962.13817573892857</v>
      </c>
      <c r="V107" s="153">
        <f t="shared" si="12"/>
        <v>295.5312617623556</v>
      </c>
      <c r="W107" s="153">
        <f t="shared" si="20"/>
        <v>22.531261762355598</v>
      </c>
      <c r="X107" s="153">
        <f t="shared" si="21"/>
        <v>72.556271172240088</v>
      </c>
      <c r="Y107" s="155">
        <v>3.6935239777696687</v>
      </c>
      <c r="Z107" s="153">
        <f t="shared" si="22"/>
        <v>6.5393766332839691</v>
      </c>
      <c r="AA107" s="165">
        <v>392.36259799703816</v>
      </c>
    </row>
    <row r="108" spans="13:27">
      <c r="M108" s="164">
        <f>Equations!E108-V107</f>
        <v>-26.665983984577849</v>
      </c>
      <c r="N108" s="152">
        <f t="shared" si="13"/>
        <v>-14.066498546949505</v>
      </c>
      <c r="O108" s="152">
        <f t="shared" si="14"/>
        <v>-85.251506345148528</v>
      </c>
      <c r="P108" s="152">
        <f t="shared" si="15"/>
        <v>-11.13507492834408</v>
      </c>
      <c r="Q108" s="152">
        <f t="shared" si="16"/>
        <v>-6.377607392049141</v>
      </c>
      <c r="R108" s="153">
        <f t="shared" si="17"/>
        <v>-23.545976807817954</v>
      </c>
      <c r="S108" s="153">
        <f t="shared" si="18"/>
        <v>24.613176865431111</v>
      </c>
      <c r="T108" s="153">
        <f t="shared" si="19"/>
        <v>1.0672000576131566</v>
      </c>
      <c r="U108" s="154">
        <f t="shared" si="23"/>
        <v>963.20537579654172</v>
      </c>
      <c r="V108" s="153">
        <f t="shared" si="12"/>
        <v>295.53267060869632</v>
      </c>
      <c r="W108" s="153">
        <f t="shared" si="20"/>
        <v>22.532670608696321</v>
      </c>
      <c r="X108" s="153">
        <f t="shared" si="21"/>
        <v>72.558807095653378</v>
      </c>
      <c r="Y108" s="155">
        <v>3.6919765298146667</v>
      </c>
      <c r="Z108" s="153">
        <f t="shared" si="22"/>
        <v>6.6009095754475471</v>
      </c>
      <c r="AA108" s="165">
        <v>396.05457452685283</v>
      </c>
    </row>
    <row r="109" spans="13:27">
      <c r="M109" s="164">
        <f>Equations!E109-V108</f>
        <v>-26.829892830918595</v>
      </c>
      <c r="N109" s="152">
        <f t="shared" si="13"/>
        <v>-14.152961643537946</v>
      </c>
      <c r="O109" s="152">
        <f t="shared" si="14"/>
        <v>-85.775525112351175</v>
      </c>
      <c r="P109" s="152">
        <f t="shared" si="15"/>
        <v>-11.203519328763665</v>
      </c>
      <c r="Q109" s="152">
        <f t="shared" si="16"/>
        <v>-6.4168088807566104</v>
      </c>
      <c r="R109" s="153">
        <f t="shared" si="17"/>
        <v>-23.68077629041823</v>
      </c>
      <c r="S109" s="153">
        <f t="shared" si="18"/>
        <v>24.602858659163736</v>
      </c>
      <c r="T109" s="153">
        <f t="shared" si="19"/>
        <v>0.92208236874550664</v>
      </c>
      <c r="U109" s="154">
        <f t="shared" si="23"/>
        <v>964.12745816528718</v>
      </c>
      <c r="V109" s="153">
        <f t="shared" si="12"/>
        <v>295.53388788034266</v>
      </c>
      <c r="W109" s="153">
        <f t="shared" si="20"/>
        <v>22.533887880342661</v>
      </c>
      <c r="X109" s="153">
        <f t="shared" si="21"/>
        <v>72.560998184616793</v>
      </c>
      <c r="Y109" s="155">
        <v>3.6904287988745601</v>
      </c>
      <c r="Z109" s="153">
        <f t="shared" si="22"/>
        <v>6.6624167220954567</v>
      </c>
      <c r="AA109" s="165">
        <v>399.7450033257274</v>
      </c>
    </row>
    <row r="110" spans="13:27">
      <c r="M110" s="164">
        <f>Equations!E110-V109</f>
        <v>-26.993610102564901</v>
      </c>
      <c r="N110" s="152">
        <f t="shared" si="13"/>
        <v>-14.239323683095726</v>
      </c>
      <c r="O110" s="152">
        <f t="shared" si="14"/>
        <v>-86.298931412701378</v>
      </c>
      <c r="P110" s="152">
        <f t="shared" si="15"/>
        <v>-11.271883732188641</v>
      </c>
      <c r="Q110" s="152">
        <f t="shared" si="16"/>
        <v>-6.4559645512340786</v>
      </c>
      <c r="R110" s="153">
        <f t="shared" si="17"/>
        <v>-23.81528357999564</v>
      </c>
      <c r="S110" s="153">
        <f t="shared" si="18"/>
        <v>24.592538564918517</v>
      </c>
      <c r="T110" s="153">
        <f t="shared" si="19"/>
        <v>0.7772549849228767</v>
      </c>
      <c r="U110" s="154">
        <f t="shared" si="23"/>
        <v>964.90471315021</v>
      </c>
      <c r="V110" s="153">
        <f t="shared" si="12"/>
        <v>295.5349139605359</v>
      </c>
      <c r="W110" s="153">
        <f t="shared" si="20"/>
        <v>22.534913960535903</v>
      </c>
      <c r="X110" s="153">
        <f t="shared" si="21"/>
        <v>72.562845128964625</v>
      </c>
      <c r="Y110" s="155">
        <v>3.6888807847377771</v>
      </c>
      <c r="Z110" s="153">
        <f t="shared" si="22"/>
        <v>6.7238980685077525</v>
      </c>
      <c r="AA110" s="165">
        <v>403.43388411046516</v>
      </c>
    </row>
    <row r="111" spans="13:27">
      <c r="M111" s="164">
        <f>Equations!E111-V110</f>
        <v>-27.157136182758165</v>
      </c>
      <c r="N111" s="152">
        <f t="shared" si="13"/>
        <v>-14.325584867785452</v>
      </c>
      <c r="O111" s="152">
        <f t="shared" si="14"/>
        <v>-86.82172647142697</v>
      </c>
      <c r="P111" s="152">
        <f t="shared" si="15"/>
        <v>-11.340168298651424</v>
      </c>
      <c r="Q111" s="152">
        <f t="shared" si="16"/>
        <v>-6.4950744951400132</v>
      </c>
      <c r="R111" s="153">
        <f t="shared" si="17"/>
        <v>-23.949499192664916</v>
      </c>
      <c r="S111" s="153">
        <f t="shared" si="18"/>
        <v>24.582216581283046</v>
      </c>
      <c r="T111" s="153">
        <f t="shared" si="19"/>
        <v>0.63271738861812921</v>
      </c>
      <c r="U111" s="154">
        <f t="shared" si="23"/>
        <v>965.53743053882818</v>
      </c>
      <c r="V111" s="153">
        <f t="shared" si="12"/>
        <v>295.53574923183419</v>
      </c>
      <c r="W111" s="153">
        <f t="shared" si="20"/>
        <v>22.535749231834188</v>
      </c>
      <c r="X111" s="153">
        <f t="shared" si="21"/>
        <v>72.564348617301533</v>
      </c>
      <c r="Y111" s="155">
        <v>3.6873324871924567</v>
      </c>
      <c r="Z111" s="153">
        <f t="shared" si="22"/>
        <v>6.7853536099609606</v>
      </c>
      <c r="AA111" s="165">
        <v>407.12121659765762</v>
      </c>
    </row>
    <row r="112" spans="13:27">
      <c r="M112" s="164">
        <f>Equations!E112-V111</f>
        <v>-27.320471454056417</v>
      </c>
      <c r="N112" s="152">
        <f t="shared" si="13"/>
        <v>-14.411745399409231</v>
      </c>
      <c r="O112" s="152">
        <f t="shared" si="14"/>
        <v>-87.343911511571108</v>
      </c>
      <c r="P112" s="152">
        <f t="shared" si="15"/>
        <v>-11.408373187899063</v>
      </c>
      <c r="Q112" s="152">
        <f t="shared" si="16"/>
        <v>-6.534138803969439</v>
      </c>
      <c r="R112" s="153">
        <f t="shared" si="17"/>
        <v>-24.083423643413472</v>
      </c>
      <c r="S112" s="153">
        <f t="shared" si="18"/>
        <v>24.571892706842995</v>
      </c>
      <c r="T112" s="153">
        <f t="shared" si="19"/>
        <v>0.48846906342952323</v>
      </c>
      <c r="U112" s="154">
        <f t="shared" si="23"/>
        <v>966.02589960225771</v>
      </c>
      <c r="V112" s="153">
        <f t="shared" si="12"/>
        <v>295.53639407611405</v>
      </c>
      <c r="W112" s="153">
        <f t="shared" si="20"/>
        <v>22.53639407611405</v>
      </c>
      <c r="X112" s="153">
        <f t="shared" si="21"/>
        <v>72.565509337005295</v>
      </c>
      <c r="Y112" s="155">
        <v>3.6857839060264492</v>
      </c>
      <c r="Z112" s="153">
        <f t="shared" si="22"/>
        <v>6.8467833417280684</v>
      </c>
      <c r="AA112" s="165">
        <v>410.80700050368409</v>
      </c>
    </row>
    <row r="113" spans="13:27">
      <c r="M113" s="164">
        <f>Equations!E113-V112</f>
        <v>-27.483616298336301</v>
      </c>
      <c r="N113" s="152">
        <f t="shared" si="13"/>
        <v>-14.497805479409749</v>
      </c>
      <c r="O113" s="152">
        <f t="shared" si="14"/>
        <v>-87.86548775399848</v>
      </c>
      <c r="P113" s="152">
        <f t="shared" si="15"/>
        <v>-11.476498559394079</v>
      </c>
      <c r="Q113" s="152">
        <f t="shared" si="16"/>
        <v>-6.5731575690544206</v>
      </c>
      <c r="R113" s="153">
        <f t="shared" si="17"/>
        <v>-24.217057446104249</v>
      </c>
      <c r="S113" s="153">
        <f t="shared" si="18"/>
        <v>24.561566940182132</v>
      </c>
      <c r="T113" s="153">
        <f t="shared" si="19"/>
        <v>0.34450949407788301</v>
      </c>
      <c r="U113" s="154">
        <f t="shared" si="23"/>
        <v>966.37040909633561</v>
      </c>
      <c r="V113" s="153">
        <f t="shared" si="12"/>
        <v>295.53684887457155</v>
      </c>
      <c r="W113" s="153">
        <f t="shared" si="20"/>
        <v>22.536848874571547</v>
      </c>
      <c r="X113" s="153">
        <f t="shared" si="21"/>
        <v>72.566327974228784</v>
      </c>
      <c r="Y113" s="155">
        <v>3.6842350410273195</v>
      </c>
      <c r="Z113" s="153">
        <f t="shared" si="22"/>
        <v>6.9081872590785229</v>
      </c>
      <c r="AA113" s="165">
        <v>414.4912355447114</v>
      </c>
    </row>
    <row r="114" spans="13:27">
      <c r="M114" s="164">
        <f>Equations!E114-V113</f>
        <v>-27.646571096793821</v>
      </c>
      <c r="N114" s="152">
        <f t="shared" si="13"/>
        <v>-14.583765308870639</v>
      </c>
      <c r="O114" s="152">
        <f t="shared" si="14"/>
        <v>-88.38645641739781</v>
      </c>
      <c r="P114" s="152">
        <f t="shared" si="15"/>
        <v>-11.544544572314777</v>
      </c>
      <c r="Q114" s="152">
        <f t="shared" si="16"/>
        <v>-6.6121308815642301</v>
      </c>
      <c r="R114" s="153">
        <f t="shared" si="17"/>
        <v>-24.350401113477322</v>
      </c>
      <c r="S114" s="153">
        <f t="shared" si="18"/>
        <v>24.551239279882246</v>
      </c>
      <c r="T114" s="153">
        <f t="shared" si="19"/>
        <v>0.20083816640492458</v>
      </c>
      <c r="U114" s="154">
        <f t="shared" si="23"/>
        <v>966.57124726274048</v>
      </c>
      <c r="V114" s="153">
        <f t="shared" si="12"/>
        <v>295.53711400772426</v>
      </c>
      <c r="W114" s="153">
        <f t="shared" si="20"/>
        <v>22.537114007724256</v>
      </c>
      <c r="X114" s="153">
        <f t="shared" si="21"/>
        <v>72.566805213903663</v>
      </c>
      <c r="Y114" s="155">
        <v>3.6826858919823366</v>
      </c>
      <c r="Z114" s="153">
        <f t="shared" si="22"/>
        <v>6.9695653572782286</v>
      </c>
      <c r="AA114" s="165">
        <v>418.17392143669372</v>
      </c>
    </row>
    <row r="115" spans="13:27">
      <c r="M115" s="164">
        <f>Equations!E115-V114</f>
        <v>-27.809336229946496</v>
      </c>
      <c r="N115" s="152">
        <f t="shared" si="13"/>
        <v>-14.669625088517634</v>
      </c>
      <c r="O115" s="152">
        <f t="shared" si="14"/>
        <v>-88.90681871828869</v>
      </c>
      <c r="P115" s="152">
        <f t="shared" si="15"/>
        <v>-11.612511385556139</v>
      </c>
      <c r="Q115" s="152">
        <f t="shared" si="16"/>
        <v>-6.6510588325058766</v>
      </c>
      <c r="R115" s="153">
        <f t="shared" si="17"/>
        <v>-24.483455157152946</v>
      </c>
      <c r="S115" s="153">
        <f t="shared" si="18"/>
        <v>24.540909724523239</v>
      </c>
      <c r="T115" s="153">
        <f t="shared" si="19"/>
        <v>5.7454567370292864E-2</v>
      </c>
      <c r="U115" s="154">
        <f t="shared" si="23"/>
        <v>966.6287018301108</v>
      </c>
      <c r="V115" s="153">
        <f t="shared" si="12"/>
        <v>295.53718985541224</v>
      </c>
      <c r="W115" s="153">
        <f t="shared" si="20"/>
        <v>22.537189855412237</v>
      </c>
      <c r="X115" s="153">
        <f t="shared" si="21"/>
        <v>72.56694173974202</v>
      </c>
      <c r="Y115" s="155">
        <v>3.6811364586784858</v>
      </c>
      <c r="Z115" s="153">
        <f t="shared" si="22"/>
        <v>7.0309176315895368</v>
      </c>
      <c r="AA115" s="165">
        <v>421.85505789537223</v>
      </c>
    </row>
    <row r="116" spans="13:27">
      <c r="M116" s="164">
        <f>Equations!E116-V115</f>
        <v>-27.971912077634499</v>
      </c>
      <c r="N116" s="152">
        <f t="shared" si="13"/>
        <v>-14.75538501871916</v>
      </c>
      <c r="O116" s="152">
        <f t="shared" si="14"/>
        <v>-89.426575871025207</v>
      </c>
      <c r="P116" s="152">
        <f t="shared" si="15"/>
        <v>-11.680399157730305</v>
      </c>
      <c r="Q116" s="152">
        <f t="shared" si="16"/>
        <v>-6.6899415127243644</v>
      </c>
      <c r="R116" s="153">
        <f t="shared" si="17"/>
        <v>-24.616220087633497</v>
      </c>
      <c r="S116" s="153">
        <f t="shared" si="18"/>
        <v>24.530578272683048</v>
      </c>
      <c r="T116" s="153">
        <f t="shared" si="19"/>
        <v>-8.5641814950449202E-2</v>
      </c>
      <c r="U116" s="154">
        <f t="shared" si="23"/>
        <v>966.54306001516034</v>
      </c>
      <c r="V116" s="153">
        <f t="shared" si="12"/>
        <v>295.53707679679991</v>
      </c>
      <c r="W116" s="153">
        <f t="shared" si="20"/>
        <v>22.537076796799909</v>
      </c>
      <c r="X116" s="153">
        <f t="shared" si="21"/>
        <v>72.566738234239835</v>
      </c>
      <c r="Y116" s="155">
        <v>3.6795867409024572</v>
      </c>
      <c r="Z116" s="153">
        <f t="shared" si="22"/>
        <v>7.0922440772712445</v>
      </c>
      <c r="AA116" s="165">
        <v>425.53464463627466</v>
      </c>
    </row>
    <row r="117" spans="13:27">
      <c r="M117" s="164">
        <f>Equations!E117-V116</f>
        <v>-28.134299019022137</v>
      </c>
      <c r="N117" s="152">
        <f t="shared" si="13"/>
        <v>-14.841045299487117</v>
      </c>
      <c r="O117" s="152">
        <f t="shared" si="14"/>
        <v>-89.945729087800714</v>
      </c>
      <c r="P117" s="152">
        <f t="shared" si="15"/>
        <v>-11.748208047167187</v>
      </c>
      <c r="Q117" s="152">
        <f t="shared" si="16"/>
        <v>-6.7287790129030567</v>
      </c>
      <c r="R117" s="153">
        <f t="shared" si="17"/>
        <v>-24.748696414305872</v>
      </c>
      <c r="S117" s="153">
        <f t="shared" si="18"/>
        <v>24.520244922937685</v>
      </c>
      <c r="T117" s="153">
        <f t="shared" si="19"/>
        <v>-0.22845149136818677</v>
      </c>
      <c r="U117" s="154">
        <f t="shared" si="23"/>
        <v>966.31460852379212</v>
      </c>
      <c r="V117" s="153">
        <f t="shared" si="12"/>
        <v>295.53677521037724</v>
      </c>
      <c r="W117" s="153">
        <f t="shared" si="20"/>
        <v>22.536775210377243</v>
      </c>
      <c r="X117" s="153">
        <f t="shared" si="21"/>
        <v>72.566195378679041</v>
      </c>
      <c r="Y117" s="155">
        <v>3.6780367384406527</v>
      </c>
      <c r="Z117" s="153">
        <f t="shared" si="22"/>
        <v>7.153544689578589</v>
      </c>
      <c r="AA117" s="165">
        <v>429.21268137471532</v>
      </c>
    </row>
    <row r="118" spans="13:27">
      <c r="M118" s="164">
        <f>Equations!E118-V117</f>
        <v>-28.296497432599494</v>
      </c>
      <c r="N118" s="152">
        <f t="shared" si="13"/>
        <v>-14.926606130477751</v>
      </c>
      <c r="O118" s="152">
        <f t="shared" si="14"/>
        <v>-90.464279578653034</v>
      </c>
      <c r="P118" s="152">
        <f t="shared" si="15"/>
        <v>-11.815938211915167</v>
      </c>
      <c r="Q118" s="152">
        <f t="shared" si="16"/>
        <v>-6.7675714235640649</v>
      </c>
      <c r="R118" s="153">
        <f t="shared" si="17"/>
        <v>-24.880884645443903</v>
      </c>
      <c r="S118" s="153">
        <f t="shared" si="18"/>
        <v>24.509909673861181</v>
      </c>
      <c r="T118" s="153">
        <f t="shared" si="19"/>
        <v>-0.37097497158272219</v>
      </c>
      <c r="U118" s="154">
        <f t="shared" si="23"/>
        <v>965.94363355220935</v>
      </c>
      <c r="V118" s="153">
        <f t="shared" si="12"/>
        <v>295.53628547396136</v>
      </c>
      <c r="W118" s="153">
        <f t="shared" si="20"/>
        <v>22.536285473961357</v>
      </c>
      <c r="X118" s="153">
        <f t="shared" si="21"/>
        <v>72.565313853130448</v>
      </c>
      <c r="Y118" s="155">
        <v>3.6764864510791768</v>
      </c>
      <c r="Z118" s="153">
        <f t="shared" si="22"/>
        <v>7.2148194637632423</v>
      </c>
      <c r="AA118" s="165">
        <v>432.88916782579452</v>
      </c>
    </row>
    <row r="119" spans="13:27">
      <c r="M119" s="164">
        <f>Equations!E119-V118</f>
        <v>-28.458507696183631</v>
      </c>
      <c r="N119" s="152">
        <f t="shared" si="13"/>
        <v>-15.012067710992282</v>
      </c>
      <c r="O119" s="152">
        <f t="shared" si="14"/>
        <v>-90.982228551468367</v>
      </c>
      <c r="P119" s="152">
        <f t="shared" si="15"/>
        <v>-11.883589809741576</v>
      </c>
      <c r="Q119" s="152">
        <f t="shared" si="16"/>
        <v>-6.8063188350685335</v>
      </c>
      <c r="R119" s="153">
        <f t="shared" si="17"/>
        <v>-25.012785288210512</v>
      </c>
      <c r="S119" s="153">
        <f t="shared" si="18"/>
        <v>24.499572524025666</v>
      </c>
      <c r="T119" s="153">
        <f t="shared" si="19"/>
        <v>-0.51321276418484629</v>
      </c>
      <c r="U119" s="154">
        <f t="shared" si="23"/>
        <v>965.43042078802455</v>
      </c>
      <c r="V119" s="153">
        <f t="shared" si="12"/>
        <v>295.53560796469804</v>
      </c>
      <c r="W119" s="153">
        <f t="shared" si="20"/>
        <v>22.535607964698045</v>
      </c>
      <c r="X119" s="153">
        <f t="shared" si="21"/>
        <v>72.564094336456492</v>
      </c>
      <c r="Y119" s="155">
        <v>3.6749358786038497</v>
      </c>
      <c r="Z119" s="153">
        <f t="shared" si="22"/>
        <v>7.276068395073306</v>
      </c>
      <c r="AA119" s="165">
        <v>436.56410370439835</v>
      </c>
    </row>
    <row r="120" spans="13:27">
      <c r="M120" s="164">
        <f>Equations!E120-V119</f>
        <v>-28.620330186920285</v>
      </c>
      <c r="N120" s="152">
        <f t="shared" si="13"/>
        <v>-15.097430239977799</v>
      </c>
      <c r="O120" s="152">
        <f t="shared" si="14"/>
        <v>-91.499577211986661</v>
      </c>
      <c r="P120" s="152">
        <f t="shared" si="15"/>
        <v>-11.951162998133427</v>
      </c>
      <c r="Q120" s="152">
        <f t="shared" si="16"/>
        <v>-6.8450213376170526</v>
      </c>
      <c r="R120" s="153">
        <f t="shared" si="17"/>
        <v>-25.14439884866016</v>
      </c>
      <c r="S120" s="153">
        <f t="shared" si="18"/>
        <v>24.489233472001267</v>
      </c>
      <c r="T120" s="153">
        <f t="shared" si="19"/>
        <v>-0.65516537665889274</v>
      </c>
      <c r="U120" s="154">
        <f t="shared" si="23"/>
        <v>964.77525541136561</v>
      </c>
      <c r="V120" s="153">
        <f t="shared" si="12"/>
        <v>295.53474305906303</v>
      </c>
      <c r="W120" s="153">
        <f t="shared" si="20"/>
        <v>22.534743059063032</v>
      </c>
      <c r="X120" s="153">
        <f t="shared" si="21"/>
        <v>72.562537506313461</v>
      </c>
      <c r="Y120" s="155">
        <v>3.6733850208001897</v>
      </c>
      <c r="Z120" s="153">
        <f t="shared" si="22"/>
        <v>7.3372914787533094</v>
      </c>
      <c r="AA120" s="165">
        <v>440.23748872519855</v>
      </c>
    </row>
    <row r="121" spans="13:27">
      <c r="M121" s="164">
        <f>Equations!E121-V120</f>
        <v>-28.781965281285295</v>
      </c>
      <c r="N121" s="152">
        <f t="shared" si="13"/>
        <v>-15.18269391602802</v>
      </c>
      <c r="O121" s="152">
        <f t="shared" si="14"/>
        <v>-92.016326763806191</v>
      </c>
      <c r="P121" s="152">
        <f t="shared" si="15"/>
        <v>-12.018657934297989</v>
      </c>
      <c r="Q121" s="152">
        <f t="shared" si="16"/>
        <v>-6.8836790212499928</v>
      </c>
      <c r="R121" s="153">
        <f t="shared" si="17"/>
        <v>-25.275725831741184</v>
      </c>
      <c r="S121" s="153">
        <f t="shared" si="18"/>
        <v>24.47889251635619</v>
      </c>
      <c r="T121" s="153">
        <f t="shared" si="19"/>
        <v>-0.79683331538499402</v>
      </c>
      <c r="U121" s="154">
        <f t="shared" si="23"/>
        <v>963.97842209598059</v>
      </c>
      <c r="V121" s="153">
        <f t="shared" si="12"/>
        <v>295.53369113286368</v>
      </c>
      <c r="W121" s="153">
        <f t="shared" si="20"/>
        <v>22.53369113286368</v>
      </c>
      <c r="X121" s="153">
        <f t="shared" si="21"/>
        <v>72.560644039154624</v>
      </c>
      <c r="Y121" s="155">
        <v>3.6718338774534285</v>
      </c>
      <c r="Z121" s="153">
        <f t="shared" si="22"/>
        <v>7.3984887100441998</v>
      </c>
      <c r="AA121" s="165">
        <v>443.90932260265197</v>
      </c>
    </row>
    <row r="122" spans="13:27">
      <c r="M122" s="164">
        <f>Equations!E122-V121</f>
        <v>-28.943413355085909</v>
      </c>
      <c r="N122" s="152">
        <f t="shared" si="13"/>
        <v>-15.267858937383977</v>
      </c>
      <c r="O122" s="152">
        <f t="shared" si="14"/>
        <v>-92.532478408387732</v>
      </c>
      <c r="P122" s="152">
        <f t="shared" si="15"/>
        <v>-12.086074775163354</v>
      </c>
      <c r="Q122" s="152">
        <f t="shared" si="16"/>
        <v>-6.9222919758478199</v>
      </c>
      <c r="R122" s="153">
        <f t="shared" si="17"/>
        <v>-25.406766741297908</v>
      </c>
      <c r="S122" s="153">
        <f t="shared" si="18"/>
        <v>24.468549655656663</v>
      </c>
      <c r="T122" s="153">
        <f t="shared" si="19"/>
        <v>-0.93821708564124506</v>
      </c>
      <c r="U122" s="154">
        <f t="shared" si="23"/>
        <v>963.04020501033938</v>
      </c>
      <c r="V122" s="153">
        <f t="shared" si="12"/>
        <v>295.53245256124023</v>
      </c>
      <c r="W122" s="153">
        <f t="shared" si="20"/>
        <v>22.532452561240234</v>
      </c>
      <c r="X122" s="153">
        <f t="shared" si="21"/>
        <v>72.558414610232433</v>
      </c>
      <c r="Y122" s="155">
        <v>3.6702824483484995</v>
      </c>
      <c r="Z122" s="153">
        <f t="shared" si="22"/>
        <v>7.4596600841833407</v>
      </c>
      <c r="AA122" s="165">
        <v>447.57960505100044</v>
      </c>
    </row>
    <row r="123" spans="13:27">
      <c r="M123" s="164">
        <f>Equations!E123-V122</f>
        <v>-29.104674783462485</v>
      </c>
      <c r="N123" s="152">
        <f t="shared" si="13"/>
        <v>-15.352925501934905</v>
      </c>
      <c r="O123" s="152">
        <f t="shared" si="14"/>
        <v>-93.048033345060034</v>
      </c>
      <c r="P123" s="152">
        <f t="shared" si="15"/>
        <v>-12.153413677379131</v>
      </c>
      <c r="Q123" s="152">
        <f t="shared" si="16"/>
        <v>-6.9608602911315032</v>
      </c>
      <c r="R123" s="153">
        <f t="shared" si="17"/>
        <v>-25.537522080073202</v>
      </c>
      <c r="S123" s="153">
        <f t="shared" si="18"/>
        <v>24.458204888466952</v>
      </c>
      <c r="T123" s="153">
        <f t="shared" si="19"/>
        <v>-1.0793171916062505</v>
      </c>
      <c r="U123" s="154">
        <f t="shared" si="23"/>
        <v>961.96088781873311</v>
      </c>
      <c r="V123" s="153">
        <f t="shared" si="12"/>
        <v>295.5310277186673</v>
      </c>
      <c r="W123" s="153">
        <f t="shared" si="20"/>
        <v>22.531027718667303</v>
      </c>
      <c r="X123" s="153">
        <f t="shared" si="21"/>
        <v>72.555849893601149</v>
      </c>
      <c r="Y123" s="155">
        <v>3.6687307332700425</v>
      </c>
      <c r="Z123" s="153">
        <f t="shared" si="22"/>
        <v>7.5208055964045082</v>
      </c>
      <c r="AA123" s="165">
        <v>451.24833578427047</v>
      </c>
    </row>
    <row r="124" spans="13:27">
      <c r="M124" s="164">
        <f>Equations!E124-V123</f>
        <v>-29.265749940889577</v>
      </c>
      <c r="N124" s="152">
        <f t="shared" si="13"/>
        <v>-15.437893807218829</v>
      </c>
      <c r="O124" s="152">
        <f t="shared" si="14"/>
        <v>-93.562992771023204</v>
      </c>
      <c r="P124" s="152">
        <f t="shared" si="15"/>
        <v>-12.220674797316907</v>
      </c>
      <c r="Q124" s="152">
        <f t="shared" si="16"/>
        <v>-6.9993840566627741</v>
      </c>
      <c r="R124" s="153">
        <f t="shared" si="17"/>
        <v>-25.667992349710428</v>
      </c>
      <c r="S124" s="153">
        <f t="shared" si="18"/>
        <v>24.447858213349352</v>
      </c>
      <c r="T124" s="153">
        <f t="shared" si="19"/>
        <v>-1.2201341363610752</v>
      </c>
      <c r="U124" s="154">
        <f t="shared" si="23"/>
        <v>960.74075368237209</v>
      </c>
      <c r="V124" s="153">
        <f t="shared" si="12"/>
        <v>295.52941697895551</v>
      </c>
      <c r="W124" s="153">
        <f t="shared" si="20"/>
        <v>22.52941697895551</v>
      </c>
      <c r="X124" s="153">
        <f t="shared" si="21"/>
        <v>72.552950562119918</v>
      </c>
      <c r="Y124" s="155">
        <v>3.667178732002403</v>
      </c>
      <c r="Z124" s="153">
        <f t="shared" si="22"/>
        <v>7.5819252419378813</v>
      </c>
      <c r="AA124" s="165">
        <v>454.91551451627288</v>
      </c>
    </row>
    <row r="125" spans="13:27">
      <c r="M125" s="164">
        <f>Equations!E125-V124</f>
        <v>-29.42663920117775</v>
      </c>
      <c r="N125" s="152">
        <f t="shared" si="13"/>
        <v>-15.522764050423516</v>
      </c>
      <c r="O125" s="152">
        <f t="shared" si="14"/>
        <v>-94.077357881354629</v>
      </c>
      <c r="P125" s="152">
        <f t="shared" si="15"/>
        <v>-12.287858291071002</v>
      </c>
      <c r="Q125" s="152">
        <f t="shared" si="16"/>
        <v>-7.0378633618445594</v>
      </c>
      <c r="R125" s="153">
        <f t="shared" si="17"/>
        <v>-25.798178050756025</v>
      </c>
      <c r="S125" s="153">
        <f t="shared" si="18"/>
        <v>24.437509628864181</v>
      </c>
      <c r="T125" s="153">
        <f t="shared" si="19"/>
        <v>-1.3606684218918446</v>
      </c>
      <c r="U125" s="154">
        <f t="shared" si="23"/>
        <v>959.3800852604802</v>
      </c>
      <c r="V125" s="153">
        <f t="shared" si="12"/>
        <v>295.52762071525268</v>
      </c>
      <c r="W125" s="153">
        <f t="shared" si="20"/>
        <v>22.527620715252681</v>
      </c>
      <c r="X125" s="153">
        <f t="shared" si="21"/>
        <v>72.549717287454826</v>
      </c>
      <c r="Y125" s="155">
        <v>3.6656264443296269</v>
      </c>
      <c r="Z125" s="153">
        <f t="shared" si="22"/>
        <v>7.643019016010042</v>
      </c>
      <c r="AA125" s="165">
        <v>458.58114096060251</v>
      </c>
    </row>
    <row r="126" spans="13:27">
      <c r="M126" s="164">
        <f>Equations!E126-V125</f>
        <v>-29.587342937474943</v>
      </c>
      <c r="N126" s="152">
        <f t="shared" si="13"/>
        <v>-15.607536428387185</v>
      </c>
      <c r="O126" s="152">
        <f t="shared" si="14"/>
        <v>-94.591129869013244</v>
      </c>
      <c r="P126" s="152">
        <f t="shared" si="15"/>
        <v>-12.354964314459037</v>
      </c>
      <c r="Q126" s="152">
        <f t="shared" si="16"/>
        <v>-7.0762982959213083</v>
      </c>
      <c r="R126" s="153">
        <f t="shared" si="17"/>
        <v>-25.928079682661785</v>
      </c>
      <c r="S126" s="153">
        <f t="shared" si="18"/>
        <v>24.427159133569798</v>
      </c>
      <c r="T126" s="153">
        <f t="shared" si="19"/>
        <v>-1.5009205490919868</v>
      </c>
      <c r="U126" s="154">
        <f t="shared" si="23"/>
        <v>957.87916471138817</v>
      </c>
      <c r="V126" s="153">
        <f t="shared" si="12"/>
        <v>295.52563930004538</v>
      </c>
      <c r="W126" s="153">
        <f t="shared" si="20"/>
        <v>22.525639300045384</v>
      </c>
      <c r="X126" s="153">
        <f t="shared" si="21"/>
        <v>72.546150740081686</v>
      </c>
      <c r="Y126" s="155">
        <v>3.6640738700354696</v>
      </c>
      <c r="Z126" s="153">
        <f t="shared" si="22"/>
        <v>7.704086913843966</v>
      </c>
      <c r="AA126" s="165">
        <v>462.24521483063796</v>
      </c>
    </row>
    <row r="127" spans="13:27">
      <c r="M127" s="164">
        <f>Equations!E127-V126</f>
        <v>-29.747861522267613</v>
      </c>
      <c r="N127" s="152">
        <f t="shared" si="13"/>
        <v>-15.692211137599129</v>
      </c>
      <c r="O127" s="152">
        <f t="shared" si="14"/>
        <v>-95.104309924843193</v>
      </c>
      <c r="P127" s="152">
        <f t="shared" si="15"/>
        <v>-12.421993023022422</v>
      </c>
      <c r="Q127" s="152">
        <f t="shared" si="16"/>
        <v>-7.1146889479792659</v>
      </c>
      <c r="R127" s="153">
        <f t="shared" si="17"/>
        <v>-26.057697743786761</v>
      </c>
      <c r="S127" s="153">
        <f t="shared" si="18"/>
        <v>24.416806726022546</v>
      </c>
      <c r="T127" s="153">
        <f t="shared" si="19"/>
        <v>-1.6408910177642149</v>
      </c>
      <c r="U127" s="154">
        <f t="shared" si="23"/>
        <v>956.23827369362391</v>
      </c>
      <c r="V127" s="153">
        <f t="shared" si="12"/>
        <v>295.52347310516052</v>
      </c>
      <c r="W127" s="153">
        <f t="shared" si="20"/>
        <v>22.523473105160519</v>
      </c>
      <c r="X127" s="153">
        <f t="shared" si="21"/>
        <v>72.542251589288938</v>
      </c>
      <c r="Y127" s="155">
        <v>3.6625210089033819</v>
      </c>
      <c r="Z127" s="153">
        <f t="shared" si="22"/>
        <v>7.7651289306590217</v>
      </c>
      <c r="AA127" s="165">
        <v>465.90773583954132</v>
      </c>
    </row>
    <row r="128" spans="13:27">
      <c r="M128" s="164">
        <f>Equations!E128-V127</f>
        <v>-29.908195327382771</v>
      </c>
      <c r="N128" s="152">
        <f t="shared" si="13"/>
        <v>-15.77678837420077</v>
      </c>
      <c r="O128" s="152">
        <f t="shared" si="14"/>
        <v>-95.616899237580427</v>
      </c>
      <c r="P128" s="152">
        <f t="shared" si="15"/>
        <v>-12.488944572027188</v>
      </c>
      <c r="Q128" s="152">
        <f t="shared" si="16"/>
        <v>-7.1530354069469597</v>
      </c>
      <c r="R128" s="153">
        <f t="shared" si="17"/>
        <v>-26.187032731400155</v>
      </c>
      <c r="S128" s="153">
        <f t="shared" si="18"/>
        <v>24.406452404776822</v>
      </c>
      <c r="T128" s="153">
        <f t="shared" si="19"/>
        <v>-1.7805803266233333</v>
      </c>
      <c r="U128" s="154">
        <f t="shared" si="23"/>
        <v>954.45769336700062</v>
      </c>
      <c r="V128" s="153">
        <f t="shared" si="12"/>
        <v>295.52112250176646</v>
      </c>
      <c r="W128" s="153">
        <f t="shared" si="20"/>
        <v>22.521122501766456</v>
      </c>
      <c r="X128" s="153">
        <f t="shared" si="21"/>
        <v>72.538020503179624</v>
      </c>
      <c r="Y128" s="155">
        <v>3.6609678607165232</v>
      </c>
      <c r="Z128" s="153">
        <f t="shared" si="22"/>
        <v>7.8261450616709647</v>
      </c>
      <c r="AA128" s="165">
        <v>469.56870370025786</v>
      </c>
    </row>
    <row r="129" spans="13:27">
      <c r="M129" s="164">
        <f>Equations!E129-V128</f>
        <v>-30.06834472398873</v>
      </c>
      <c r="N129" s="152">
        <f t="shared" si="13"/>
        <v>-15.861268333986072</v>
      </c>
      <c r="O129" s="152">
        <f t="shared" si="14"/>
        <v>-96.128898993854975</v>
      </c>
      <c r="P129" s="152">
        <f t="shared" si="15"/>
        <v>-12.555819116464317</v>
      </c>
      <c r="Q129" s="152">
        <f t="shared" si="16"/>
        <v>-7.1913377615953795</v>
      </c>
      <c r="R129" s="153">
        <f t="shared" si="17"/>
        <v>-26.316085141682919</v>
      </c>
      <c r="S129" s="153">
        <f t="shared" si="18"/>
        <v>24.396096168385007</v>
      </c>
      <c r="T129" s="153">
        <f t="shared" si="19"/>
        <v>-1.9199889732979116</v>
      </c>
      <c r="U129" s="154">
        <f t="shared" si="23"/>
        <v>952.53770439370271</v>
      </c>
      <c r="V129" s="153">
        <f t="shared" si="12"/>
        <v>295.51858786037468</v>
      </c>
      <c r="W129" s="153">
        <f t="shared" si="20"/>
        <v>22.51858786037468</v>
      </c>
      <c r="X129" s="153">
        <f t="shared" si="21"/>
        <v>72.533458148674427</v>
      </c>
      <c r="Y129" s="155">
        <v>3.6594144252577512</v>
      </c>
      <c r="Z129" s="153">
        <f t="shared" si="22"/>
        <v>7.8871353020919264</v>
      </c>
      <c r="AA129" s="165">
        <v>473.22811812551561</v>
      </c>
    </row>
    <row r="130" spans="13:27">
      <c r="M130" s="164">
        <f>Equations!E130-V129</f>
        <v>-30.22831008259692</v>
      </c>
      <c r="N130" s="152">
        <f t="shared" si="13"/>
        <v>-15.945651212402474</v>
      </c>
      <c r="O130" s="152">
        <f t="shared" si="14"/>
        <v>-96.640310378196801</v>
      </c>
      <c r="P130" s="152">
        <f t="shared" si="15"/>
        <v>-12.622616811050491</v>
      </c>
      <c r="Q130" s="152">
        <f t="shared" si="16"/>
        <v>-7.2295961005384095</v>
      </c>
      <c r="R130" s="153">
        <f t="shared" si="17"/>
        <v>-26.444855469730349</v>
      </c>
      <c r="S130" s="153">
        <f t="shared" si="18"/>
        <v>24.385738015397497</v>
      </c>
      <c r="T130" s="153">
        <f t="shared" si="19"/>
        <v>-2.0591174543328528</v>
      </c>
      <c r="U130" s="154">
        <f t="shared" si="23"/>
        <v>950.47858693936985</v>
      </c>
      <c r="V130" s="153">
        <f t="shared" si="12"/>
        <v>295.51586955084122</v>
      </c>
      <c r="W130" s="153">
        <f t="shared" si="20"/>
        <v>22.515869550841217</v>
      </c>
      <c r="X130" s="153">
        <f t="shared" si="21"/>
        <v>72.52856519151419</v>
      </c>
      <c r="Y130" s="155">
        <v>3.6578607023096246</v>
      </c>
      <c r="Z130" s="153">
        <f t="shared" si="22"/>
        <v>7.9480996471304204</v>
      </c>
      <c r="AA130" s="165">
        <v>476.88597882782523</v>
      </c>
    </row>
    <row r="131" spans="13:27">
      <c r="M131" s="164">
        <f>Equations!E131-V130</f>
        <v>-30.388091773063479</v>
      </c>
      <c r="N131" s="152">
        <f t="shared" si="13"/>
        <v>-16.029937204551754</v>
      </c>
      <c r="O131" s="152">
        <f t="shared" si="14"/>
        <v>-97.151134573040935</v>
      </c>
      <c r="P131" s="152">
        <f t="shared" si="15"/>
        <v>-12.689337810228755</v>
      </c>
      <c r="Q131" s="152">
        <f t="shared" si="16"/>
        <v>-7.2678105122332104</v>
      </c>
      <c r="R131" s="153">
        <f t="shared" si="17"/>
        <v>-26.573344209554506</v>
      </c>
      <c r="S131" s="153">
        <f t="shared" si="18"/>
        <v>24.375377944362693</v>
      </c>
      <c r="T131" s="153">
        <f t="shared" si="19"/>
        <v>-2.1979662651918126</v>
      </c>
      <c r="U131" s="154">
        <f t="shared" si="23"/>
        <v>948.28062067417807</v>
      </c>
      <c r="V131" s="153">
        <f t="shared" ref="V131:V194" si="24">U131/(J$3*1670)+J$2</f>
        <v>295.51296794236799</v>
      </c>
      <c r="W131" s="153">
        <f t="shared" si="20"/>
        <v>22.512967942367993</v>
      </c>
      <c r="X131" s="153">
        <f t="shared" si="21"/>
        <v>72.523342296262399</v>
      </c>
      <c r="Y131" s="155">
        <v>3.6563066916544038</v>
      </c>
      <c r="Z131" s="153">
        <f t="shared" si="22"/>
        <v>8.0090380919913269</v>
      </c>
      <c r="AA131" s="165">
        <v>480.54228551947961</v>
      </c>
    </row>
    <row r="132" spans="13:27">
      <c r="M132" s="164">
        <f>Equations!E132-V131</f>
        <v>-30.547690164590222</v>
      </c>
      <c r="N132" s="152">
        <f t="shared" ref="N132:N195" si="25">(L$2*G$20*M132)/(G$19)</f>
        <v>-16.11412650519053</v>
      </c>
      <c r="O132" s="152">
        <f t="shared" ref="O132:O195" si="26">(L$4*G$20*M132)/(G$19)</f>
        <v>-97.661372758730479</v>
      </c>
      <c r="P132" s="152">
        <f t="shared" ref="P132:P195" si="27">(L$3*G$28*M132)/(G$27)</f>
        <v>-12.755982268168928</v>
      </c>
      <c r="Q132" s="152">
        <f t="shared" ref="Q132:Q195" si="28">(H$38*G$30*M132)/(G$31)</f>
        <v>-7.3059810849804512</v>
      </c>
      <c r="R132" s="153">
        <f t="shared" ref="R132:R195" si="29">Q132*Y132</f>
        <v>-26.701551854086045</v>
      </c>
      <c r="S132" s="153">
        <f t="shared" ref="S132:S195" si="30">H$14*H$15*Y132</f>
        <v>24.365015953826997</v>
      </c>
      <c r="T132" s="153">
        <f t="shared" ref="T132:T195" si="31">R132+S132</f>
        <v>-2.3365359002590473</v>
      </c>
      <c r="U132" s="154">
        <f t="shared" si="23"/>
        <v>945.94408477391903</v>
      </c>
      <c r="V132" s="153">
        <f t="shared" si="24"/>
        <v>295.50988340350426</v>
      </c>
      <c r="W132" s="153">
        <f t="shared" ref="W132:W195" si="32">(V132-273)</f>
        <v>22.509883403504261</v>
      </c>
      <c r="X132" s="153">
        <f t="shared" ref="X132:X195" si="33">CONVERT(W132,"C","F")</f>
        <v>72.517790126307673</v>
      </c>
      <c r="Y132" s="155">
        <v>3.6547523930740495</v>
      </c>
      <c r="Z132" s="153">
        <f t="shared" ref="Z132:Z195" si="34">AA132/60</f>
        <v>8.0699506318758942</v>
      </c>
      <c r="AA132" s="165">
        <v>484.19703791255364</v>
      </c>
    </row>
    <row r="133" spans="13:27">
      <c r="M133" s="164">
        <f>Equations!E133-V132</f>
        <v>-30.707105625726513</v>
      </c>
      <c r="N133" s="152">
        <f t="shared" si="25"/>
        <v>-16.198219308731243</v>
      </c>
      <c r="O133" s="152">
        <f t="shared" si="26"/>
        <v>-98.171026113522686</v>
      </c>
      <c r="P133" s="152">
        <f t="shared" si="27"/>
        <v>-12.822550338768377</v>
      </c>
      <c r="Q133" s="152">
        <f t="shared" si="28"/>
        <v>-7.3441079069247586</v>
      </c>
      <c r="R133" s="153">
        <f t="shared" si="29"/>
        <v>-26.829478895176837</v>
      </c>
      <c r="S133" s="153">
        <f t="shared" si="30"/>
        <v>24.354652042334802</v>
      </c>
      <c r="T133" s="153">
        <f t="shared" si="31"/>
        <v>-2.4748268528420354</v>
      </c>
      <c r="U133" s="154">
        <f t="shared" ref="U133:U196" si="35">U132+T133</f>
        <v>943.46925792107697</v>
      </c>
      <c r="V133" s="153">
        <f t="shared" si="24"/>
        <v>295.50661630214802</v>
      </c>
      <c r="W133" s="153">
        <f t="shared" si="32"/>
        <v>22.506616302148018</v>
      </c>
      <c r="X133" s="153">
        <f t="shared" si="33"/>
        <v>72.511909343866435</v>
      </c>
      <c r="Y133" s="155">
        <v>3.6531978063502204</v>
      </c>
      <c r="Z133" s="153">
        <f t="shared" si="34"/>
        <v>8.1308372619817302</v>
      </c>
      <c r="AA133" s="165">
        <v>487.85023571890383</v>
      </c>
    </row>
    <row r="134" spans="13:27">
      <c r="M134" s="164">
        <f>Equations!E134-V133</f>
        <v>-30.866338524370292</v>
      </c>
      <c r="N134" s="152">
        <f t="shared" si="25"/>
        <v>-16.282215809242707</v>
      </c>
      <c r="O134" s="152">
        <f t="shared" si="26"/>
        <v>-98.68009581359216</v>
      </c>
      <c r="P134" s="152">
        <f t="shared" si="27"/>
        <v>-12.889042175652449</v>
      </c>
      <c r="Q134" s="152">
        <f t="shared" si="28"/>
        <v>-7.3821910660549559</v>
      </c>
      <c r="R134" s="153">
        <f t="shared" si="29"/>
        <v>-26.957125823601849</v>
      </c>
      <c r="S134" s="153">
        <f t="shared" si="30"/>
        <v>24.344286208428489</v>
      </c>
      <c r="T134" s="153">
        <f t="shared" si="31"/>
        <v>-2.6128396151733604</v>
      </c>
      <c r="U134" s="154">
        <f t="shared" si="35"/>
        <v>940.85641830590362</v>
      </c>
      <c r="V134" s="153">
        <f t="shared" si="24"/>
        <v>295.50316700554748</v>
      </c>
      <c r="W134" s="153">
        <f t="shared" si="32"/>
        <v>22.503167005547482</v>
      </c>
      <c r="X134" s="153">
        <f t="shared" si="33"/>
        <v>72.505700609985468</v>
      </c>
      <c r="Y134" s="155">
        <v>3.6516429312642731</v>
      </c>
      <c r="Z134" s="153">
        <f t="shared" si="34"/>
        <v>8.1916979775028018</v>
      </c>
      <c r="AA134" s="165">
        <v>491.50187865016812</v>
      </c>
    </row>
    <row r="135" spans="13:27">
      <c r="M135" s="164">
        <f>Equations!E135-V134</f>
        <v>-31.025389227769722</v>
      </c>
      <c r="N135" s="152">
        <f t="shared" si="25"/>
        <v>-16.366116200450971</v>
      </c>
      <c r="O135" s="152">
        <f t="shared" si="26"/>
        <v>-99.188583033036181</v>
      </c>
      <c r="P135" s="152">
        <f t="shared" si="27"/>
        <v>-12.95545793217517</v>
      </c>
      <c r="Q135" s="152">
        <f t="shared" si="28"/>
        <v>-7.4202306502044655</v>
      </c>
      <c r="R135" s="153">
        <f t="shared" si="29"/>
        <v>-27.084493129061613</v>
      </c>
      <c r="S135" s="153">
        <f t="shared" si="30"/>
        <v>24.333918450648429</v>
      </c>
      <c r="T135" s="153">
        <f t="shared" si="31"/>
        <v>-2.7505746784131837</v>
      </c>
      <c r="U135" s="154">
        <f t="shared" si="35"/>
        <v>938.10584362749046</v>
      </c>
      <c r="V135" s="153">
        <f t="shared" si="24"/>
        <v>295.49953588030252</v>
      </c>
      <c r="W135" s="153">
        <f t="shared" si="32"/>
        <v>22.499535880302517</v>
      </c>
      <c r="X135" s="153">
        <f t="shared" si="33"/>
        <v>72.49916458454453</v>
      </c>
      <c r="Y135" s="155">
        <v>3.6500877675972641</v>
      </c>
      <c r="Z135" s="153">
        <f t="shared" si="34"/>
        <v>8.2525327736294223</v>
      </c>
      <c r="AA135" s="165">
        <v>495.15196641776538</v>
      </c>
    </row>
    <row r="136" spans="13:27">
      <c r="M136" s="164">
        <f>Equations!E136-V135</f>
        <v>-31.18425810252478</v>
      </c>
      <c r="N136" s="152">
        <f t="shared" si="25"/>
        <v>-16.449920675740159</v>
      </c>
      <c r="O136" s="152">
        <f t="shared" si="26"/>
        <v>-99.696488943879771</v>
      </c>
      <c r="P136" s="152">
        <f t="shared" si="27"/>
        <v>-13.021797761419888</v>
      </c>
      <c r="Q136" s="152">
        <f t="shared" si="28"/>
        <v>-7.4582267470516834</v>
      </c>
      <c r="R136" s="153">
        <f t="shared" si="29"/>
        <v>-27.211581300184573</v>
      </c>
      <c r="S136" s="153">
        <f t="shared" si="30"/>
        <v>24.32354876753298</v>
      </c>
      <c r="T136" s="153">
        <f t="shared" si="31"/>
        <v>-2.888032532651593</v>
      </c>
      <c r="U136" s="154">
        <f t="shared" si="35"/>
        <v>935.21781109483891</v>
      </c>
      <c r="V136" s="153">
        <f t="shared" si="24"/>
        <v>295.49572329236588</v>
      </c>
      <c r="W136" s="153">
        <f t="shared" si="32"/>
        <v>22.495723292365881</v>
      </c>
      <c r="X136" s="153">
        <f t="shared" si="33"/>
        <v>72.492301926258591</v>
      </c>
      <c r="Y136" s="155">
        <v>3.6485323151299469</v>
      </c>
      <c r="Z136" s="153">
        <f t="shared" si="34"/>
        <v>8.3133416455482561</v>
      </c>
      <c r="AA136" s="165">
        <v>498.80049873289533</v>
      </c>
    </row>
    <row r="137" spans="13:27">
      <c r="M137" s="164">
        <f>Equations!E137-V136</f>
        <v>-31.342945514588109</v>
      </c>
      <c r="N137" s="152">
        <f t="shared" si="25"/>
        <v>-16.533629428152935</v>
      </c>
      <c r="O137" s="152">
        <f t="shared" si="26"/>
        <v>-100.2038147160784</v>
      </c>
      <c r="P137" s="152">
        <f t="shared" si="27"/>
        <v>-13.088061816199646</v>
      </c>
      <c r="Q137" s="152">
        <f t="shared" si="28"/>
        <v>-7.4961794441201874</v>
      </c>
      <c r="R137" s="153">
        <f t="shared" si="29"/>
        <v>-27.338390824528808</v>
      </c>
      <c r="S137" s="153">
        <f t="shared" si="30"/>
        <v>24.313177157618473</v>
      </c>
      <c r="T137" s="153">
        <f t="shared" si="31"/>
        <v>-3.0252136669103358</v>
      </c>
      <c r="U137" s="154">
        <f t="shared" si="35"/>
        <v>932.1925974279286</v>
      </c>
      <c r="V137" s="153">
        <f t="shared" si="24"/>
        <v>295.49172960704493</v>
      </c>
      <c r="W137" s="153">
        <f t="shared" si="32"/>
        <v>22.491729607044931</v>
      </c>
      <c r="X137" s="153">
        <f t="shared" si="33"/>
        <v>72.485113292680879</v>
      </c>
      <c r="Y137" s="155">
        <v>3.6469765736427706</v>
      </c>
      <c r="Z137" s="153">
        <f t="shared" si="34"/>
        <v>8.3741245884423012</v>
      </c>
      <c r="AA137" s="165">
        <v>502.44747530653808</v>
      </c>
    </row>
    <row r="138" spans="13:27">
      <c r="M138" s="164">
        <f>Equations!E138-V137</f>
        <v>-31.501451829267182</v>
      </c>
      <c r="N138" s="152">
        <f t="shared" si="25"/>
        <v>-16.61724265039161</v>
      </c>
      <c r="O138" s="152">
        <f t="shared" si="26"/>
        <v>-100.71056151752492</v>
      </c>
      <c r="P138" s="152">
        <f t="shared" si="27"/>
        <v>-13.154250249058073</v>
      </c>
      <c r="Q138" s="152">
        <f t="shared" si="28"/>
        <v>-7.5340888287792476</v>
      </c>
      <c r="R138" s="153">
        <f t="shared" si="29"/>
        <v>-27.46492218858495</v>
      </c>
      <c r="S138" s="153">
        <f t="shared" si="30"/>
        <v>24.302803619439235</v>
      </c>
      <c r="T138" s="153">
        <f t="shared" si="31"/>
        <v>-3.162118569145715</v>
      </c>
      <c r="U138" s="154">
        <f t="shared" si="35"/>
        <v>929.03047885878289</v>
      </c>
      <c r="V138" s="153">
        <f t="shared" si="24"/>
        <v>295.48755518900271</v>
      </c>
      <c r="W138" s="153">
        <f t="shared" si="32"/>
        <v>22.487555189002705</v>
      </c>
      <c r="X138" s="153">
        <f t="shared" si="33"/>
        <v>72.477599340204875</v>
      </c>
      <c r="Y138" s="155">
        <v>3.6454205429158852</v>
      </c>
      <c r="Z138" s="153">
        <f t="shared" si="34"/>
        <v>8.4348815974908984</v>
      </c>
      <c r="AA138" s="165">
        <v>506.09289584945395</v>
      </c>
    </row>
    <row r="139" spans="13:27">
      <c r="M139" s="164">
        <f>Equations!E139-V138</f>
        <v>-31.659777411224979</v>
      </c>
      <c r="N139" s="152">
        <f t="shared" si="25"/>
        <v>-16.700760534818539</v>
      </c>
      <c r="O139" s="152">
        <f t="shared" si="26"/>
        <v>-101.21673051405176</v>
      </c>
      <c r="P139" s="152">
        <f t="shared" si="27"/>
        <v>-13.220363212269683</v>
      </c>
      <c r="Q139" s="152">
        <f t="shared" si="28"/>
        <v>-7.5719549882439994</v>
      </c>
      <c r="R139" s="153">
        <f t="shared" si="29"/>
        <v>-27.591175877777665</v>
      </c>
      <c r="S139" s="153">
        <f t="shared" si="30"/>
        <v>24.292428151527524</v>
      </c>
      <c r="T139" s="153">
        <f t="shared" si="31"/>
        <v>-3.2987477262501415</v>
      </c>
      <c r="U139" s="154">
        <f t="shared" si="35"/>
        <v>925.73173113253279</v>
      </c>
      <c r="V139" s="153">
        <f t="shared" si="24"/>
        <v>295.48320040225957</v>
      </c>
      <c r="W139" s="153">
        <f t="shared" si="32"/>
        <v>22.48320040225957</v>
      </c>
      <c r="X139" s="153">
        <f t="shared" si="33"/>
        <v>72.469760724067228</v>
      </c>
      <c r="Y139" s="155">
        <v>3.6438642227291282</v>
      </c>
      <c r="Z139" s="153">
        <f t="shared" si="34"/>
        <v>8.4956126678697181</v>
      </c>
      <c r="AA139" s="165">
        <v>509.73676007218307</v>
      </c>
    </row>
    <row r="140" spans="13:27">
      <c r="M140" s="164">
        <f>Equations!E140-V139</f>
        <v>-31.81792262448181</v>
      </c>
      <c r="N140" s="152">
        <f t="shared" si="25"/>
        <v>-16.784183273457053</v>
      </c>
      <c r="O140" s="152">
        <f t="shared" si="26"/>
        <v>-101.7223228694367</v>
      </c>
      <c r="P140" s="152">
        <f t="shared" si="27"/>
        <v>-13.286400857840615</v>
      </c>
      <c r="Q140" s="152">
        <f t="shared" si="28"/>
        <v>-7.6097780095758676</v>
      </c>
      <c r="R140" s="153">
        <f t="shared" si="29"/>
        <v>-27.717152376468327</v>
      </c>
      <c r="S140" s="153">
        <f t="shared" si="30"/>
        <v>24.282050752413603</v>
      </c>
      <c r="T140" s="153">
        <f t="shared" si="31"/>
        <v>-3.4351016240547239</v>
      </c>
      <c r="U140" s="154">
        <f t="shared" si="35"/>
        <v>922.29662950847808</v>
      </c>
      <c r="V140" s="153">
        <f t="shared" si="24"/>
        <v>295.47866561019447</v>
      </c>
      <c r="W140" s="153">
        <f t="shared" si="32"/>
        <v>22.478665610194469</v>
      </c>
      <c r="X140" s="153">
        <f t="shared" si="33"/>
        <v>72.461598098350038</v>
      </c>
      <c r="Y140" s="155">
        <v>3.6423076128620404</v>
      </c>
      <c r="Z140" s="153">
        <f t="shared" si="34"/>
        <v>8.5563177947507523</v>
      </c>
      <c r="AA140" s="165">
        <v>513.37906768504513</v>
      </c>
    </row>
    <row r="141" spans="13:27">
      <c r="M141" s="164">
        <f>Equations!E141-V140</f>
        <v>-31.975887832416731</v>
      </c>
      <c r="N141" s="152">
        <f t="shared" si="25"/>
        <v>-16.867511057992221</v>
      </c>
      <c r="O141" s="152">
        <f t="shared" si="26"/>
        <v>-102.22733974540741</v>
      </c>
      <c r="P141" s="152">
        <f t="shared" si="27"/>
        <v>-13.352363337509249</v>
      </c>
      <c r="Q141" s="152">
        <f t="shared" si="28"/>
        <v>-7.6475579796829143</v>
      </c>
      <c r="R141" s="153">
        <f t="shared" si="29"/>
        <v>-27.842852167957144</v>
      </c>
      <c r="S141" s="153">
        <f t="shared" si="30"/>
        <v>24.271671420625676</v>
      </c>
      <c r="T141" s="153">
        <f t="shared" si="31"/>
        <v>-3.5711807473314678</v>
      </c>
      <c r="U141" s="154">
        <f t="shared" si="35"/>
        <v>918.72544876114659</v>
      </c>
      <c r="V141" s="153">
        <f t="shared" si="24"/>
        <v>295.4739511755464</v>
      </c>
      <c r="W141" s="153">
        <f t="shared" si="32"/>
        <v>22.473951175546404</v>
      </c>
      <c r="X141" s="153">
        <f t="shared" si="33"/>
        <v>72.453112115983529</v>
      </c>
      <c r="Y141" s="155">
        <v>3.6407507130938512</v>
      </c>
      <c r="Z141" s="153">
        <f t="shared" si="34"/>
        <v>8.6169969733023173</v>
      </c>
      <c r="AA141" s="165">
        <v>517.01981839813902</v>
      </c>
    </row>
    <row r="142" spans="13:27">
      <c r="M142" s="164">
        <f>Equations!E142-V141</f>
        <v>-32.133673397768632</v>
      </c>
      <c r="N142" s="152">
        <f t="shared" si="25"/>
        <v>-16.950744079771422</v>
      </c>
      <c r="O142" s="152">
        <f t="shared" si="26"/>
        <v>-102.73178230164497</v>
      </c>
      <c r="P142" s="152">
        <f t="shared" si="27"/>
        <v>-13.418250802746636</v>
      </c>
      <c r="Q142" s="152">
        <f t="shared" si="28"/>
        <v>-7.6852949853200929</v>
      </c>
      <c r="R142" s="153">
        <f t="shared" si="29"/>
        <v>-27.968275734485118</v>
      </c>
      <c r="S142" s="153">
        <f t="shared" si="30"/>
        <v>24.261290154689913</v>
      </c>
      <c r="T142" s="153">
        <f t="shared" si="31"/>
        <v>-3.7069855797952052</v>
      </c>
      <c r="U142" s="154">
        <f t="shared" si="35"/>
        <v>915.01846318135142</v>
      </c>
      <c r="V142" s="153">
        <f t="shared" si="24"/>
        <v>295.4690574604158</v>
      </c>
      <c r="W142" s="153">
        <f t="shared" si="32"/>
        <v>22.469057460415797</v>
      </c>
      <c r="X142" s="153">
        <f t="shared" si="33"/>
        <v>72.444303428748441</v>
      </c>
      <c r="Y142" s="155">
        <v>3.6391935232034869</v>
      </c>
      <c r="Z142" s="153">
        <f t="shared" si="34"/>
        <v>8.677650198689042</v>
      </c>
      <c r="AA142" s="165">
        <v>520.65901192134254</v>
      </c>
    </row>
    <row r="143" spans="13:27">
      <c r="M143" s="164">
        <f>Equations!E143-V142</f>
        <v>-32.291279682638049</v>
      </c>
      <c r="N143" s="152">
        <f t="shared" si="25"/>
        <v>-17.033882529805286</v>
      </c>
      <c r="O143" s="152">
        <f t="shared" si="26"/>
        <v>-103.23565169578963</v>
      </c>
      <c r="P143" s="152">
        <f t="shared" si="27"/>
        <v>-13.484063404757265</v>
      </c>
      <c r="Q143" s="152">
        <f t="shared" si="28"/>
        <v>-7.7229891130896853</v>
      </c>
      <c r="R143" s="153">
        <f t="shared" si="29"/>
        <v>-28.093423557236601</v>
      </c>
      <c r="S143" s="153">
        <f t="shared" si="30"/>
        <v>24.250906953130443</v>
      </c>
      <c r="T143" s="153">
        <f t="shared" si="31"/>
        <v>-3.8425166041061587</v>
      </c>
      <c r="U143" s="154">
        <f t="shared" si="35"/>
        <v>911.17594657724521</v>
      </c>
      <c r="V143" s="153">
        <f t="shared" si="24"/>
        <v>295.46398482626597</v>
      </c>
      <c r="W143" s="153">
        <f t="shared" si="32"/>
        <v>22.463984826265971</v>
      </c>
      <c r="X143" s="153">
        <f t="shared" si="33"/>
        <v>72.435172687278751</v>
      </c>
      <c r="Y143" s="155">
        <v>3.6376360429695662</v>
      </c>
      <c r="Z143" s="153">
        <f t="shared" si="34"/>
        <v>8.7382774660718692</v>
      </c>
      <c r="AA143" s="165">
        <v>524.29664796431211</v>
      </c>
    </row>
    <row r="144" spans="13:27">
      <c r="M144" s="164">
        <f>Equations!E144-V143</f>
        <v>-32.448707048488245</v>
      </c>
      <c r="N144" s="152">
        <f t="shared" si="25"/>
        <v>-17.116926598768302</v>
      </c>
      <c r="O144" s="152">
        <f t="shared" si="26"/>
        <v>-103.73894908344425</v>
      </c>
      <c r="P144" s="152">
        <f t="shared" si="27"/>
        <v>-13.549801294479527</v>
      </c>
      <c r="Q144" s="152">
        <f t="shared" si="28"/>
        <v>-7.76064044944156</v>
      </c>
      <c r="R144" s="153">
        <f t="shared" si="29"/>
        <v>-28.218296116341183</v>
      </c>
      <c r="S144" s="153">
        <f t="shared" si="30"/>
        <v>24.240521814469332</v>
      </c>
      <c r="T144" s="153">
        <f t="shared" si="31"/>
        <v>-3.9777743018718503</v>
      </c>
      <c r="U144" s="154">
        <f t="shared" si="35"/>
        <v>907.19817227537339</v>
      </c>
      <c r="V144" s="153">
        <f t="shared" si="24"/>
        <v>295.45873363392434</v>
      </c>
      <c r="W144" s="153">
        <f t="shared" si="32"/>
        <v>22.458733633924339</v>
      </c>
      <c r="X144" s="153">
        <f t="shared" si="33"/>
        <v>72.425720541063811</v>
      </c>
      <c r="Y144" s="155">
        <v>3.6360782721703999</v>
      </c>
      <c r="Z144" s="153">
        <f t="shared" si="34"/>
        <v>8.7988787706080416</v>
      </c>
      <c r="AA144" s="165">
        <v>527.93272623648249</v>
      </c>
    </row>
    <row r="145" spans="13:27">
      <c r="M145" s="164">
        <f>Equations!E145-V144</f>
        <v>-32.605955856146579</v>
      </c>
      <c r="N145" s="152">
        <f t="shared" si="25"/>
        <v>-17.199876476999485</v>
      </c>
      <c r="O145" s="152">
        <f t="shared" si="26"/>
        <v>-104.2416756181787</v>
      </c>
      <c r="P145" s="152">
        <f t="shared" si="27"/>
        <v>-13.615464622586265</v>
      </c>
      <c r="Q145" s="152">
        <f t="shared" si="28"/>
        <v>-7.7982490806734965</v>
      </c>
      <c r="R145" s="153">
        <f t="shared" si="29"/>
        <v>-28.342893890875857</v>
      </c>
      <c r="S145" s="153">
        <f t="shared" si="30"/>
        <v>24.230134737226614</v>
      </c>
      <c r="T145" s="153">
        <f t="shared" si="31"/>
        <v>-4.1127591536492432</v>
      </c>
      <c r="U145" s="154">
        <f t="shared" si="35"/>
        <v>903.08541312172417</v>
      </c>
      <c r="V145" s="153">
        <f t="shared" si="24"/>
        <v>295.453304243584</v>
      </c>
      <c r="W145" s="153">
        <f t="shared" si="32"/>
        <v>22.453304243584</v>
      </c>
      <c r="X145" s="153">
        <f t="shared" si="33"/>
        <v>72.4159476384512</v>
      </c>
      <c r="Y145" s="155">
        <v>3.6345202105839918</v>
      </c>
      <c r="Z145" s="153">
        <f t="shared" si="34"/>
        <v>8.8594541074511088</v>
      </c>
      <c r="AA145" s="165">
        <v>531.56724644706651</v>
      </c>
    </row>
    <row r="146" spans="13:27">
      <c r="M146" s="164">
        <f>Equations!E146-V145</f>
        <v>-32.763026465806263</v>
      </c>
      <c r="N146" s="152">
        <f t="shared" si="25"/>
        <v>-17.282732354503359</v>
      </c>
      <c r="O146" s="152">
        <f t="shared" si="26"/>
        <v>-104.74383245153552</v>
      </c>
      <c r="P146" s="152">
        <f t="shared" si="27"/>
        <v>-13.681053539485516</v>
      </c>
      <c r="Q146" s="152">
        <f t="shared" si="28"/>
        <v>-7.8358150929316084</v>
      </c>
      <c r="R146" s="153">
        <f t="shared" si="29"/>
        <v>-28.467217358867519</v>
      </c>
      <c r="S146" s="153">
        <f t="shared" si="30"/>
        <v>24.219745719920247</v>
      </c>
      <c r="T146" s="153">
        <f t="shared" si="31"/>
        <v>-4.2474716389472711</v>
      </c>
      <c r="U146" s="154">
        <f t="shared" si="35"/>
        <v>898.83794148277696</v>
      </c>
      <c r="V146" s="153">
        <f t="shared" si="24"/>
        <v>295.44769701480504</v>
      </c>
      <c r="W146" s="153">
        <f t="shared" si="32"/>
        <v>22.447697014805044</v>
      </c>
      <c r="X146" s="153">
        <f t="shared" si="33"/>
        <v>72.405854626649074</v>
      </c>
      <c r="Y146" s="155">
        <v>3.6329618579880369</v>
      </c>
      <c r="Z146" s="153">
        <f t="shared" si="34"/>
        <v>8.920003471750908</v>
      </c>
      <c r="AA146" s="165">
        <v>535.2002083050545</v>
      </c>
    </row>
    <row r="147" spans="13:27">
      <c r="M147" s="164">
        <f>Equations!E147-V146</f>
        <v>-32.919919237027273</v>
      </c>
      <c r="N147" s="152">
        <f t="shared" si="25"/>
        <v>-17.365494420950398</v>
      </c>
      <c r="O147" s="152">
        <f t="shared" si="26"/>
        <v>-105.24542073303272</v>
      </c>
      <c r="P147" s="152">
        <f t="shared" si="27"/>
        <v>-13.746568195320901</v>
      </c>
      <c r="Q147" s="152">
        <f t="shared" si="28"/>
        <v>-7.8733385722105611</v>
      </c>
      <c r="R147" s="153">
        <f t="shared" si="29"/>
        <v>-28.591266997294714</v>
      </c>
      <c r="S147" s="153">
        <f t="shared" si="30"/>
        <v>24.209354761066137</v>
      </c>
      <c r="T147" s="153">
        <f t="shared" si="31"/>
        <v>-4.3819122362285761</v>
      </c>
      <c r="U147" s="154">
        <f t="shared" si="35"/>
        <v>894.45602924654838</v>
      </c>
      <c r="V147" s="153">
        <f t="shared" si="24"/>
        <v>295.44191230651586</v>
      </c>
      <c r="W147" s="153">
        <f t="shared" si="32"/>
        <v>22.44191230651586</v>
      </c>
      <c r="X147" s="153">
        <f t="shared" si="33"/>
        <v>72.39544215172856</v>
      </c>
      <c r="Y147" s="155">
        <v>3.6314032141599206</v>
      </c>
      <c r="Z147" s="153">
        <f t="shared" si="34"/>
        <v>8.9805268586535743</v>
      </c>
      <c r="AA147" s="165">
        <v>538.83161151921445</v>
      </c>
    </row>
    <row r="148" spans="13:27">
      <c r="M148" s="164">
        <f>Equations!E148-V147</f>
        <v>-33.076634528738111</v>
      </c>
      <c r="N148" s="152">
        <f t="shared" si="25"/>
        <v>-17.448162865677965</v>
      </c>
      <c r="O148" s="152">
        <f t="shared" si="26"/>
        <v>-105.74644161016947</v>
      </c>
      <c r="P148" s="152">
        <f t="shared" si="27"/>
        <v>-13.812008739972347</v>
      </c>
      <c r="Q148" s="152">
        <f t="shared" si="28"/>
        <v>-7.9108196043539909</v>
      </c>
      <c r="R148" s="153">
        <f t="shared" si="29"/>
        <v>-28.715043282090111</v>
      </c>
      <c r="S148" s="153">
        <f t="shared" si="30"/>
        <v>24.198961859178119</v>
      </c>
      <c r="T148" s="153">
        <f t="shared" si="31"/>
        <v>-4.5160814229119914</v>
      </c>
      <c r="U148" s="154">
        <f t="shared" si="35"/>
        <v>889.93994782363643</v>
      </c>
      <c r="V148" s="153">
        <f t="shared" si="24"/>
        <v>295.43595047701461</v>
      </c>
      <c r="W148" s="153">
        <f t="shared" si="32"/>
        <v>22.435950477014615</v>
      </c>
      <c r="X148" s="153">
        <f t="shared" si="33"/>
        <v>72.384710858626306</v>
      </c>
      <c r="Y148" s="155">
        <v>3.6298442788767176</v>
      </c>
      <c r="Z148" s="153">
        <f t="shared" si="34"/>
        <v>9.0410242633015194</v>
      </c>
      <c r="AA148" s="165">
        <v>542.46145579809115</v>
      </c>
    </row>
    <row r="149" spans="13:27">
      <c r="M149" s="164">
        <f>Equations!E149-V148</f>
        <v>-33.233172699236889</v>
      </c>
      <c r="N149" s="152">
        <f t="shared" si="25"/>
        <v>-17.530737877690896</v>
      </c>
      <c r="O149" s="152">
        <f t="shared" si="26"/>
        <v>-106.24689622842966</v>
      </c>
      <c r="P149" s="152">
        <f t="shared" si="27"/>
        <v>-13.877375323056544</v>
      </c>
      <c r="Q149" s="152">
        <f t="shared" si="28"/>
        <v>-7.9482582750547701</v>
      </c>
      <c r="R149" s="153">
        <f t="shared" si="29"/>
        <v>-28.838546688142461</v>
      </c>
      <c r="S149" s="153">
        <f t="shared" si="30"/>
        <v>24.188567012767958</v>
      </c>
      <c r="T149" s="153">
        <f t="shared" si="31"/>
        <v>-4.6499796753745031</v>
      </c>
      <c r="U149" s="154">
        <f t="shared" si="35"/>
        <v>885.28996814826189</v>
      </c>
      <c r="V149" s="153">
        <f t="shared" si="24"/>
        <v>295.42981188397061</v>
      </c>
      <c r="W149" s="153">
        <f t="shared" si="32"/>
        <v>22.429811883970615</v>
      </c>
      <c r="X149" s="153">
        <f t="shared" si="33"/>
        <v>72.37366139114711</v>
      </c>
      <c r="Y149" s="155">
        <v>3.6282850519151935</v>
      </c>
      <c r="Z149" s="153">
        <f t="shared" si="34"/>
        <v>9.1014956808334393</v>
      </c>
      <c r="AA149" s="165">
        <v>546.08974085000636</v>
      </c>
    </row>
    <row r="150" spans="13:27">
      <c r="M150" s="164">
        <f>Equations!E150-V149</f>
        <v>-33.389534106192855</v>
      </c>
      <c r="N150" s="152">
        <f t="shared" si="25"/>
        <v>-17.613219645662298</v>
      </c>
      <c r="O150" s="152">
        <f t="shared" si="26"/>
        <v>-106.74678573128665</v>
      </c>
      <c r="P150" s="152">
        <f t="shared" si="27"/>
        <v>-13.942668093927587</v>
      </c>
      <c r="Q150" s="152">
        <f t="shared" si="28"/>
        <v>-7.9856546698553643</v>
      </c>
      <c r="R150" s="153">
        <f t="shared" si="29"/>
        <v>-28.961777689298806</v>
      </c>
      <c r="S150" s="153">
        <f t="shared" si="30"/>
        <v>24.178170220345347</v>
      </c>
      <c r="T150" s="153">
        <f t="shared" si="31"/>
        <v>-4.7836074689534591</v>
      </c>
      <c r="U150" s="154">
        <f t="shared" si="35"/>
        <v>880.50636067930839</v>
      </c>
      <c r="V150" s="153">
        <f t="shared" si="24"/>
        <v>295.42349688442562</v>
      </c>
      <c r="W150" s="153">
        <f t="shared" si="32"/>
        <v>22.423496884425617</v>
      </c>
      <c r="X150" s="153">
        <f t="shared" si="33"/>
        <v>72.362294391966117</v>
      </c>
      <c r="Y150" s="155">
        <v>3.6267255330518018</v>
      </c>
      <c r="Z150" s="153">
        <f t="shared" si="34"/>
        <v>9.1619411063843028</v>
      </c>
      <c r="AA150" s="165">
        <v>549.71646638305822</v>
      </c>
    </row>
    <row r="151" spans="13:27">
      <c r="M151" s="164">
        <f>Equations!E151-V150</f>
        <v>-33.54571910664788</v>
      </c>
      <c r="N151" s="152">
        <f t="shared" si="25"/>
        <v>-17.695608357934329</v>
      </c>
      <c r="O151" s="152">
        <f t="shared" si="26"/>
        <v>-107.24611126020805</v>
      </c>
      <c r="P151" s="152">
        <f t="shared" si="27"/>
        <v>-14.007887201677596</v>
      </c>
      <c r="Q151" s="152">
        <f t="shared" si="28"/>
        <v>-8.0230088741481911</v>
      </c>
      <c r="R151" s="153">
        <f t="shared" si="29"/>
        <v>-29.084736758366766</v>
      </c>
      <c r="S151" s="153">
        <f t="shared" si="30"/>
        <v>24.167771480417908</v>
      </c>
      <c r="T151" s="153">
        <f t="shared" si="31"/>
        <v>-4.916965277948858</v>
      </c>
      <c r="U151" s="154">
        <f t="shared" si="35"/>
        <v>875.58939540135952</v>
      </c>
      <c r="V151" s="153">
        <f t="shared" si="24"/>
        <v>295.4170058347953</v>
      </c>
      <c r="W151" s="153">
        <f t="shared" si="32"/>
        <v>22.417005834795305</v>
      </c>
      <c r="X151" s="153">
        <f t="shared" si="33"/>
        <v>72.350610502631554</v>
      </c>
      <c r="Y151" s="155">
        <v>3.6251657220626861</v>
      </c>
      <c r="Z151" s="153">
        <f t="shared" si="34"/>
        <v>9.2223605350853486</v>
      </c>
      <c r="AA151" s="165">
        <v>553.34163210512088</v>
      </c>
    </row>
    <row r="152" spans="13:27">
      <c r="M152" s="164">
        <f>Equations!E152-V151</f>
        <v>-33.701728057017533</v>
      </c>
      <c r="N152" s="152">
        <f t="shared" si="25"/>
        <v>-17.777904202518762</v>
      </c>
      <c r="O152" s="152">
        <f t="shared" si="26"/>
        <v>-107.74487395465917</v>
      </c>
      <c r="P152" s="152">
        <f t="shared" si="27"/>
        <v>-14.073032795137154</v>
      </c>
      <c r="Q152" s="152">
        <f t="shared" si="28"/>
        <v>-8.0603209731758803</v>
      </c>
      <c r="R152" s="153">
        <f t="shared" si="29"/>
        <v>-29.20742436711641</v>
      </c>
      <c r="S152" s="153">
        <f t="shared" si="30"/>
        <v>24.157370791491175</v>
      </c>
      <c r="T152" s="153">
        <f t="shared" si="31"/>
        <v>-5.0500535756252347</v>
      </c>
      <c r="U152" s="154">
        <f t="shared" si="35"/>
        <v>870.53934182573425</v>
      </c>
      <c r="V152" s="153">
        <f t="shared" si="24"/>
        <v>295.41033909087054</v>
      </c>
      <c r="W152" s="153">
        <f t="shared" si="32"/>
        <v>22.410339090870536</v>
      </c>
      <c r="X152" s="153">
        <f t="shared" si="33"/>
        <v>72.338610363566971</v>
      </c>
      <c r="Y152" s="155">
        <v>3.6236056187236763</v>
      </c>
      <c r="Z152" s="153">
        <f t="shared" si="34"/>
        <v>9.282753962064076</v>
      </c>
      <c r="AA152" s="165">
        <v>556.96523772384455</v>
      </c>
    </row>
    <row r="153" spans="13:27">
      <c r="M153" s="164">
        <f>Equations!E153-V152</f>
        <v>-33.857561313092788</v>
      </c>
      <c r="N153" s="152">
        <f t="shared" si="25"/>
        <v>-17.860107367097903</v>
      </c>
      <c r="O153" s="152">
        <f t="shared" si="26"/>
        <v>-108.2430749521085</v>
      </c>
      <c r="P153" s="152">
        <f t="shared" si="27"/>
        <v>-14.138105022876035</v>
      </c>
      <c r="Q153" s="152">
        <f t="shared" si="28"/>
        <v>-8.0975910520316763</v>
      </c>
      <c r="R153" s="153">
        <f t="shared" si="29"/>
        <v>-29.329840986282658</v>
      </c>
      <c r="S153" s="153">
        <f t="shared" si="30"/>
        <v>24.146968152068581</v>
      </c>
      <c r="T153" s="153">
        <f t="shared" si="31"/>
        <v>-5.1828728342140771</v>
      </c>
      <c r="U153" s="154">
        <f t="shared" si="35"/>
        <v>865.35646899152016</v>
      </c>
      <c r="V153" s="153">
        <f t="shared" si="24"/>
        <v>295.40349700781877</v>
      </c>
      <c r="W153" s="153">
        <f t="shared" si="32"/>
        <v>22.403497007818771</v>
      </c>
      <c r="X153" s="153">
        <f t="shared" si="33"/>
        <v>72.326294614073788</v>
      </c>
      <c r="Y153" s="155">
        <v>3.6220452228102871</v>
      </c>
      <c r="Z153" s="153">
        <f t="shared" si="34"/>
        <v>9.3431213824442469</v>
      </c>
      <c r="AA153" s="165">
        <v>560.5872829466548</v>
      </c>
    </row>
    <row r="154" spans="13:27">
      <c r="M154" s="164">
        <f>Equations!E154-V153</f>
        <v>-34.013219230041045</v>
      </c>
      <c r="N154" s="152">
        <f t="shared" si="25"/>
        <v>-17.942218039025111</v>
      </c>
      <c r="O154" s="152">
        <f t="shared" si="26"/>
        <v>-108.74071538803096</v>
      </c>
      <c r="P154" s="152">
        <f t="shared" si="27"/>
        <v>-14.203104033203619</v>
      </c>
      <c r="Q154" s="152">
        <f t="shared" si="28"/>
        <v>-8.1348191956596896</v>
      </c>
      <c r="R154" s="153">
        <f t="shared" si="29"/>
        <v>-29.4519870855672</v>
      </c>
      <c r="S154" s="153">
        <f t="shared" si="30"/>
        <v>24.136563560651499</v>
      </c>
      <c r="T154" s="153">
        <f t="shared" si="31"/>
        <v>-5.3154235249157011</v>
      </c>
      <c r="U154" s="154">
        <f t="shared" si="35"/>
        <v>860.04104546660449</v>
      </c>
      <c r="V154" s="153">
        <f t="shared" si="24"/>
        <v>295.39647994018543</v>
      </c>
      <c r="W154" s="153">
        <f t="shared" si="32"/>
        <v>22.396479940185429</v>
      </c>
      <c r="X154" s="153">
        <f t="shared" si="33"/>
        <v>72.313663892333778</v>
      </c>
      <c r="Y154" s="155">
        <v>3.620484534097725</v>
      </c>
      <c r="Z154" s="153">
        <f t="shared" si="34"/>
        <v>9.4034627913458753</v>
      </c>
      <c r="AA154" s="165">
        <v>564.20776748075252</v>
      </c>
    </row>
    <row r="155" spans="13:27">
      <c r="M155" s="164">
        <f>Equations!E155-V154</f>
        <v>-34.168702162407669</v>
      </c>
      <c r="N155" s="152">
        <f t="shared" si="25"/>
        <v>-18.02423640532562</v>
      </c>
      <c r="O155" s="152">
        <f t="shared" si="26"/>
        <v>-109.23779639591282</v>
      </c>
      <c r="P155" s="152">
        <f t="shared" si="27"/>
        <v>-14.268029974169547</v>
      </c>
      <c r="Q155" s="152">
        <f t="shared" si="28"/>
        <v>-8.1720054888552589</v>
      </c>
      <c r="R155" s="153">
        <f t="shared" si="29"/>
        <v>-29.573863133640671</v>
      </c>
      <c r="S155" s="153">
        <f t="shared" si="30"/>
        <v>24.126157015739192</v>
      </c>
      <c r="T155" s="153">
        <f t="shared" si="31"/>
        <v>-5.447706117901479</v>
      </c>
      <c r="U155" s="154">
        <f t="shared" si="35"/>
        <v>854.59333934870301</v>
      </c>
      <c r="V155" s="153">
        <f t="shared" si="24"/>
        <v>295.38928824189514</v>
      </c>
      <c r="W155" s="153">
        <f t="shared" si="32"/>
        <v>22.389288241895144</v>
      </c>
      <c r="X155" s="153">
        <f t="shared" si="33"/>
        <v>72.30071883541126</v>
      </c>
      <c r="Y155" s="155">
        <v>3.6189235523608785</v>
      </c>
      <c r="Z155" s="153">
        <f t="shared" si="34"/>
        <v>9.4637781838852231</v>
      </c>
      <c r="AA155" s="165">
        <v>567.82669103311343</v>
      </c>
    </row>
    <row r="156" spans="13:27">
      <c r="M156" s="164">
        <f>Equations!E156-V155</f>
        <v>-34.324010464117407</v>
      </c>
      <c r="N156" s="152">
        <f t="shared" si="25"/>
        <v>-18.106162652697275</v>
      </c>
      <c r="O156" s="152">
        <f t="shared" si="26"/>
        <v>-109.73431910725621</v>
      </c>
      <c r="P156" s="152">
        <f t="shared" si="27"/>
        <v>-14.332882993564292</v>
      </c>
      <c r="Q156" s="152">
        <f t="shared" si="28"/>
        <v>-8.2091500162652906</v>
      </c>
      <c r="R156" s="153">
        <f t="shared" si="29"/>
        <v>-29.695469598144847</v>
      </c>
      <c r="S156" s="153">
        <f t="shared" si="30"/>
        <v>24.115748515828802</v>
      </c>
      <c r="T156" s="153">
        <f t="shared" si="31"/>
        <v>-5.5797210823160448</v>
      </c>
      <c r="U156" s="154">
        <f t="shared" si="35"/>
        <v>849.01361826638697</v>
      </c>
      <c r="V156" s="153">
        <f t="shared" si="24"/>
        <v>295.38192226625341</v>
      </c>
      <c r="W156" s="153">
        <f t="shared" si="32"/>
        <v>22.381922266253412</v>
      </c>
      <c r="X156" s="153">
        <f t="shared" si="33"/>
        <v>72.287460079256135</v>
      </c>
      <c r="Y156" s="155">
        <v>3.6173622773743199</v>
      </c>
      <c r="Z156" s="153">
        <f t="shared" si="34"/>
        <v>9.5240675551747973</v>
      </c>
      <c r="AA156" s="165">
        <v>571.44405331048779</v>
      </c>
    </row>
    <row r="157" spans="13:27">
      <c r="M157" s="164">
        <f>Equations!E157-V156</f>
        <v>-34.47914448847564</v>
      </c>
      <c r="N157" s="152">
        <f t="shared" si="25"/>
        <v>-18.187996967511221</v>
      </c>
      <c r="O157" s="152">
        <f t="shared" si="26"/>
        <v>-110.23028465158316</v>
      </c>
      <c r="P157" s="152">
        <f t="shared" si="27"/>
        <v>-14.397663238919703</v>
      </c>
      <c r="Q157" s="152">
        <f t="shared" si="28"/>
        <v>-8.2462528623885625</v>
      </c>
      <c r="R157" s="153">
        <f t="shared" si="29"/>
        <v>-29.816806945694715</v>
      </c>
      <c r="S157" s="153">
        <f t="shared" si="30"/>
        <v>24.105338059415388</v>
      </c>
      <c r="T157" s="153">
        <f t="shared" si="31"/>
        <v>-5.7114688862793273</v>
      </c>
      <c r="U157" s="154">
        <f t="shared" si="35"/>
        <v>843.30214938010761</v>
      </c>
      <c r="V157" s="153">
        <f t="shared" si="24"/>
        <v>295.37438236594761</v>
      </c>
      <c r="W157" s="153">
        <f t="shared" si="32"/>
        <v>22.374382365947611</v>
      </c>
      <c r="X157" s="153">
        <f t="shared" si="33"/>
        <v>72.273888258705711</v>
      </c>
      <c r="Y157" s="155">
        <v>3.6158007089123081</v>
      </c>
      <c r="Z157" s="153">
        <f t="shared" si="34"/>
        <v>9.5843309003233337</v>
      </c>
      <c r="AA157" s="165">
        <v>575.05985401940006</v>
      </c>
    </row>
    <row r="158" spans="13:27">
      <c r="M158" s="164">
        <f>Equations!E158-V157</f>
        <v>-34.634104588169862</v>
      </c>
      <c r="N158" s="152">
        <f t="shared" si="25"/>
        <v>-18.26973953581264</v>
      </c>
      <c r="O158" s="152">
        <f t="shared" si="26"/>
        <v>-110.72569415644024</v>
      </c>
      <c r="P158" s="152">
        <f t="shared" si="27"/>
        <v>-14.462370857509621</v>
      </c>
      <c r="Q158" s="152">
        <f t="shared" si="28"/>
        <v>-8.2833141115760682</v>
      </c>
      <c r="R158" s="153">
        <f t="shared" si="29"/>
        <v>-29.937875641880645</v>
      </c>
      <c r="S158" s="153">
        <f t="shared" si="30"/>
        <v>24.094925644991918</v>
      </c>
      <c r="T158" s="153">
        <f t="shared" si="31"/>
        <v>-5.8429499968887271</v>
      </c>
      <c r="U158" s="154">
        <f t="shared" si="35"/>
        <v>837.4591993832189</v>
      </c>
      <c r="V158" s="153">
        <f t="shared" si="24"/>
        <v>295.36666889304854</v>
      </c>
      <c r="W158" s="153">
        <f t="shared" si="32"/>
        <v>22.366668893048541</v>
      </c>
      <c r="X158" s="153">
        <f t="shared" si="33"/>
        <v>72.260004007487368</v>
      </c>
      <c r="Y158" s="155">
        <v>3.6142388467487874</v>
      </c>
      <c r="Z158" s="153">
        <f t="shared" si="34"/>
        <v>9.6445682144358145</v>
      </c>
      <c r="AA158" s="165">
        <v>578.67409286614884</v>
      </c>
    </row>
    <row r="159" spans="13:27">
      <c r="M159" s="164">
        <f>Equations!E159-V158</f>
        <v>-34.788891115270815</v>
      </c>
      <c r="N159" s="152">
        <f t="shared" si="25"/>
        <v>-18.351390543321386</v>
      </c>
      <c r="O159" s="152">
        <f t="shared" si="26"/>
        <v>-111.22054874740235</v>
      </c>
      <c r="P159" s="152">
        <f t="shared" si="27"/>
        <v>-14.527005996350328</v>
      </c>
      <c r="Q159" s="152">
        <f t="shared" si="28"/>
        <v>-8.3203338480313072</v>
      </c>
      <c r="R159" s="153">
        <f t="shared" si="29"/>
        <v>-30.058676151270369</v>
      </c>
      <c r="S159" s="153">
        <f t="shared" si="30"/>
        <v>24.084511271049234</v>
      </c>
      <c r="T159" s="153">
        <f t="shared" si="31"/>
        <v>-5.9741648802211351</v>
      </c>
      <c r="U159" s="154">
        <f t="shared" si="35"/>
        <v>831.48503450299779</v>
      </c>
      <c r="V159" s="153">
        <f t="shared" si="24"/>
        <v>295.35878219901167</v>
      </c>
      <c r="W159" s="153">
        <f t="shared" si="32"/>
        <v>22.358782199011671</v>
      </c>
      <c r="X159" s="153">
        <f t="shared" si="33"/>
        <v>72.245807958221008</v>
      </c>
      <c r="Y159" s="155">
        <v>3.6126766906573851</v>
      </c>
      <c r="Z159" s="153">
        <f t="shared" si="34"/>
        <v>9.7047794926134365</v>
      </c>
      <c r="AA159" s="165">
        <v>582.28676955680623</v>
      </c>
    </row>
    <row r="160" spans="13:27">
      <c r="M160" s="164">
        <f>Equations!E160-V159</f>
        <v>-34.943504421233911</v>
      </c>
      <c r="N160" s="152">
        <f t="shared" si="25"/>
        <v>-18.432950175432726</v>
      </c>
      <c r="O160" s="152">
        <f t="shared" si="26"/>
        <v>-111.71484954807713</v>
      </c>
      <c r="P160" s="152">
        <f t="shared" si="27"/>
        <v>-14.591568802201174</v>
      </c>
      <c r="Q160" s="152">
        <f t="shared" si="28"/>
        <v>-8.3573121558106003</v>
      </c>
      <c r="R160" s="153">
        <f t="shared" si="29"/>
        <v>-30.179208937411008</v>
      </c>
      <c r="S160" s="153">
        <f t="shared" si="30"/>
        <v>24.074094936076044</v>
      </c>
      <c r="T160" s="153">
        <f t="shared" si="31"/>
        <v>-6.1051140013349645</v>
      </c>
      <c r="U160" s="154">
        <f t="shared" si="35"/>
        <v>825.37992050166281</v>
      </c>
      <c r="V160" s="153">
        <f t="shared" si="24"/>
        <v>295.35072263467856</v>
      </c>
      <c r="W160" s="153">
        <f t="shared" si="32"/>
        <v>22.350722634678561</v>
      </c>
      <c r="X160" s="153">
        <f t="shared" si="33"/>
        <v>72.231300742421411</v>
      </c>
      <c r="Y160" s="155">
        <v>3.6111142404114065</v>
      </c>
      <c r="Z160" s="153">
        <f t="shared" si="34"/>
        <v>9.7649647299536273</v>
      </c>
      <c r="AA160" s="165">
        <v>585.89788379721767</v>
      </c>
    </row>
    <row r="161" spans="13:27">
      <c r="M161" s="164">
        <f>Equations!E161-V160</f>
        <v>-35.097944856900824</v>
      </c>
      <c r="N161" s="152">
        <f t="shared" si="25"/>
        <v>-18.514418617218158</v>
      </c>
      <c r="O161" s="152">
        <f t="shared" si="26"/>
        <v>-112.20859768011005</v>
      </c>
      <c r="P161" s="152">
        <f t="shared" si="27"/>
        <v>-14.656059421565219</v>
      </c>
      <c r="Q161" s="152">
        <f t="shared" si="28"/>
        <v>-8.3942491188234865</v>
      </c>
      <c r="R161" s="153">
        <f t="shared" si="29"/>
        <v>-30.299474462831519</v>
      </c>
      <c r="S161" s="153">
        <f t="shared" si="30"/>
        <v>24.063676638558952</v>
      </c>
      <c r="T161" s="153">
        <f t="shared" si="31"/>
        <v>-6.2357978242725665</v>
      </c>
      <c r="U161" s="154">
        <f t="shared" si="35"/>
        <v>819.14412267739021</v>
      </c>
      <c r="V161" s="153">
        <f t="shared" si="24"/>
        <v>295.34249055027817</v>
      </c>
      <c r="W161" s="153">
        <f t="shared" si="32"/>
        <v>22.342490550278171</v>
      </c>
      <c r="X161" s="153">
        <f t="shared" si="33"/>
        <v>72.216482990500708</v>
      </c>
      <c r="Y161" s="155">
        <v>3.6095514957838426</v>
      </c>
      <c r="Z161" s="153">
        <f t="shared" si="34"/>
        <v>9.8251239215500252</v>
      </c>
      <c r="AA161" s="165">
        <v>589.50743529300155</v>
      </c>
    </row>
    <row r="162" spans="13:27">
      <c r="M162" s="164">
        <f>Equations!E162-V161</f>
        <v>-35.2522127725004</v>
      </c>
      <c r="N162" s="152">
        <f t="shared" si="25"/>
        <v>-18.595796053425925</v>
      </c>
      <c r="O162" s="152">
        <f t="shared" si="26"/>
        <v>-112.70179426318744</v>
      </c>
      <c r="P162" s="152">
        <f t="shared" si="27"/>
        <v>-14.720478000689628</v>
      </c>
      <c r="Q162" s="152">
        <f t="shared" si="28"/>
        <v>-8.4311448208329409</v>
      </c>
      <c r="R162" s="153">
        <f t="shared" si="29"/>
        <v>-30.419473189044364</v>
      </c>
      <c r="S162" s="153">
        <f t="shared" si="30"/>
        <v>24.053256376982443</v>
      </c>
      <c r="T162" s="153">
        <f t="shared" si="31"/>
        <v>-6.3662168120619214</v>
      </c>
      <c r="U162" s="154">
        <f t="shared" si="35"/>
        <v>812.77790586532831</v>
      </c>
      <c r="V162" s="153">
        <f t="shared" si="24"/>
        <v>295.33408629542816</v>
      </c>
      <c r="W162" s="153">
        <f t="shared" si="32"/>
        <v>22.334086295428165</v>
      </c>
      <c r="X162" s="153">
        <f t="shared" si="33"/>
        <v>72.201355331770699</v>
      </c>
      <c r="Y162" s="155">
        <v>3.6079884565473663</v>
      </c>
      <c r="Z162" s="153">
        <f t="shared" si="34"/>
        <v>9.8852570624924816</v>
      </c>
      <c r="AA162" s="165">
        <v>593.11542374954888</v>
      </c>
    </row>
    <row r="163" spans="13:27">
      <c r="M163" s="164">
        <f>Equations!E163-V162</f>
        <v>-35.406308517650416</v>
      </c>
      <c r="N163" s="152">
        <f t="shared" si="25"/>
        <v>-18.677082668481926</v>
      </c>
      <c r="O163" s="152">
        <f t="shared" si="26"/>
        <v>-113.19444041504197</v>
      </c>
      <c r="P163" s="152">
        <f t="shared" si="27"/>
        <v>-14.78482468556639</v>
      </c>
      <c r="Q163" s="152">
        <f t="shared" si="28"/>
        <v>-8.4679993454557874</v>
      </c>
      <c r="R163" s="153">
        <f t="shared" si="29"/>
        <v>-30.539205576547936</v>
      </c>
      <c r="S163" s="153">
        <f t="shared" si="30"/>
        <v>24.042834149828867</v>
      </c>
      <c r="T163" s="153">
        <f t="shared" si="31"/>
        <v>-6.4963714267190689</v>
      </c>
      <c r="U163" s="154">
        <f t="shared" si="35"/>
        <v>806.28153443860924</v>
      </c>
      <c r="V163" s="153">
        <f t="shared" si="24"/>
        <v>295.32551021913639</v>
      </c>
      <c r="W163" s="153">
        <f t="shared" si="32"/>
        <v>22.32551021913639</v>
      </c>
      <c r="X163" s="153">
        <f t="shared" si="33"/>
        <v>72.185918394445508</v>
      </c>
      <c r="Y163" s="155">
        <v>3.60642512247433</v>
      </c>
      <c r="Z163" s="153">
        <f t="shared" si="34"/>
        <v>9.9453641478670534</v>
      </c>
      <c r="AA163" s="165">
        <v>596.7218488720232</v>
      </c>
    </row>
    <row r="164" spans="13:27">
      <c r="M164" s="164">
        <f>Equations!E164-V163</f>
        <v>-35.560232441358664</v>
      </c>
      <c r="N164" s="152">
        <f t="shared" si="25"/>
        <v>-18.758278646490279</v>
      </c>
      <c r="O164" s="152">
        <f t="shared" si="26"/>
        <v>-113.68653725145622</v>
      </c>
      <c r="P164" s="152">
        <f t="shared" si="27"/>
        <v>-14.849099621932787</v>
      </c>
      <c r="Q164" s="152">
        <f t="shared" si="28"/>
        <v>-8.5048127761629644</v>
      </c>
      <c r="R164" s="153">
        <f t="shared" si="29"/>
        <v>-30.658672084828417</v>
      </c>
      <c r="S164" s="153">
        <f t="shared" si="30"/>
        <v>24.03240995557843</v>
      </c>
      <c r="T164" s="153">
        <f t="shared" si="31"/>
        <v>-6.6262621292499873</v>
      </c>
      <c r="U164" s="154">
        <f t="shared" si="35"/>
        <v>799.65527230935925</v>
      </c>
      <c r="V164" s="153">
        <f t="shared" si="24"/>
        <v>295.31676266980202</v>
      </c>
      <c r="W164" s="153">
        <f t="shared" si="32"/>
        <v>22.316762669802017</v>
      </c>
      <c r="X164" s="153">
        <f t="shared" si="33"/>
        <v>72.170172805643631</v>
      </c>
      <c r="Y164" s="155">
        <v>3.6048614933367644</v>
      </c>
      <c r="Z164" s="153">
        <f t="shared" si="34"/>
        <v>10.005445172756</v>
      </c>
      <c r="AA164" s="165">
        <v>600.32671036535999</v>
      </c>
    </row>
    <row r="165" spans="13:27">
      <c r="M165" s="164">
        <f>Equations!E165-V164</f>
        <v>-35.713984892024257</v>
      </c>
      <c r="N165" s="152">
        <f t="shared" si="25"/>
        <v>-18.83938417123402</v>
      </c>
      <c r="O165" s="152">
        <f t="shared" si="26"/>
        <v>-114.17808588626679</v>
      </c>
      <c r="P165" s="152">
        <f t="shared" si="27"/>
        <v>-14.913302955271922</v>
      </c>
      <c r="Q165" s="152">
        <f t="shared" si="28"/>
        <v>-8.5415851962798328</v>
      </c>
      <c r="R165" s="153">
        <f t="shared" si="29"/>
        <v>-30.777873172361872</v>
      </c>
      <c r="S165" s="153">
        <f t="shared" si="30"/>
        <v>24.021983792709221</v>
      </c>
      <c r="T165" s="153">
        <f t="shared" si="31"/>
        <v>-6.7558893796526505</v>
      </c>
      <c r="U165" s="154">
        <f t="shared" si="35"/>
        <v>792.89938292970658</v>
      </c>
      <c r="V165" s="153">
        <f t="shared" si="24"/>
        <v>295.3078439952169</v>
      </c>
      <c r="W165" s="153">
        <f t="shared" si="32"/>
        <v>22.307843995216899</v>
      </c>
      <c r="X165" s="153">
        <f t="shared" si="33"/>
        <v>72.154119191390421</v>
      </c>
      <c r="Y165" s="155">
        <v>3.6032975689063829</v>
      </c>
      <c r="Z165" s="153">
        <f t="shared" si="34"/>
        <v>10.065500132237771</v>
      </c>
      <c r="AA165" s="165">
        <v>603.93000793426631</v>
      </c>
    </row>
    <row r="166" spans="13:27">
      <c r="M166" s="164">
        <f>Equations!E166-V165</f>
        <v>-35.867566217439162</v>
      </c>
      <c r="N166" s="152">
        <f t="shared" si="25"/>
        <v>-18.920399426175926</v>
      </c>
      <c r="O166" s="152">
        <f t="shared" si="26"/>
        <v>-114.66908743136925</v>
      </c>
      <c r="P166" s="152">
        <f t="shared" si="27"/>
        <v>-14.977434830813376</v>
      </c>
      <c r="Q166" s="152">
        <f t="shared" si="28"/>
        <v>-8.5783166889865434</v>
      </c>
      <c r="R166" s="153">
        <f t="shared" si="29"/>
        <v>-30.896809296616432</v>
      </c>
      <c r="S166" s="153">
        <f t="shared" si="30"/>
        <v>24.011555659697173</v>
      </c>
      <c r="T166" s="153">
        <f t="shared" si="31"/>
        <v>-6.8852536369192592</v>
      </c>
      <c r="U166" s="154">
        <f t="shared" si="35"/>
        <v>786.01412929278729</v>
      </c>
      <c r="V166" s="153">
        <f t="shared" si="24"/>
        <v>295.29875454256717</v>
      </c>
      <c r="W166" s="153">
        <f t="shared" si="32"/>
        <v>22.298754542567167</v>
      </c>
      <c r="X166" s="153">
        <f t="shared" si="33"/>
        <v>72.137758176620906</v>
      </c>
      <c r="Y166" s="155">
        <v>3.6017333489545758</v>
      </c>
      <c r="Z166" s="153">
        <f t="shared" si="34"/>
        <v>10.125529021387015</v>
      </c>
      <c r="AA166" s="165">
        <v>607.53174128322087</v>
      </c>
    </row>
    <row r="167" spans="13:27">
      <c r="M167" s="164">
        <f>Equations!E167-V166</f>
        <v>-36.020976764789395</v>
      </c>
      <c r="N167" s="152">
        <f t="shared" si="25"/>
        <v>-19.001324594459113</v>
      </c>
      <c r="O167" s="152">
        <f t="shared" si="26"/>
        <v>-115.15954299672192</v>
      </c>
      <c r="P167" s="152">
        <f t="shared" si="27"/>
        <v>-15.041495393533697</v>
      </c>
      <c r="Q167" s="152">
        <f t="shared" si="28"/>
        <v>-8.6150073373183282</v>
      </c>
      <c r="R167" s="153">
        <f t="shared" si="29"/>
        <v>-31.015480914054287</v>
      </c>
      <c r="S167" s="153">
        <f t="shared" si="30"/>
        <v>24.001125555016074</v>
      </c>
      <c r="T167" s="153">
        <f t="shared" si="31"/>
        <v>-7.0143553590382126</v>
      </c>
      <c r="U167" s="154">
        <f t="shared" si="35"/>
        <v>778.99977393374911</v>
      </c>
      <c r="V167" s="153">
        <f t="shared" si="24"/>
        <v>295.28949465843408</v>
      </c>
      <c r="W167" s="153">
        <f t="shared" si="32"/>
        <v>22.28949465843408</v>
      </c>
      <c r="X167" s="153">
        <f t="shared" si="33"/>
        <v>72.121090385181347</v>
      </c>
      <c r="Y167" s="155">
        <v>3.6001688332524111</v>
      </c>
      <c r="Z167" s="153">
        <f t="shared" si="34"/>
        <v>10.185531835274555</v>
      </c>
      <c r="AA167" s="165">
        <v>611.13191011647325</v>
      </c>
    </row>
    <row r="168" spans="13:27">
      <c r="M168" s="164">
        <f>Equations!E168-V167</f>
        <v>-36.174216880656331</v>
      </c>
      <c r="N168" s="152">
        <f t="shared" si="25"/>
        <v>-19.082159858907758</v>
      </c>
      <c r="O168" s="152">
        <f t="shared" si="26"/>
        <v>-115.64945369035004</v>
      </c>
      <c r="P168" s="152">
        <f t="shared" si="27"/>
        <v>-15.10548478815695</v>
      </c>
      <c r="Q168" s="152">
        <f t="shared" si="28"/>
        <v>-8.6516572241658061</v>
      </c>
      <c r="R168" s="153">
        <f t="shared" si="29"/>
        <v>-31.133888480133699</v>
      </c>
      <c r="S168" s="153">
        <f t="shared" si="30"/>
        <v>23.990693477137562</v>
      </c>
      <c r="T168" s="153">
        <f t="shared" si="31"/>
        <v>-7.1431950029961371</v>
      </c>
      <c r="U168" s="154">
        <f t="shared" si="35"/>
        <v>771.85657893075302</v>
      </c>
      <c r="V168" s="153">
        <f t="shared" si="24"/>
        <v>295.28006468879585</v>
      </c>
      <c r="W168" s="153">
        <f t="shared" si="32"/>
        <v>22.280064688795846</v>
      </c>
      <c r="X168" s="153">
        <f t="shared" si="33"/>
        <v>72.104116439832524</v>
      </c>
      <c r="Y168" s="155">
        <v>3.5986040215706341</v>
      </c>
      <c r="Z168" s="153">
        <f t="shared" si="34"/>
        <v>10.245508568967399</v>
      </c>
      <c r="AA168" s="165">
        <v>614.73051413804387</v>
      </c>
    </row>
    <row r="169" spans="13:27">
      <c r="M169" s="164">
        <f>Equations!E169-V168</f>
        <v>-36.32728691101812</v>
      </c>
      <c r="N169" s="152">
        <f t="shared" si="25"/>
        <v>-19.162905402027821</v>
      </c>
      <c r="O169" s="152">
        <f t="shared" si="26"/>
        <v>-116.13882061835042</v>
      </c>
      <c r="P169" s="152">
        <f t="shared" si="27"/>
        <v>-15.169403159155303</v>
      </c>
      <c r="Q169" s="152">
        <f t="shared" si="28"/>
        <v>-8.6882664322753254</v>
      </c>
      <c r="R169" s="153">
        <f t="shared" si="29"/>
        <v>-31.25203244931118</v>
      </c>
      <c r="S169" s="153">
        <f t="shared" si="30"/>
        <v>23.980259424531134</v>
      </c>
      <c r="T169" s="153">
        <f t="shared" si="31"/>
        <v>-7.2717730247800461</v>
      </c>
      <c r="U169" s="154">
        <f t="shared" si="35"/>
        <v>764.58480590597298</v>
      </c>
      <c r="V169" s="153">
        <f t="shared" si="24"/>
        <v>295.27046497902853</v>
      </c>
      <c r="W169" s="153">
        <f t="shared" si="32"/>
        <v>22.270464979028532</v>
      </c>
      <c r="X169" s="153">
        <f t="shared" si="33"/>
        <v>72.086836962251368</v>
      </c>
      <c r="Y169" s="155">
        <v>3.5970389136796701</v>
      </c>
      <c r="Z169" s="153">
        <f t="shared" si="34"/>
        <v>10.305459217528725</v>
      </c>
      <c r="AA169" s="165">
        <v>618.3275530517235</v>
      </c>
    </row>
    <row r="170" spans="13:27">
      <c r="M170" s="164">
        <f>Equations!E170-V169</f>
        <v>-36.480187201250772</v>
      </c>
      <c r="N170" s="152">
        <f t="shared" si="25"/>
        <v>-19.243561406007633</v>
      </c>
      <c r="O170" s="152">
        <f t="shared" si="26"/>
        <v>-116.62764488489475</v>
      </c>
      <c r="P170" s="152">
        <f t="shared" si="27"/>
        <v>-15.233250650749493</v>
      </c>
      <c r="Q170" s="152">
        <f t="shared" si="28"/>
        <v>-8.7248350442492235</v>
      </c>
      <c r="R170" s="153">
        <f t="shared" si="29"/>
        <v>-31.369913275043249</v>
      </c>
      <c r="S170" s="153">
        <f t="shared" si="30"/>
        <v>23.969823395664093</v>
      </c>
      <c r="T170" s="153">
        <f t="shared" si="31"/>
        <v>-7.4000898793791556</v>
      </c>
      <c r="U170" s="154">
        <f t="shared" si="35"/>
        <v>757.18471602659383</v>
      </c>
      <c r="V170" s="153">
        <f t="shared" si="24"/>
        <v>295.26069587390771</v>
      </c>
      <c r="W170" s="153">
        <f t="shared" si="32"/>
        <v>22.260695873907707</v>
      </c>
      <c r="X170" s="153">
        <f t="shared" si="33"/>
        <v>72.069252573033879</v>
      </c>
      <c r="Y170" s="155">
        <v>3.5954735093496137</v>
      </c>
      <c r="Z170" s="153">
        <f t="shared" si="34"/>
        <v>10.365383776017886</v>
      </c>
      <c r="AA170" s="165">
        <v>621.92302656107313</v>
      </c>
    </row>
    <row r="171" spans="13:27">
      <c r="M171" s="164">
        <f>Equations!E171-V170</f>
        <v>-36.63291809612997</v>
      </c>
      <c r="N171" s="152">
        <f t="shared" si="25"/>
        <v>-19.324128052718855</v>
      </c>
      <c r="O171" s="152">
        <f t="shared" si="26"/>
        <v>-117.11592759223548</v>
      </c>
      <c r="P171" s="152">
        <f t="shared" si="27"/>
        <v>-15.297027406909567</v>
      </c>
      <c r="Q171" s="152">
        <f t="shared" si="28"/>
        <v>-8.7613631425462604</v>
      </c>
      <c r="R171" s="153">
        <f t="shared" si="29"/>
        <v>-31.487531409789039</v>
      </c>
      <c r="S171" s="153">
        <f t="shared" si="30"/>
        <v>23.959385389001628</v>
      </c>
      <c r="T171" s="153">
        <f t="shared" si="31"/>
        <v>-7.5281460207874105</v>
      </c>
      <c r="U171" s="154">
        <f t="shared" si="35"/>
        <v>749.65657000580643</v>
      </c>
      <c r="V171" s="153">
        <f t="shared" si="24"/>
        <v>295.25075771760947</v>
      </c>
      <c r="W171" s="153">
        <f t="shared" si="32"/>
        <v>22.250757717609474</v>
      </c>
      <c r="X171" s="153">
        <f t="shared" si="33"/>
        <v>72.051363891697065</v>
      </c>
      <c r="Y171" s="155">
        <v>3.5939078083502443</v>
      </c>
      <c r="Z171" s="153">
        <f t="shared" si="34"/>
        <v>10.425282239490389</v>
      </c>
      <c r="AA171" s="165">
        <v>625.51693436942332</v>
      </c>
    </row>
    <row r="172" spans="13:27">
      <c r="M172" s="164">
        <f>Equations!E172-V171</f>
        <v>-36.785479939831703</v>
      </c>
      <c r="N172" s="152">
        <f t="shared" si="25"/>
        <v>-19.404605523716793</v>
      </c>
      <c r="O172" s="152">
        <f t="shared" si="26"/>
        <v>-117.60366984070784</v>
      </c>
      <c r="P172" s="152">
        <f t="shared" si="27"/>
        <v>-15.360733571355164</v>
      </c>
      <c r="Q172" s="152">
        <f t="shared" si="28"/>
        <v>-8.7978508094817656</v>
      </c>
      <c r="R172" s="153">
        <f t="shared" si="29"/>
        <v>-31.604887305011584</v>
      </c>
      <c r="S172" s="153">
        <f t="shared" si="30"/>
        <v>23.948945403006714</v>
      </c>
      <c r="T172" s="153">
        <f t="shared" si="31"/>
        <v>-7.6559419020048693</v>
      </c>
      <c r="U172" s="154">
        <f t="shared" si="35"/>
        <v>742.00062810380155</v>
      </c>
      <c r="V172" s="153">
        <f t="shared" si="24"/>
        <v>295.24065085371205</v>
      </c>
      <c r="W172" s="153">
        <f t="shared" si="32"/>
        <v>22.240650853712054</v>
      </c>
      <c r="X172" s="153">
        <f t="shared" si="33"/>
        <v>72.033171536681692</v>
      </c>
      <c r="Y172" s="155">
        <v>3.592341810451007</v>
      </c>
      <c r="Z172" s="153">
        <f t="shared" si="34"/>
        <v>10.485154602997905</v>
      </c>
      <c r="AA172" s="165">
        <v>629.10927617987431</v>
      </c>
    </row>
    <row r="173" spans="13:27">
      <c r="M173" s="164">
        <f>Equations!E173-V172</f>
        <v>-36.937873075934306</v>
      </c>
      <c r="N173" s="152">
        <f t="shared" si="25"/>
        <v>-19.484994000241496</v>
      </c>
      <c r="O173" s="152">
        <f t="shared" si="26"/>
        <v>-118.09087272873634</v>
      </c>
      <c r="P173" s="152">
        <f t="shared" si="27"/>
        <v>-15.424369287556344</v>
      </c>
      <c r="Q173" s="152">
        <f t="shared" si="28"/>
        <v>-8.834298127228136</v>
      </c>
      <c r="R173" s="153">
        <f t="shared" si="29"/>
        <v>-31.721981411180611</v>
      </c>
      <c r="S173" s="153">
        <f t="shared" si="30"/>
        <v>23.938503436140174</v>
      </c>
      <c r="T173" s="153">
        <f t="shared" si="31"/>
        <v>-7.7834779750404373</v>
      </c>
      <c r="U173" s="154">
        <f t="shared" si="35"/>
        <v>734.21715012876109</v>
      </c>
      <c r="V173" s="153">
        <f t="shared" si="24"/>
        <v>295.23037562519681</v>
      </c>
      <c r="W173" s="153">
        <f t="shared" si="32"/>
        <v>22.230375625196814</v>
      </c>
      <c r="X173" s="153">
        <f t="shared" si="33"/>
        <v>72.014676125354271</v>
      </c>
      <c r="Y173" s="155">
        <v>3.5907755154210257</v>
      </c>
      <c r="Z173" s="153">
        <f t="shared" si="34"/>
        <v>10.545000861588255</v>
      </c>
      <c r="AA173" s="165">
        <v>632.70005169529531</v>
      </c>
    </row>
    <row r="174" spans="13:27">
      <c r="M174" s="164">
        <f>Equations!E174-V173</f>
        <v>-37.090097847419088</v>
      </c>
      <c r="N174" s="152">
        <f t="shared" si="25"/>
        <v>-19.565293663218075</v>
      </c>
      <c r="O174" s="152">
        <f t="shared" si="26"/>
        <v>-118.57753735283681</v>
      </c>
      <c r="P174" s="152">
        <f t="shared" si="27"/>
        <v>-15.487934698733874</v>
      </c>
      <c r="Q174" s="152">
        <f t="shared" si="28"/>
        <v>-8.8707051778149744</v>
      </c>
      <c r="R174" s="153">
        <f t="shared" si="29"/>
        <v>-31.838814177773934</v>
      </c>
      <c r="S174" s="153">
        <f t="shared" si="30"/>
        <v>23.928059486860658</v>
      </c>
      <c r="T174" s="153">
        <f t="shared" si="31"/>
        <v>-7.9107546909132758</v>
      </c>
      <c r="U174" s="154">
        <f t="shared" si="35"/>
        <v>726.30639543784787</v>
      </c>
      <c r="V174" s="153">
        <f t="shared" si="24"/>
        <v>295.2199323744498</v>
      </c>
      <c r="W174" s="153">
        <f t="shared" si="32"/>
        <v>22.219932374449797</v>
      </c>
      <c r="X174" s="153">
        <f t="shared" si="33"/>
        <v>71.995878274009641</v>
      </c>
      <c r="Y174" s="155">
        <v>3.5892089230290987</v>
      </c>
      <c r="Z174" s="153">
        <f t="shared" si="34"/>
        <v>10.604821010305407</v>
      </c>
      <c r="AA174" s="165">
        <v>636.28926061832442</v>
      </c>
    </row>
    <row r="175" spans="13:27">
      <c r="M175" s="164">
        <f>Equations!E175-V174</f>
        <v>-37.242154596672037</v>
      </c>
      <c r="N175" s="152">
        <f t="shared" si="25"/>
        <v>-19.6455046932576</v>
      </c>
      <c r="O175" s="152">
        <f t="shared" si="26"/>
        <v>-119.06366480762181</v>
      </c>
      <c r="P175" s="152">
        <f t="shared" si="27"/>
        <v>-15.551429947859924</v>
      </c>
      <c r="Q175" s="152">
        <f t="shared" si="28"/>
        <v>-8.9070720431295047</v>
      </c>
      <c r="R175" s="153">
        <f t="shared" si="29"/>
        <v>-31.955386053279781</v>
      </c>
      <c r="S175" s="153">
        <f t="shared" si="30"/>
        <v>23.917613553624623</v>
      </c>
      <c r="T175" s="153">
        <f t="shared" si="31"/>
        <v>-8.0377724996551585</v>
      </c>
      <c r="U175" s="154">
        <f t="shared" si="35"/>
        <v>718.26862293819272</v>
      </c>
      <c r="V175" s="153">
        <f t="shared" si="24"/>
        <v>295.20932144326298</v>
      </c>
      <c r="W175" s="153">
        <f t="shared" si="32"/>
        <v>22.209321443262979</v>
      </c>
      <c r="X175" s="153">
        <f t="shared" si="33"/>
        <v>71.976778597873363</v>
      </c>
      <c r="Y175" s="155">
        <v>3.5876420330436933</v>
      </c>
      <c r="Z175" s="153">
        <f t="shared" si="34"/>
        <v>10.664615044189469</v>
      </c>
      <c r="AA175" s="165">
        <v>639.87690265136814</v>
      </c>
    </row>
    <row r="176" spans="13:27">
      <c r="M176" s="164">
        <f>Equations!E176-V175</f>
        <v>-37.394043665485242</v>
      </c>
      <c r="N176" s="152">
        <f t="shared" si="25"/>
        <v>-19.72562727065786</v>
      </c>
      <c r="O176" s="152">
        <f t="shared" si="26"/>
        <v>-119.54925618580522</v>
      </c>
      <c r="P176" s="152">
        <f t="shared" si="27"/>
        <v>-15.614855177658665</v>
      </c>
      <c r="Q176" s="152">
        <f t="shared" si="28"/>
        <v>-8.943398804916912</v>
      </c>
      <c r="R176" s="153">
        <f t="shared" si="29"/>
        <v>-32.071697485198982</v>
      </c>
      <c r="S176" s="153">
        <f t="shared" si="30"/>
        <v>23.907165634886347</v>
      </c>
      <c r="T176" s="153">
        <f t="shared" si="31"/>
        <v>-8.1645318503126347</v>
      </c>
      <c r="U176" s="154">
        <f t="shared" si="35"/>
        <v>710.10409108788008</v>
      </c>
      <c r="V176" s="153">
        <f t="shared" si="24"/>
        <v>295.19854317283546</v>
      </c>
      <c r="W176" s="153">
        <f t="shared" si="32"/>
        <v>22.198543172835457</v>
      </c>
      <c r="X176" s="153">
        <f t="shared" si="33"/>
        <v>71.957377711103817</v>
      </c>
      <c r="Y176" s="155">
        <v>3.5860748452329521</v>
      </c>
      <c r="Z176" s="153">
        <f t="shared" si="34"/>
        <v>10.724382958276685</v>
      </c>
      <c r="AA176" s="165">
        <v>643.46297749660107</v>
      </c>
    </row>
    <row r="177" spans="13:27">
      <c r="M177" s="164">
        <f>Equations!E177-V176</f>
        <v>-37.545765395057686</v>
      </c>
      <c r="N177" s="152">
        <f t="shared" si="25"/>
        <v>-19.805661575403779</v>
      </c>
      <c r="O177" s="152">
        <f t="shared" si="26"/>
        <v>-120.03431257820472</v>
      </c>
      <c r="P177" s="152">
        <f t="shared" si="27"/>
        <v>-15.678210530606609</v>
      </c>
      <c r="Q177" s="152">
        <f t="shared" si="28"/>
        <v>-8.9796855447805246</v>
      </c>
      <c r="R177" s="153">
        <f t="shared" si="29"/>
        <v>-32.187748920046502</v>
      </c>
      <c r="S177" s="153">
        <f t="shared" si="30"/>
        <v>23.896715729097924</v>
      </c>
      <c r="T177" s="153">
        <f t="shared" si="31"/>
        <v>-8.2910331909485784</v>
      </c>
      <c r="U177" s="154">
        <f t="shared" si="35"/>
        <v>701.81305789693147</v>
      </c>
      <c r="V177" s="153">
        <f t="shared" si="24"/>
        <v>295.18759790377482</v>
      </c>
      <c r="W177" s="153">
        <f t="shared" si="32"/>
        <v>22.187597903774815</v>
      </c>
      <c r="X177" s="153">
        <f t="shared" si="33"/>
        <v>71.937676226794679</v>
      </c>
      <c r="Y177" s="155">
        <v>3.5845073593646886</v>
      </c>
      <c r="Z177" s="153">
        <f t="shared" si="34"/>
        <v>10.78412474759943</v>
      </c>
      <c r="AA177" s="165">
        <v>647.04748485596576</v>
      </c>
    </row>
    <row r="178" spans="13:27">
      <c r="M178" s="164">
        <f>Equations!E178-V177</f>
        <v>-37.697320125997066</v>
      </c>
      <c r="N178" s="152">
        <f t="shared" si="25"/>
        <v>-19.885607787168365</v>
      </c>
      <c r="O178" s="152">
        <f t="shared" si="26"/>
        <v>-120.51883507374767</v>
      </c>
      <c r="P178" s="152">
        <f t="shared" si="27"/>
        <v>-15.741496148933351</v>
      </c>
      <c r="Q178" s="152">
        <f t="shared" si="28"/>
        <v>-9.0159323441822661</v>
      </c>
      <c r="R178" s="153">
        <f t="shared" si="29"/>
        <v>-32.303540803353926</v>
      </c>
      <c r="S178" s="153">
        <f t="shared" si="30"/>
        <v>23.886263834709244</v>
      </c>
      <c r="T178" s="153">
        <f t="shared" si="31"/>
        <v>-8.417276968644682</v>
      </c>
      <c r="U178" s="154">
        <f t="shared" si="35"/>
        <v>693.39578092828674</v>
      </c>
      <c r="V178" s="153">
        <f t="shared" si="24"/>
        <v>295.17648597609849</v>
      </c>
      <c r="W178" s="153">
        <f t="shared" si="32"/>
        <v>22.17648597609849</v>
      </c>
      <c r="X178" s="153">
        <f t="shared" si="33"/>
        <v>71.917674756977277</v>
      </c>
      <c r="Y178" s="155">
        <v>3.5829395752063862</v>
      </c>
      <c r="Z178" s="153">
        <f t="shared" si="34"/>
        <v>10.843840407186203</v>
      </c>
      <c r="AA178" s="165">
        <v>650.63042443117217</v>
      </c>
    </row>
    <row r="179" spans="13:27">
      <c r="M179" s="164">
        <f>Equations!E179-V178</f>
        <v>-37.848708198320764</v>
      </c>
      <c r="N179" s="152">
        <f t="shared" si="25"/>
        <v>-19.965466085313235</v>
      </c>
      <c r="O179" s="152">
        <f t="shared" si="26"/>
        <v>-121.00282475947414</v>
      </c>
      <c r="P179" s="152">
        <f t="shared" si="27"/>
        <v>-15.804712174621992</v>
      </c>
      <c r="Q179" s="152">
        <f t="shared" si="28"/>
        <v>-9.0521392844428643</v>
      </c>
      <c r="R179" s="153">
        <f t="shared" si="29"/>
        <v>-32.419073579671107</v>
      </c>
      <c r="S179" s="153">
        <f t="shared" si="30"/>
        <v>23.87580995016798</v>
      </c>
      <c r="T179" s="153">
        <f t="shared" si="31"/>
        <v>-8.5432636295031266</v>
      </c>
      <c r="U179" s="154">
        <f t="shared" si="35"/>
        <v>684.8525172987836</v>
      </c>
      <c r="V179" s="153">
        <f t="shared" si="24"/>
        <v>295.16520772923502</v>
      </c>
      <c r="W179" s="153">
        <f t="shared" si="32"/>
        <v>22.165207729235021</v>
      </c>
      <c r="X179" s="153">
        <f t="shared" si="33"/>
        <v>71.897373912623038</v>
      </c>
      <c r="Y179" s="155">
        <v>3.5813714925251969</v>
      </c>
      <c r="Z179" s="153">
        <f t="shared" si="34"/>
        <v>10.903529932061623</v>
      </c>
      <c r="AA179" s="165">
        <v>654.21179592369742</v>
      </c>
    </row>
    <row r="180" spans="13:27">
      <c r="M180" s="164">
        <f>Equations!E180-V179</f>
        <v>-37.999929951457261</v>
      </c>
      <c r="N180" s="152">
        <f t="shared" si="25"/>
        <v>-20.045236648889361</v>
      </c>
      <c r="O180" s="152">
        <f t="shared" si="26"/>
        <v>-121.48628272054157</v>
      </c>
      <c r="P180" s="152">
        <f t="shared" si="27"/>
        <v>-15.867858749409718</v>
      </c>
      <c r="Q180" s="152">
        <f t="shared" si="28"/>
        <v>-9.0883064467422106</v>
      </c>
      <c r="R180" s="153">
        <f t="shared" si="29"/>
        <v>-32.534347692568424</v>
      </c>
      <c r="S180" s="153">
        <f t="shared" si="30"/>
        <v>23.865354073919654</v>
      </c>
      <c r="T180" s="153">
        <f t="shared" si="31"/>
        <v>-8.6689936186487699</v>
      </c>
      <c r="U180" s="154">
        <f t="shared" si="35"/>
        <v>676.18352368013484</v>
      </c>
      <c r="V180" s="153">
        <f t="shared" si="24"/>
        <v>295.15376350202524</v>
      </c>
      <c r="W180" s="153">
        <f t="shared" si="32"/>
        <v>22.153763502025242</v>
      </c>
      <c r="X180" s="153">
        <f t="shared" si="33"/>
        <v>71.876774303645448</v>
      </c>
      <c r="Y180" s="155">
        <v>3.5798031110879482</v>
      </c>
      <c r="Z180" s="153">
        <f t="shared" si="34"/>
        <v>10.963193317246423</v>
      </c>
      <c r="AA180" s="165">
        <v>657.79159903478535</v>
      </c>
    </row>
    <row r="181" spans="13:27">
      <c r="M181" s="164">
        <f>Equations!E181-V180</f>
        <v>-38.150985724247505</v>
      </c>
      <c r="N181" s="152">
        <f t="shared" si="25"/>
        <v>-20.124919656637775</v>
      </c>
      <c r="O181" s="152">
        <f t="shared" si="26"/>
        <v>-121.96921004022896</v>
      </c>
      <c r="P181" s="152">
        <f t="shared" si="27"/>
        <v>-15.930936014788376</v>
      </c>
      <c r="Q181" s="152">
        <f t="shared" si="28"/>
        <v>-9.1244339121196703</v>
      </c>
      <c r="R181" s="153">
        <f t="shared" si="29"/>
        <v>-32.649363584638628</v>
      </c>
      <c r="S181" s="153">
        <f t="shared" si="30"/>
        <v>23.854896204407531</v>
      </c>
      <c r="T181" s="153">
        <f t="shared" si="31"/>
        <v>-8.7944673802310973</v>
      </c>
      <c r="U181" s="154">
        <f t="shared" si="35"/>
        <v>667.3890562999037</v>
      </c>
      <c r="V181" s="153">
        <f t="shared" si="24"/>
        <v>295.1421536327237</v>
      </c>
      <c r="W181" s="153">
        <f t="shared" si="32"/>
        <v>22.142153632723705</v>
      </c>
      <c r="X181" s="153">
        <f t="shared" si="33"/>
        <v>71.855876538902663</v>
      </c>
      <c r="Y181" s="155">
        <v>3.5782344306611296</v>
      </c>
      <c r="Z181" s="153">
        <f t="shared" si="34"/>
        <v>11.022830557757441</v>
      </c>
      <c r="AA181" s="165">
        <v>661.3698334654465</v>
      </c>
    </row>
    <row r="182" spans="13:27">
      <c r="M182" s="164">
        <f>Equations!E182-V181</f>
        <v>-38.301875854945933</v>
      </c>
      <c r="N182" s="152">
        <f t="shared" si="25"/>
        <v>-20.204515286990141</v>
      </c>
      <c r="O182" s="152">
        <f t="shared" si="26"/>
        <v>-122.45160779994025</v>
      </c>
      <c r="P182" s="152">
        <f t="shared" si="27"/>
        <v>-15.993944112004904</v>
      </c>
      <c r="Q182" s="152">
        <f t="shared" si="28"/>
        <v>-9.1605217614743442</v>
      </c>
      <c r="R182" s="153">
        <f t="shared" si="29"/>
        <v>-32.764121697498801</v>
      </c>
      <c r="S182" s="153">
        <f t="shared" si="30"/>
        <v>23.844436340072669</v>
      </c>
      <c r="T182" s="153">
        <f t="shared" si="31"/>
        <v>-8.9196853574261326</v>
      </c>
      <c r="U182" s="154">
        <f t="shared" si="35"/>
        <v>658.46937094247755</v>
      </c>
      <c r="V182" s="153">
        <f t="shared" si="24"/>
        <v>295.13037845899987</v>
      </c>
      <c r="W182" s="153">
        <f t="shared" si="32"/>
        <v>22.130378458999871</v>
      </c>
      <c r="X182" s="153">
        <f t="shared" si="33"/>
        <v>71.834681226199763</v>
      </c>
      <c r="Y182" s="155">
        <v>3.5766654510108999</v>
      </c>
      <c r="Z182" s="153">
        <f t="shared" si="34"/>
        <v>11.082441648607622</v>
      </c>
      <c r="AA182" s="165">
        <v>664.94649891645736</v>
      </c>
    </row>
    <row r="183" spans="13:27">
      <c r="M183" s="164">
        <f>Equations!E183-V182</f>
        <v>-38.452600681222123</v>
      </c>
      <c r="N183" s="152">
        <f t="shared" si="25"/>
        <v>-20.284023718069577</v>
      </c>
      <c r="O183" s="152">
        <f t="shared" si="26"/>
        <v>-122.93347707920957</v>
      </c>
      <c r="P183" s="152">
        <f t="shared" si="27"/>
        <v>-16.056883182062013</v>
      </c>
      <c r="Q183" s="152">
        <f t="shared" si="28"/>
        <v>-9.1965700755654449</v>
      </c>
      <c r="R183" s="153">
        <f t="shared" si="29"/>
        <v>-32.878622471792525</v>
      </c>
      <c r="S183" s="153">
        <f t="shared" si="30"/>
        <v>23.83397447935393</v>
      </c>
      <c r="T183" s="153">
        <f t="shared" si="31"/>
        <v>-9.0446479924385947</v>
      </c>
      <c r="U183" s="154">
        <f t="shared" si="35"/>
        <v>649.42472295003893</v>
      </c>
      <c r="V183" s="153">
        <f t="shared" si="24"/>
        <v>295.11843831793954</v>
      </c>
      <c r="W183" s="153">
        <f t="shared" si="32"/>
        <v>22.118438317939535</v>
      </c>
      <c r="X183" s="153">
        <f t="shared" si="33"/>
        <v>71.813188972291158</v>
      </c>
      <c r="Y183" s="155">
        <v>3.5750961719030894</v>
      </c>
      <c r="Z183" s="153">
        <f t="shared" si="34"/>
        <v>11.142026584806008</v>
      </c>
      <c r="AA183" s="165">
        <v>668.52159508836041</v>
      </c>
    </row>
    <row r="184" spans="13:27">
      <c r="M184" s="164">
        <f>Equations!E184-V183</f>
        <v>-38.603160540161809</v>
      </c>
      <c r="N184" s="152">
        <f t="shared" si="25"/>
        <v>-20.363445127691246</v>
      </c>
      <c r="O184" s="152">
        <f t="shared" si="26"/>
        <v>-123.41481895570452</v>
      </c>
      <c r="P184" s="152">
        <f t="shared" si="27"/>
        <v>-16.119753365718609</v>
      </c>
      <c r="Q184" s="152">
        <f t="shared" si="28"/>
        <v>-9.2325789350125564</v>
      </c>
      <c r="R184" s="153">
        <f t="shared" si="29"/>
        <v>-32.992866347191715</v>
      </c>
      <c r="S184" s="153">
        <f t="shared" si="30"/>
        <v>23.823510620687944</v>
      </c>
      <c r="T184" s="153">
        <f t="shared" si="31"/>
        <v>-9.1693557265037704</v>
      </c>
      <c r="U184" s="154">
        <f t="shared" si="35"/>
        <v>640.25536722353513</v>
      </c>
      <c r="V184" s="153">
        <f t="shared" si="24"/>
        <v>295.10633354604585</v>
      </c>
      <c r="W184" s="153">
        <f t="shared" si="32"/>
        <v>22.106333546045846</v>
      </c>
      <c r="X184" s="153">
        <f t="shared" si="33"/>
        <v>71.791400382882529</v>
      </c>
      <c r="Y184" s="155">
        <v>3.5735265931031917</v>
      </c>
      <c r="Z184" s="153">
        <f t="shared" si="34"/>
        <v>11.201585361357727</v>
      </c>
      <c r="AA184" s="165">
        <v>672.09512168146364</v>
      </c>
    </row>
    <row r="185" spans="13:27">
      <c r="M185" s="164">
        <f>Equations!E185-V184</f>
        <v>-38.753555768268086</v>
      </c>
      <c r="N185" s="152">
        <f t="shared" si="25"/>
        <v>-20.442779693362951</v>
      </c>
      <c r="O185" s="152">
        <f t="shared" si="26"/>
        <v>-123.89563450522999</v>
      </c>
      <c r="P185" s="152">
        <f t="shared" si="27"/>
        <v>-16.182554803490316</v>
      </c>
      <c r="Q185" s="152">
        <f t="shared" si="28"/>
        <v>-9.2685484202959145</v>
      </c>
      <c r="R185" s="153">
        <f t="shared" si="29"/>
        <v>-33.106853762398458</v>
      </c>
      <c r="S185" s="153">
        <f t="shared" si="30"/>
        <v>23.813044762509112</v>
      </c>
      <c r="T185" s="153">
        <f t="shared" si="31"/>
        <v>-9.2938089998893467</v>
      </c>
      <c r="U185" s="154">
        <f t="shared" si="35"/>
        <v>630.96155822364574</v>
      </c>
      <c r="V185" s="153">
        <f t="shared" si="24"/>
        <v>295.0940644792409</v>
      </c>
      <c r="W185" s="153">
        <f t="shared" si="32"/>
        <v>22.094064479240899</v>
      </c>
      <c r="X185" s="153">
        <f t="shared" si="33"/>
        <v>71.769316062633621</v>
      </c>
      <c r="Y185" s="155">
        <v>3.5719567143763666</v>
      </c>
      <c r="Z185" s="153">
        <f t="shared" si="34"/>
        <v>11.261117973264</v>
      </c>
      <c r="AA185" s="165">
        <v>675.66707839584001</v>
      </c>
    </row>
    <row r="186" spans="13:27">
      <c r="M186" s="164">
        <f>Equations!E186-V185</f>
        <v>-38.903786701463162</v>
      </c>
      <c r="N186" s="152">
        <f t="shared" si="25"/>
        <v>-20.522027592286072</v>
      </c>
      <c r="O186" s="152">
        <f t="shared" si="26"/>
        <v>-124.37592480173377</v>
      </c>
      <c r="P186" s="152">
        <f t="shared" si="27"/>
        <v>-16.245287635650183</v>
      </c>
      <c r="Q186" s="152">
        <f t="shared" si="28"/>
        <v>-9.304478611756819</v>
      </c>
      <c r="R186" s="153">
        <f t="shared" si="29"/>
        <v>-33.220585155147425</v>
      </c>
      <c r="S186" s="153">
        <f t="shared" si="30"/>
        <v>23.802576903249612</v>
      </c>
      <c r="T186" s="153">
        <f t="shared" si="31"/>
        <v>-9.4180082518978132</v>
      </c>
      <c r="U186" s="154">
        <f t="shared" si="35"/>
        <v>621.54354997174789</v>
      </c>
      <c r="V186" s="153">
        <f t="shared" si="24"/>
        <v>295.0816314528667</v>
      </c>
      <c r="W186" s="153">
        <f t="shared" si="32"/>
        <v>22.081631452866702</v>
      </c>
      <c r="X186" s="153">
        <f t="shared" si="33"/>
        <v>71.746936615160067</v>
      </c>
      <c r="Y186" s="155">
        <v>3.5703865354874416</v>
      </c>
      <c r="Z186" s="153">
        <f t="shared" si="34"/>
        <v>11.320624415522124</v>
      </c>
      <c r="AA186" s="165">
        <v>679.23746493132739</v>
      </c>
    </row>
    <row r="187" spans="13:27">
      <c r="M187" s="164">
        <f>Equations!E187-V186</f>
        <v>-39.053853675088931</v>
      </c>
      <c r="N187" s="152">
        <f t="shared" si="25"/>
        <v>-20.601189001355877</v>
      </c>
      <c r="O187" s="152">
        <f t="shared" si="26"/>
        <v>-124.85569091730834</v>
      </c>
      <c r="P187" s="152">
        <f t="shared" si="27"/>
        <v>-16.307952002228937</v>
      </c>
      <c r="Q187" s="152">
        <f t="shared" si="28"/>
        <v>-9.3403695895977901</v>
      </c>
      <c r="R187" s="153">
        <f t="shared" si="29"/>
        <v>-33.334060962207239</v>
      </c>
      <c r="S187" s="153">
        <f t="shared" si="30"/>
        <v>23.79210704133936</v>
      </c>
      <c r="T187" s="153">
        <f t="shared" si="31"/>
        <v>-9.5419539208678792</v>
      </c>
      <c r="U187" s="154">
        <f t="shared" si="35"/>
        <v>612.00159605088004</v>
      </c>
      <c r="V187" s="153">
        <f t="shared" si="24"/>
        <v>295.06903480168671</v>
      </c>
      <c r="W187" s="153">
        <f t="shared" si="32"/>
        <v>22.069034801686712</v>
      </c>
      <c r="X187" s="153">
        <f t="shared" si="33"/>
        <v>71.724262643036084</v>
      </c>
      <c r="Y187" s="155">
        <v>3.5688160562009039</v>
      </c>
      <c r="Z187" s="153">
        <f t="shared" si="34"/>
        <v>11.380104683125472</v>
      </c>
      <c r="AA187" s="165">
        <v>682.80628098752834</v>
      </c>
    </row>
    <row r="188" spans="13:27">
      <c r="M188" s="164">
        <f>Equations!E188-V187</f>
        <v>-39.203757023908963</v>
      </c>
      <c r="N188" s="152">
        <f t="shared" si="25"/>
        <v>-20.680264097162553</v>
      </c>
      <c r="O188" s="152">
        <f t="shared" si="26"/>
        <v>-125.33493392219729</v>
      </c>
      <c r="P188" s="152">
        <f t="shared" si="27"/>
        <v>-16.370548043015809</v>
      </c>
      <c r="Q188" s="152">
        <f t="shared" si="28"/>
        <v>-9.3762214338830212</v>
      </c>
      <c r="R188" s="153">
        <f t="shared" si="29"/>
        <v>-33.447281619383027</v>
      </c>
      <c r="S188" s="153">
        <f t="shared" si="30"/>
        <v>23.781635175206066</v>
      </c>
      <c r="T188" s="153">
        <f t="shared" si="31"/>
        <v>-9.6656464441769607</v>
      </c>
      <c r="U188" s="154">
        <f t="shared" si="35"/>
        <v>602.33594960670302</v>
      </c>
      <c r="V188" s="153">
        <f t="shared" si="24"/>
        <v>295.05627485988691</v>
      </c>
      <c r="W188" s="153">
        <f t="shared" si="32"/>
        <v>22.056274859886912</v>
      </c>
      <c r="X188" s="153">
        <f t="shared" si="33"/>
        <v>71.701294747796453</v>
      </c>
      <c r="Y188" s="155">
        <v>3.5672452762809099</v>
      </c>
      <c r="Z188" s="153">
        <f t="shared" si="34"/>
        <v>11.439558771063487</v>
      </c>
      <c r="AA188" s="165">
        <v>686.37352626380925</v>
      </c>
    </row>
    <row r="189" spans="13:27">
      <c r="M189" s="164">
        <f>Equations!E189-V188</f>
        <v>-39.353497082109158</v>
      </c>
      <c r="N189" s="152">
        <f t="shared" si="25"/>
        <v>-20.759253055991575</v>
      </c>
      <c r="O189" s="152">
        <f t="shared" si="26"/>
        <v>-125.81365488479742</v>
      </c>
      <c r="P189" s="152">
        <f t="shared" si="27"/>
        <v>-16.433075897558812</v>
      </c>
      <c r="Q189" s="152">
        <f t="shared" si="28"/>
        <v>-9.4120342245385533</v>
      </c>
      <c r="R189" s="153">
        <f t="shared" si="29"/>
        <v>-33.560247561517883</v>
      </c>
      <c r="S189" s="153">
        <f t="shared" si="30"/>
        <v>23.771161303275189</v>
      </c>
      <c r="T189" s="153">
        <f t="shared" si="31"/>
        <v>-9.7890862582426941</v>
      </c>
      <c r="U189" s="154">
        <f t="shared" si="35"/>
        <v>592.54686334846031</v>
      </c>
      <c r="V189" s="153">
        <f t="shared" si="24"/>
        <v>295.04335196107724</v>
      </c>
      <c r="W189" s="153">
        <f t="shared" si="32"/>
        <v>22.043351961077235</v>
      </c>
      <c r="X189" s="153">
        <f t="shared" si="33"/>
        <v>71.678033529939029</v>
      </c>
      <c r="Y189" s="155">
        <v>3.5656741954912783</v>
      </c>
      <c r="Z189" s="153">
        <f t="shared" si="34"/>
        <v>11.498986674321676</v>
      </c>
      <c r="AA189" s="165">
        <v>689.93920045930054</v>
      </c>
    </row>
    <row r="190" spans="13:27">
      <c r="M190" s="164">
        <f>Equations!E190-V189</f>
        <v>-39.503074183299475</v>
      </c>
      <c r="N190" s="152">
        <f t="shared" si="25"/>
        <v>-20.838156053824598</v>
      </c>
      <c r="O190" s="152">
        <f t="shared" si="26"/>
        <v>-126.29185487166423</v>
      </c>
      <c r="P190" s="152">
        <f t="shared" si="27"/>
        <v>-16.495535705165462</v>
      </c>
      <c r="Q190" s="152">
        <f t="shared" si="28"/>
        <v>-9.4478080413526762</v>
      </c>
      <c r="R190" s="153">
        <f t="shared" si="29"/>
        <v>-33.672959222495145</v>
      </c>
      <c r="S190" s="153">
        <f t="shared" si="30"/>
        <v>23.760685423969917</v>
      </c>
      <c r="T190" s="153">
        <f t="shared" si="31"/>
        <v>-9.9122737985252272</v>
      </c>
      <c r="U190" s="154">
        <f t="shared" si="35"/>
        <v>582.63458954993507</v>
      </c>
      <c r="V190" s="153">
        <f t="shared" si="24"/>
        <v>295.0302664382927</v>
      </c>
      <c r="W190" s="153">
        <f t="shared" si="32"/>
        <v>22.030266438292699</v>
      </c>
      <c r="X190" s="153">
        <f t="shared" si="33"/>
        <v>71.654479588926861</v>
      </c>
      <c r="Y190" s="155">
        <v>3.5641028135954875</v>
      </c>
      <c r="Z190" s="153">
        <f t="shared" si="34"/>
        <v>11.5583883878816</v>
      </c>
      <c r="AA190" s="165">
        <v>693.50330327289601</v>
      </c>
    </row>
    <row r="191" spans="13:27">
      <c r="M191" s="164">
        <f>Equations!E191-V190</f>
        <v>-39.652488660514962</v>
      </c>
      <c r="N191" s="152">
        <f t="shared" si="25"/>
        <v>-20.916973266340001</v>
      </c>
      <c r="O191" s="152">
        <f t="shared" si="26"/>
        <v>-126.76953494751517</v>
      </c>
      <c r="P191" s="152">
        <f t="shared" si="27"/>
        <v>-16.557927604903199</v>
      </c>
      <c r="Q191" s="152">
        <f t="shared" si="28"/>
        <v>-9.4835429639761859</v>
      </c>
      <c r="R191" s="153">
        <f t="shared" si="29"/>
        <v>-33.785417035240243</v>
      </c>
      <c r="S191" s="153">
        <f t="shared" si="30"/>
        <v>23.750207535711215</v>
      </c>
      <c r="T191" s="153">
        <f t="shared" si="31"/>
        <v>-10.035209499529028</v>
      </c>
      <c r="U191" s="154">
        <f t="shared" si="35"/>
        <v>572.59938005040601</v>
      </c>
      <c r="V191" s="153">
        <f t="shared" si="24"/>
        <v>295.01701862399472</v>
      </c>
      <c r="W191" s="153">
        <f t="shared" si="32"/>
        <v>22.017018623994716</v>
      </c>
      <c r="X191" s="153">
        <f t="shared" si="33"/>
        <v>71.630633523190482</v>
      </c>
      <c r="Y191" s="155">
        <v>3.5625311303566822</v>
      </c>
      <c r="Z191" s="153">
        <f t="shared" si="34"/>
        <v>11.617763906720878</v>
      </c>
      <c r="AA191" s="165">
        <v>697.06583440325267</v>
      </c>
    </row>
    <row r="192" spans="13:27">
      <c r="M192" s="164">
        <f>Equations!E192-V191</f>
        <v>-39.801740846216973</v>
      </c>
      <c r="N192" s="152">
        <f t="shared" si="25"/>
        <v>-20.995704868913549</v>
      </c>
      <c r="O192" s="152">
        <f t="shared" si="26"/>
        <v>-127.24669617523364</v>
      </c>
      <c r="P192" s="152">
        <f t="shared" si="27"/>
        <v>-16.620251735599901</v>
      </c>
      <c r="Q192" s="152">
        <f t="shared" si="28"/>
        <v>-9.5192390719226694</v>
      </c>
      <c r="R192" s="153">
        <f t="shared" si="29"/>
        <v>-33.897621431722484</v>
      </c>
      <c r="S192" s="153">
        <f t="shared" si="30"/>
        <v>23.739727636917753</v>
      </c>
      <c r="T192" s="153">
        <f t="shared" si="31"/>
        <v>-10.157893794804732</v>
      </c>
      <c r="U192" s="154">
        <f t="shared" si="35"/>
        <v>562.44148625560126</v>
      </c>
      <c r="V192" s="153">
        <f t="shared" si="24"/>
        <v>295.00360885007234</v>
      </c>
      <c r="W192" s="153">
        <f t="shared" si="32"/>
        <v>22.003608850072339</v>
      </c>
      <c r="X192" s="153">
        <f t="shared" si="33"/>
        <v>71.606495930130222</v>
      </c>
      <c r="Y192" s="155">
        <v>3.5609591455376628</v>
      </c>
      <c r="Z192" s="153">
        <f t="shared" si="34"/>
        <v>11.677113225813173</v>
      </c>
      <c r="AA192" s="165">
        <v>700.62679354879037</v>
      </c>
    </row>
    <row r="193" spans="13:27">
      <c r="M193" s="164">
        <f>Equations!E193-V192</f>
        <v>-39.950831072294591</v>
      </c>
      <c r="N193" s="152">
        <f t="shared" si="25"/>
        <v>-21.07435103661912</v>
      </c>
      <c r="O193" s="152">
        <f t="shared" si="26"/>
        <v>-127.72333961587346</v>
      </c>
      <c r="P193" s="152">
        <f t="shared" si="27"/>
        <v>-16.682508235844487</v>
      </c>
      <c r="Q193" s="152">
        <f t="shared" si="28"/>
        <v>-9.554896444568838</v>
      </c>
      <c r="R193" s="153">
        <f t="shared" si="29"/>
        <v>-34.009572842957212</v>
      </c>
      <c r="S193" s="153">
        <f t="shared" si="30"/>
        <v>23.729245726005971</v>
      </c>
      <c r="T193" s="153">
        <f t="shared" si="31"/>
        <v>-10.280327116951241</v>
      </c>
      <c r="U193" s="154">
        <f t="shared" si="35"/>
        <v>552.16115913864996</v>
      </c>
      <c r="V193" s="153">
        <f t="shared" si="24"/>
        <v>294.99003744784358</v>
      </c>
      <c r="W193" s="153">
        <f t="shared" si="32"/>
        <v>21.990037447843577</v>
      </c>
      <c r="X193" s="153">
        <f t="shared" si="33"/>
        <v>71.582067406118441</v>
      </c>
      <c r="Y193" s="155">
        <v>3.5593868589008957</v>
      </c>
      <c r="Z193" s="153">
        <f t="shared" si="34"/>
        <v>11.736436340128188</v>
      </c>
      <c r="AA193" s="165">
        <v>704.18618040769127</v>
      </c>
    </row>
    <row r="194" spans="13:27">
      <c r="M194" s="164">
        <f>Equations!E194-V193</f>
        <v>-40.099759670065822</v>
      </c>
      <c r="N194" s="152">
        <f t="shared" si="25"/>
        <v>-21.152911944229349</v>
      </c>
      <c r="O194" s="152">
        <f t="shared" si="26"/>
        <v>-128.19946632866274</v>
      </c>
      <c r="P194" s="152">
        <f t="shared" si="27"/>
        <v>-16.744697243987407</v>
      </c>
      <c r="Q194" s="152">
        <f t="shared" si="28"/>
        <v>-9.5905151611548316</v>
      </c>
      <c r="R194" s="153">
        <f t="shared" si="29"/>
        <v>-34.121271699007664</v>
      </c>
      <c r="S194" s="153">
        <f t="shared" si="30"/>
        <v>23.718761801390023</v>
      </c>
      <c r="T194" s="153">
        <f t="shared" si="31"/>
        <v>-10.402509897617641</v>
      </c>
      <c r="U194" s="154">
        <f t="shared" si="35"/>
        <v>541.75864924103234</v>
      </c>
      <c r="V194" s="153">
        <f t="shared" si="24"/>
        <v>294.97630474805658</v>
      </c>
      <c r="W194" s="153">
        <f t="shared" si="32"/>
        <v>21.976304748056577</v>
      </c>
      <c r="X194" s="153">
        <f t="shared" si="33"/>
        <v>71.557348546501842</v>
      </c>
      <c r="Y194" s="155">
        <v>3.5578142702085032</v>
      </c>
      <c r="Z194" s="153">
        <f t="shared" si="34"/>
        <v>11.795733244631663</v>
      </c>
      <c r="AA194" s="165">
        <v>707.74399467789976</v>
      </c>
    </row>
    <row r="195" spans="13:27">
      <c r="M195" s="164">
        <f>Equations!E195-V194</f>
        <v>-40.248526970278817</v>
      </c>
      <c r="N195" s="152">
        <f t="shared" si="25"/>
        <v>-21.231387766216265</v>
      </c>
      <c r="O195" s="152">
        <f t="shared" si="26"/>
        <v>-128.67507737100769</v>
      </c>
      <c r="P195" s="152">
        <f t="shared" si="27"/>
        <v>-16.806818898141149</v>
      </c>
      <c r="Q195" s="152">
        <f t="shared" si="28"/>
        <v>-9.6260953007844936</v>
      </c>
      <c r="R195" s="153">
        <f t="shared" si="29"/>
        <v>-34.232718428986857</v>
      </c>
      <c r="S195" s="153">
        <f t="shared" si="30"/>
        <v>23.708275861481798</v>
      </c>
      <c r="T195" s="153">
        <f t="shared" si="31"/>
        <v>-10.524442567505059</v>
      </c>
      <c r="U195" s="154">
        <f t="shared" si="35"/>
        <v>531.2342066735273</v>
      </c>
      <c r="V195" s="153">
        <f t="shared" ref="V195:V258" si="36">U195/(J$3*1670)+J$2</f>
        <v>294.96241108089089</v>
      </c>
      <c r="W195" s="153">
        <f t="shared" si="32"/>
        <v>21.962411080890888</v>
      </c>
      <c r="X195" s="153">
        <f t="shared" si="33"/>
        <v>71.53233994560361</v>
      </c>
      <c r="Y195" s="155">
        <v>3.5562413792222696</v>
      </c>
      <c r="Z195" s="153">
        <f t="shared" si="34"/>
        <v>11.855003934285367</v>
      </c>
      <c r="AA195" s="165">
        <v>711.30023605712199</v>
      </c>
    </row>
    <row r="196" spans="13:27">
      <c r="M196" s="164">
        <f>Equations!E196-V195</f>
        <v>-40.397133303113151</v>
      </c>
      <c r="N196" s="152">
        <f t="shared" ref="N196:N259" si="37">(L$2*G$20*M196)/(G$19)</f>
        <v>-21.309778676751975</v>
      </c>
      <c r="O196" s="152">
        <f t="shared" ref="O196:O259" si="38">(L$4*G$20*M196)/(G$19)</f>
        <v>-129.15017379849681</v>
      </c>
      <c r="P196" s="152">
        <f t="shared" ref="P196:P259" si="39">(L$3*G$28*M196)/(G$27)</f>
        <v>-16.86887333618078</v>
      </c>
      <c r="Q196" s="152">
        <f t="shared" ref="Q196:Q259" si="40">(H$38*G$30*M196)/(G$31)</f>
        <v>-9.6616369424256821</v>
      </c>
      <c r="R196" s="153">
        <f t="shared" ref="R196:R259" si="41">Q196*Y196</f>
        <v>-34.343913461059515</v>
      </c>
      <c r="S196" s="153">
        <f t="shared" ref="S196:S259" si="42">H$14*H$15*Y196</f>
        <v>23.697787904690902</v>
      </c>
      <c r="T196" s="153">
        <f t="shared" ref="T196:T259" si="43">R196+S196</f>
        <v>-10.646125556368613</v>
      </c>
      <c r="U196" s="154">
        <f t="shared" si="35"/>
        <v>520.58808111715871</v>
      </c>
      <c r="V196" s="153">
        <f t="shared" si="36"/>
        <v>294.94835677595881</v>
      </c>
      <c r="W196" s="153">
        <f t="shared" ref="W196:W259" si="44">(V196-273)</f>
        <v>21.948356775958814</v>
      </c>
      <c r="X196" s="153">
        <f t="shared" ref="X196:X259" si="45">CONVERT(W196,"C","F")</f>
        <v>71.507042196725877</v>
      </c>
      <c r="Y196" s="155">
        <v>3.5546681857036351</v>
      </c>
      <c r="Z196" s="153">
        <f t="shared" ref="Z196:Z259" si="46">AA196/60</f>
        <v>11.914248404047095</v>
      </c>
      <c r="AA196" s="165">
        <v>714.85490424282568</v>
      </c>
    </row>
    <row r="197" spans="13:27">
      <c r="M197" s="164">
        <f>Equations!E197-V196</f>
        <v>-40.545578998181071</v>
      </c>
      <c r="N197" s="152">
        <f t="shared" si="37"/>
        <v>-21.388084849709305</v>
      </c>
      <c r="O197" s="152">
        <f t="shared" si="38"/>
        <v>-129.62475666490488</v>
      </c>
      <c r="P197" s="152">
        <f t="shared" si="39"/>
        <v>-16.93086069574446</v>
      </c>
      <c r="Q197" s="152">
        <f t="shared" si="40"/>
        <v>-9.6971401649105733</v>
      </c>
      <c r="R197" s="153">
        <f t="shared" si="41"/>
        <v>-34.454857222444041</v>
      </c>
      <c r="S197" s="153">
        <f t="shared" si="42"/>
        <v>23.687297929424659</v>
      </c>
      <c r="T197" s="153">
        <f t="shared" si="43"/>
        <v>-10.767559293019382</v>
      </c>
      <c r="U197" s="154">
        <f t="shared" ref="U197:U260" si="47">U196+T197</f>
        <v>509.82052182413935</v>
      </c>
      <c r="V197" s="153">
        <f t="shared" si="36"/>
        <v>294.93414216230644</v>
      </c>
      <c r="W197" s="153">
        <f t="shared" si="44"/>
        <v>21.934142162306443</v>
      </c>
      <c r="X197" s="153">
        <f t="shared" si="45"/>
        <v>71.481455892151601</v>
      </c>
      <c r="Y197" s="155">
        <v>3.5530946894136988</v>
      </c>
      <c r="Z197" s="153">
        <f t="shared" si="46"/>
        <v>11.973466648870657</v>
      </c>
      <c r="AA197" s="165">
        <v>718.40799893223937</v>
      </c>
    </row>
    <row r="198" spans="13:27">
      <c r="M198" s="164">
        <f>Equations!E198-V197</f>
        <v>-40.693864384528695</v>
      </c>
      <c r="N198" s="152">
        <f t="shared" si="37"/>
        <v>-21.466306458662459</v>
      </c>
      <c r="O198" s="152">
        <f t="shared" si="38"/>
        <v>-130.09882702219673</v>
      </c>
      <c r="P198" s="152">
        <f t="shared" si="39"/>
        <v>-16.992781114233956</v>
      </c>
      <c r="Q198" s="152">
        <f t="shared" si="40"/>
        <v>-9.7326050469359444</v>
      </c>
      <c r="R198" s="153">
        <f t="shared" si="41"/>
        <v>-34.565550139414334</v>
      </c>
      <c r="S198" s="153">
        <f t="shared" si="42"/>
        <v>23.676805934088115</v>
      </c>
      <c r="T198" s="153">
        <f t="shared" si="43"/>
        <v>-10.888744205326219</v>
      </c>
      <c r="U198" s="154">
        <f t="shared" si="47"/>
        <v>498.93177761881316</v>
      </c>
      <c r="V198" s="153">
        <f t="shared" si="36"/>
        <v>294.91976756841507</v>
      </c>
      <c r="W198" s="153">
        <f t="shared" si="44"/>
        <v>21.919767568415068</v>
      </c>
      <c r="X198" s="153">
        <f t="shared" si="45"/>
        <v>71.455581623147125</v>
      </c>
      <c r="Y198" s="155">
        <v>3.5515208901132169</v>
      </c>
      <c r="Z198" s="153">
        <f t="shared" si="46"/>
        <v>12.032658663705877</v>
      </c>
      <c r="AA198" s="165">
        <v>721.9595198223526</v>
      </c>
    </row>
    <row r="199" spans="13:27">
      <c r="M199" s="164">
        <f>Equations!E199-V198</f>
        <v>-40.841989790637314</v>
      </c>
      <c r="N199" s="152">
        <f t="shared" si="37"/>
        <v>-21.544443676887681</v>
      </c>
      <c r="O199" s="152">
        <f t="shared" si="38"/>
        <v>-130.57238592053139</v>
      </c>
      <c r="P199" s="152">
        <f t="shared" si="39"/>
        <v>-17.05463472881517</v>
      </c>
      <c r="Q199" s="152">
        <f t="shared" si="40"/>
        <v>-9.7680316670634806</v>
      </c>
      <c r="R199" s="153">
        <f t="shared" si="41"/>
        <v>-34.675992637301782</v>
      </c>
      <c r="S199" s="153">
        <f t="shared" si="42"/>
        <v>23.666311917084023</v>
      </c>
      <c r="T199" s="153">
        <f t="shared" si="43"/>
        <v>-11.009680720217759</v>
      </c>
      <c r="U199" s="154">
        <f t="shared" si="47"/>
        <v>487.92209689859538</v>
      </c>
      <c r="V199" s="153">
        <f t="shared" si="36"/>
        <v>294.90523332220238</v>
      </c>
      <c r="W199" s="153">
        <f t="shared" si="44"/>
        <v>21.905233322202378</v>
      </c>
      <c r="X199" s="153">
        <f t="shared" si="45"/>
        <v>71.42941997996428</v>
      </c>
      <c r="Y199" s="155">
        <v>3.5499467875626034</v>
      </c>
      <c r="Z199" s="153">
        <f t="shared" si="46"/>
        <v>12.091824443498586</v>
      </c>
      <c r="AA199" s="165">
        <v>725.50946660991519</v>
      </c>
    </row>
    <row r="200" spans="13:27">
      <c r="M200" s="164">
        <f>Equations!E200-V199</f>
        <v>-40.989955544424618</v>
      </c>
      <c r="N200" s="152">
        <f t="shared" si="37"/>
        <v>-21.622496677363909</v>
      </c>
      <c r="O200" s="152">
        <f t="shared" si="38"/>
        <v>-131.04543440826612</v>
      </c>
      <c r="P200" s="152">
        <f t="shared" si="39"/>
        <v>-17.116421676418657</v>
      </c>
      <c r="Q200" s="152">
        <f t="shared" si="40"/>
        <v>-9.8034201037200788</v>
      </c>
      <c r="R200" s="153">
        <f t="shared" si="41"/>
        <v>-34.786185140497103</v>
      </c>
      <c r="S200" s="153">
        <f t="shared" si="42"/>
        <v>23.655815876812817</v>
      </c>
      <c r="T200" s="153">
        <f t="shared" si="43"/>
        <v>-11.130369263684287</v>
      </c>
      <c r="U200" s="154">
        <f t="shared" si="47"/>
        <v>476.79172763491113</v>
      </c>
      <c r="V200" s="153">
        <f t="shared" si="36"/>
        <v>294.89053975102382</v>
      </c>
      <c r="W200" s="153">
        <f t="shared" si="44"/>
        <v>21.890539751023823</v>
      </c>
      <c r="X200" s="153">
        <f t="shared" si="45"/>
        <v>71.402971551842882</v>
      </c>
      <c r="Y200" s="155">
        <v>3.5483723815219221</v>
      </c>
      <c r="Z200" s="153">
        <f t="shared" si="46"/>
        <v>12.15096398319062</v>
      </c>
      <c r="AA200" s="165">
        <v>729.05783899143717</v>
      </c>
    </row>
    <row r="201" spans="13:27">
      <c r="M201" s="164">
        <f>Equations!E201-V200</f>
        <v>-41.137761973246086</v>
      </c>
      <c r="N201" s="152">
        <f t="shared" si="37"/>
        <v>-21.700465632773522</v>
      </c>
      <c r="O201" s="152">
        <f t="shared" si="38"/>
        <v>-131.51797353196073</v>
      </c>
      <c r="P201" s="152">
        <f t="shared" si="39"/>
        <v>-17.178142093740206</v>
      </c>
      <c r="Q201" s="152">
        <f t="shared" si="40"/>
        <v>-9.838770435198164</v>
      </c>
      <c r="R201" s="153">
        <f t="shared" si="41"/>
        <v>-34.896128072452449</v>
      </c>
      <c r="S201" s="153">
        <f t="shared" si="42"/>
        <v>23.645317811672673</v>
      </c>
      <c r="T201" s="153">
        <f t="shared" si="43"/>
        <v>-11.250810260779776</v>
      </c>
      <c r="U201" s="154">
        <f t="shared" si="47"/>
        <v>465.54091737413137</v>
      </c>
      <c r="V201" s="153">
        <f t="shared" si="36"/>
        <v>294.87568718167347</v>
      </c>
      <c r="W201" s="153">
        <f t="shared" si="44"/>
        <v>21.87568718167347</v>
      </c>
      <c r="X201" s="153">
        <f t="shared" si="45"/>
        <v>71.376236927012258</v>
      </c>
      <c r="Y201" s="155">
        <v>3.5467976717509009</v>
      </c>
      <c r="Z201" s="153">
        <f t="shared" si="46"/>
        <v>12.210077277719801</v>
      </c>
      <c r="AA201" s="165">
        <v>732.6046366631881</v>
      </c>
    </row>
    <row r="202" spans="13:27">
      <c r="M202" s="164">
        <f>Equations!E202-V201</f>
        <v>-41.285409403895727</v>
      </c>
      <c r="N202" s="152">
        <f t="shared" si="37"/>
        <v>-21.778350715502711</v>
      </c>
      <c r="O202" s="152">
        <f t="shared" si="38"/>
        <v>-131.99000433638005</v>
      </c>
      <c r="P202" s="152">
        <f t="shared" si="39"/>
        <v>-17.239796117241163</v>
      </c>
      <c r="Q202" s="152">
        <f t="shared" si="40"/>
        <v>-9.8740827396558899</v>
      </c>
      <c r="R202" s="153">
        <f t="shared" si="41"/>
        <v>-35.005821855682782</v>
      </c>
      <c r="S202" s="153">
        <f t="shared" si="42"/>
        <v>23.634817720059417</v>
      </c>
      <c r="T202" s="153">
        <f t="shared" si="43"/>
        <v>-11.371004135623366</v>
      </c>
      <c r="U202" s="154">
        <f t="shared" si="47"/>
        <v>454.169913238508</v>
      </c>
      <c r="V202" s="153">
        <f t="shared" si="36"/>
        <v>294.86067594038576</v>
      </c>
      <c r="W202" s="153">
        <f t="shared" si="44"/>
        <v>21.860675940385761</v>
      </c>
      <c r="X202" s="153">
        <f t="shared" si="45"/>
        <v>71.34921669269437</v>
      </c>
      <c r="Y202" s="155">
        <v>3.5452226580089126</v>
      </c>
      <c r="Z202" s="153">
        <f t="shared" si="46"/>
        <v>12.26916432201995</v>
      </c>
      <c r="AA202" s="165">
        <v>736.14985932119703</v>
      </c>
    </row>
    <row r="203" spans="13:27">
      <c r="M203" s="164">
        <f>Equations!E203-V202</f>
        <v>-41.432898162608012</v>
      </c>
      <c r="N203" s="152">
        <f t="shared" si="37"/>
        <v>-21.8561520976425</v>
      </c>
      <c r="O203" s="152">
        <f t="shared" si="38"/>
        <v>-132.4615278645</v>
      </c>
      <c r="P203" s="152">
        <f t="shared" si="39"/>
        <v>-17.301383883149203</v>
      </c>
      <c r="Q203" s="152">
        <f t="shared" si="40"/>
        <v>-9.909357095117576</v>
      </c>
      <c r="R203" s="153">
        <f t="shared" si="41"/>
        <v>-35.115266911768444</v>
      </c>
      <c r="S203" s="153">
        <f t="shared" si="42"/>
        <v>23.624315600366604</v>
      </c>
      <c r="T203" s="153">
        <f t="shared" si="43"/>
        <v>-11.49095131140184</v>
      </c>
      <c r="U203" s="154">
        <f t="shared" si="47"/>
        <v>442.67896192710617</v>
      </c>
      <c r="V203" s="153">
        <f t="shared" si="36"/>
        <v>294.84550635283625</v>
      </c>
      <c r="W203" s="153">
        <f t="shared" si="44"/>
        <v>21.845506352836253</v>
      </c>
      <c r="X203" s="153">
        <f t="shared" si="45"/>
        <v>71.32191143510525</v>
      </c>
      <c r="Y203" s="155">
        <v>3.5436473400549904</v>
      </c>
      <c r="Z203" s="153">
        <f t="shared" si="46"/>
        <v>12.328225111020867</v>
      </c>
      <c r="AA203" s="165">
        <v>739.69350666125206</v>
      </c>
    </row>
    <row r="204" spans="13:27">
      <c r="M204" s="164">
        <f>Equations!E204-V203</f>
        <v>-41.580228575058499</v>
      </c>
      <c r="N204" s="152">
        <f t="shared" si="37"/>
        <v>-21.933869950989102</v>
      </c>
      <c r="O204" s="152">
        <f t="shared" si="38"/>
        <v>-132.93254515750971</v>
      </c>
      <c r="P204" s="152">
        <f t="shared" si="39"/>
        <v>-17.362905527458629</v>
      </c>
      <c r="Q204" s="152">
        <f t="shared" si="40"/>
        <v>-9.9445935794738727</v>
      </c>
      <c r="R204" s="153">
        <f t="shared" si="41"/>
        <v>-35.224463661356467</v>
      </c>
      <c r="S204" s="153">
        <f t="shared" si="42"/>
        <v>23.613811450985441</v>
      </c>
      <c r="T204" s="153">
        <f t="shared" si="43"/>
        <v>-11.610652210371025</v>
      </c>
      <c r="U204" s="154">
        <f t="shared" si="47"/>
        <v>431.06830971673514</v>
      </c>
      <c r="V204" s="153">
        <f t="shared" si="36"/>
        <v>294.83017874414315</v>
      </c>
      <c r="W204" s="153">
        <f t="shared" si="44"/>
        <v>21.830178744143154</v>
      </c>
      <c r="X204" s="153">
        <f t="shared" si="45"/>
        <v>71.294321739457672</v>
      </c>
      <c r="Y204" s="155">
        <v>3.5420717176478163</v>
      </c>
      <c r="Z204" s="153">
        <f t="shared" si="46"/>
        <v>12.387259639648331</v>
      </c>
      <c r="AA204" s="165">
        <v>743.23557837889985</v>
      </c>
    </row>
    <row r="205" spans="13:27">
      <c r="M205" s="164">
        <f>Equations!E205-V204</f>
        <v>-41.727400966365394</v>
      </c>
      <c r="N205" s="152">
        <f t="shared" si="37"/>
        <v>-22.011504447044707</v>
      </c>
      <c r="O205" s="152">
        <f t="shared" si="38"/>
        <v>-133.40305725481639</v>
      </c>
      <c r="P205" s="152">
        <f t="shared" si="39"/>
        <v>-17.424361185930998</v>
      </c>
      <c r="Q205" s="152">
        <f t="shared" si="40"/>
        <v>-9.9797922704821342</v>
      </c>
      <c r="R205" s="153">
        <f t="shared" si="41"/>
        <v>-35.33341252416276</v>
      </c>
      <c r="S205" s="153">
        <f t="shared" si="42"/>
        <v>23.603305270304833</v>
      </c>
      <c r="T205" s="153">
        <f t="shared" si="43"/>
        <v>-11.730107253857927</v>
      </c>
      <c r="U205" s="154">
        <f t="shared" si="47"/>
        <v>419.33820246287723</v>
      </c>
      <c r="V205" s="153">
        <f t="shared" si="36"/>
        <v>294.81469343886857</v>
      </c>
      <c r="W205" s="153">
        <f t="shared" si="44"/>
        <v>21.814693438868574</v>
      </c>
      <c r="X205" s="153">
        <f t="shared" si="45"/>
        <v>71.266448189963427</v>
      </c>
      <c r="Y205" s="155">
        <v>3.5404957905457248</v>
      </c>
      <c r="Z205" s="153">
        <f t="shared" si="46"/>
        <v>12.446267902824093</v>
      </c>
      <c r="AA205" s="165">
        <v>746.77607416944556</v>
      </c>
    </row>
    <row r="206" spans="13:27">
      <c r="M206" s="164">
        <f>Equations!E206-V205</f>
        <v>-41.874415661090836</v>
      </c>
      <c r="N206" s="152">
        <f t="shared" si="37"/>
        <v>-22.08905575701818</v>
      </c>
      <c r="O206" s="152">
        <f t="shared" si="38"/>
        <v>-133.87306519404959</v>
      </c>
      <c r="P206" s="152">
        <f t="shared" si="39"/>
        <v>-17.485750994095667</v>
      </c>
      <c r="Q206" s="152">
        <f t="shared" si="40"/>
        <v>-10.014953245766717</v>
      </c>
      <c r="R206" s="153">
        <f t="shared" si="41"/>
        <v>-35.442113918974023</v>
      </c>
      <c r="S206" s="153">
        <f t="shared" si="42"/>
        <v>23.592797056711355</v>
      </c>
      <c r="T206" s="153">
        <f t="shared" si="43"/>
        <v>-11.849316862262668</v>
      </c>
      <c r="U206" s="154">
        <f t="shared" si="47"/>
        <v>407.48888560061459</v>
      </c>
      <c r="V206" s="153">
        <f t="shared" si="36"/>
        <v>294.79905076101949</v>
      </c>
      <c r="W206" s="153">
        <f t="shared" si="44"/>
        <v>21.799050761019487</v>
      </c>
      <c r="X206" s="153">
        <f t="shared" si="45"/>
        <v>71.238291369835082</v>
      </c>
      <c r="Y206" s="155">
        <v>3.538919558506703</v>
      </c>
      <c r="Z206" s="153">
        <f t="shared" si="46"/>
        <v>12.505249895465871</v>
      </c>
      <c r="AA206" s="165">
        <v>750.31499372795224</v>
      </c>
    </row>
    <row r="207" spans="13:27">
      <c r="M207" s="164">
        <f>Equations!E207-V206</f>
        <v>-42.021272983241744</v>
      </c>
      <c r="N207" s="152">
        <f t="shared" si="37"/>
        <v>-22.166524051825501</v>
      </c>
      <c r="O207" s="152">
        <f t="shared" si="38"/>
        <v>-134.34257001106366</v>
      </c>
      <c r="P207" s="152">
        <f t="shared" si="39"/>
        <v>-17.547075087250157</v>
      </c>
      <c r="Q207" s="152">
        <f t="shared" si="40"/>
        <v>-10.050076582819189</v>
      </c>
      <c r="R207" s="153">
        <f t="shared" si="41"/>
        <v>-35.550568263649296</v>
      </c>
      <c r="S207" s="153">
        <f t="shared" si="42"/>
        <v>23.582286808589249</v>
      </c>
      <c r="T207" s="153">
        <f t="shared" si="43"/>
        <v>-11.968281455060048</v>
      </c>
      <c r="U207" s="154">
        <f t="shared" si="47"/>
        <v>395.52060414555456</v>
      </c>
      <c r="V207" s="153">
        <f t="shared" si="36"/>
        <v>294.78325103404916</v>
      </c>
      <c r="W207" s="153">
        <f t="shared" si="44"/>
        <v>21.783251034049158</v>
      </c>
      <c r="X207" s="153">
        <f t="shared" si="45"/>
        <v>71.209851861288485</v>
      </c>
      <c r="Y207" s="155">
        <v>3.537343021288387</v>
      </c>
      <c r="Z207" s="153">
        <f t="shared" si="46"/>
        <v>12.564205612487344</v>
      </c>
      <c r="AA207" s="165">
        <v>753.85233674924064</v>
      </c>
    </row>
    <row r="208" spans="13:27">
      <c r="M208" s="164">
        <f>Equations!E208-V207</f>
        <v>-42.167973256271409</v>
      </c>
      <c r="N208" s="152">
        <f t="shared" si="37"/>
        <v>-22.243909502090617</v>
      </c>
      <c r="O208" s="152">
        <f t="shared" si="38"/>
        <v>-134.81157273994313</v>
      </c>
      <c r="P208" s="152">
        <f t="shared" si="39"/>
        <v>-17.608333600460792</v>
      </c>
      <c r="Q208" s="152">
        <f t="shared" si="40"/>
        <v>-10.085162358998712</v>
      </c>
      <c r="R208" s="153">
        <f t="shared" si="41"/>
        <v>-35.658775975122175</v>
      </c>
      <c r="S208" s="153">
        <f t="shared" si="42"/>
        <v>23.571774524320432</v>
      </c>
      <c r="T208" s="153">
        <f t="shared" si="43"/>
        <v>-12.087001450801743</v>
      </c>
      <c r="U208" s="154">
        <f t="shared" si="47"/>
        <v>383.43360269475284</v>
      </c>
      <c r="V208" s="153">
        <f t="shared" si="36"/>
        <v>294.76729458085828</v>
      </c>
      <c r="W208" s="153">
        <f t="shared" si="44"/>
        <v>21.767294580858277</v>
      </c>
      <c r="X208" s="153">
        <f t="shared" si="45"/>
        <v>71.181130245544892</v>
      </c>
      <c r="Y208" s="155">
        <v>3.5357661786480645</v>
      </c>
      <c r="Z208" s="153">
        <f t="shared" si="46"/>
        <v>12.623135048798144</v>
      </c>
      <c r="AA208" s="165">
        <v>757.38810292788867</v>
      </c>
    </row>
    <row r="209" spans="13:27">
      <c r="M209" s="164">
        <f>Equations!E209-V208</f>
        <v>-42.314516803080522</v>
      </c>
      <c r="N209" s="152">
        <f t="shared" si="37"/>
        <v>-22.321212278145961</v>
      </c>
      <c r="O209" s="152">
        <f t="shared" si="38"/>
        <v>-135.28007441300582</v>
      </c>
      <c r="P209" s="152">
        <f t="shared" si="39"/>
        <v>-17.669526668563154</v>
      </c>
      <c r="Q209" s="152">
        <f t="shared" si="40"/>
        <v>-10.120210651532281</v>
      </c>
      <c r="R209" s="153">
        <f t="shared" si="41"/>
        <v>-35.766737469402443</v>
      </c>
      <c r="S209" s="153">
        <f t="shared" si="42"/>
        <v>23.561260202284476</v>
      </c>
      <c r="T209" s="153">
        <f t="shared" si="43"/>
        <v>-12.205477267117967</v>
      </c>
      <c r="U209" s="154">
        <f t="shared" si="47"/>
        <v>371.22812542763489</v>
      </c>
      <c r="V209" s="153">
        <f t="shared" si="36"/>
        <v>294.75118172379626</v>
      </c>
      <c r="W209" s="153">
        <f t="shared" si="44"/>
        <v>21.751181723796265</v>
      </c>
      <c r="X209" s="153">
        <f t="shared" si="45"/>
        <v>71.152127102833276</v>
      </c>
      <c r="Y209" s="155">
        <v>3.5341890303426711</v>
      </c>
      <c r="Z209" s="153">
        <f t="shared" si="46"/>
        <v>12.682038199303856</v>
      </c>
      <c r="AA209" s="165">
        <v>760.92229195823131</v>
      </c>
    </row>
    <row r="210" spans="13:27">
      <c r="M210" s="164">
        <f>Equations!E210-V209</f>
        <v>-42.460903946018504</v>
      </c>
      <c r="N210" s="152">
        <f t="shared" si="37"/>
        <v>-22.398432550033178</v>
      </c>
      <c r="O210" s="152">
        <f t="shared" si="38"/>
        <v>-135.74807606080714</v>
      </c>
      <c r="P210" s="152">
        <f t="shared" si="39"/>
        <v>-17.730654426162623</v>
      </c>
      <c r="Q210" s="152">
        <f t="shared" si="40"/>
        <v>-10.155221537515041</v>
      </c>
      <c r="R210" s="153">
        <f t="shared" si="41"/>
        <v>-35.874453161578067</v>
      </c>
      <c r="S210" s="153">
        <f t="shared" si="42"/>
        <v>23.550743840858615</v>
      </c>
      <c r="T210" s="153">
        <f t="shared" si="43"/>
        <v>-12.323709320719452</v>
      </c>
      <c r="U210" s="154">
        <f t="shared" si="47"/>
        <v>358.90441610691545</v>
      </c>
      <c r="V210" s="153">
        <f t="shared" si="36"/>
        <v>294.73491278466241</v>
      </c>
      <c r="W210" s="153">
        <f t="shared" si="44"/>
        <v>21.734912784662413</v>
      </c>
      <c r="X210" s="153">
        <f t="shared" si="45"/>
        <v>71.122843012392337</v>
      </c>
      <c r="Y210" s="155">
        <v>3.532611576128792</v>
      </c>
      <c r="Z210" s="153">
        <f t="shared" si="46"/>
        <v>12.740915058906003</v>
      </c>
      <c r="AA210" s="165">
        <v>764.45490353436014</v>
      </c>
    </row>
    <row r="211" spans="13:27">
      <c r="M211" s="164">
        <f>Equations!E211-V210</f>
        <v>-42.607135006884675</v>
      </c>
      <c r="N211" s="152">
        <f t="shared" si="37"/>
        <v>-22.47557048750372</v>
      </c>
      <c r="O211" s="152">
        <f t="shared" si="38"/>
        <v>-136.21557871214375</v>
      </c>
      <c r="P211" s="152">
        <f t="shared" si="39"/>
        <v>-17.791717007634876</v>
      </c>
      <c r="Q211" s="152">
        <f t="shared" si="40"/>
        <v>-10.190195093910585</v>
      </c>
      <c r="R211" s="153">
        <f t="shared" si="41"/>
        <v>-35.981923465816998</v>
      </c>
      <c r="S211" s="153">
        <f t="shared" si="42"/>
        <v>23.540225438417714</v>
      </c>
      <c r="T211" s="153">
        <f t="shared" si="43"/>
        <v>-12.441698027399283</v>
      </c>
      <c r="U211" s="154">
        <f t="shared" si="47"/>
        <v>346.46271807951615</v>
      </c>
      <c r="V211" s="153">
        <f t="shared" si="36"/>
        <v>294.71848808470708</v>
      </c>
      <c r="W211" s="153">
        <f t="shared" si="44"/>
        <v>21.718488084707076</v>
      </c>
      <c r="X211" s="153">
        <f t="shared" si="45"/>
        <v>71.093278552472739</v>
      </c>
      <c r="Y211" s="155">
        <v>3.5310338157626568</v>
      </c>
      <c r="Z211" s="153">
        <f t="shared" si="46"/>
        <v>12.799765622502045</v>
      </c>
      <c r="AA211" s="165">
        <v>767.98593735012275</v>
      </c>
    </row>
    <row r="212" spans="13:27">
      <c r="M212" s="164">
        <f>Equations!E212-V211</f>
        <v>-42.753210306929333</v>
      </c>
      <c r="N212" s="152">
        <f t="shared" si="37"/>
        <v>-22.552626260019437</v>
      </c>
      <c r="O212" s="152">
        <f t="shared" si="38"/>
        <v>-136.68258339405719</v>
      </c>
      <c r="P212" s="152">
        <f t="shared" si="39"/>
        <v>-17.852714547126325</v>
      </c>
      <c r="Q212" s="152">
        <f t="shared" si="40"/>
        <v>-10.225131397551184</v>
      </c>
      <c r="R212" s="153">
        <f t="shared" si="41"/>
        <v>-36.089148795368914</v>
      </c>
      <c r="S212" s="153">
        <f t="shared" si="42"/>
        <v>23.529704993334303</v>
      </c>
      <c r="T212" s="153">
        <f t="shared" si="43"/>
        <v>-12.559443802034611</v>
      </c>
      <c r="U212" s="154">
        <f t="shared" si="47"/>
        <v>333.90327427748156</v>
      </c>
      <c r="V212" s="153">
        <f t="shared" si="36"/>
        <v>294.70190794463292</v>
      </c>
      <c r="W212" s="153">
        <f t="shared" si="44"/>
        <v>21.701907944632921</v>
      </c>
      <c r="X212" s="153">
        <f t="shared" si="45"/>
        <v>71.063434300339253</v>
      </c>
      <c r="Y212" s="155">
        <v>3.529455749000145</v>
      </c>
      <c r="Z212" s="153">
        <f t="shared" si="46"/>
        <v>12.858589884985381</v>
      </c>
      <c r="AA212" s="165">
        <v>771.51539309912289</v>
      </c>
    </row>
    <row r="213" spans="13:27">
      <c r="M213" s="164">
        <f>Equations!E213-V212</f>
        <v>-42.899130166855173</v>
      </c>
      <c r="N213" s="152">
        <f t="shared" si="37"/>
        <v>-22.62960003675331</v>
      </c>
      <c r="O213" s="152">
        <f t="shared" si="38"/>
        <v>-137.14909113183822</v>
      </c>
      <c r="P213" s="152">
        <f t="shared" si="39"/>
        <v>-17.913647178554715</v>
      </c>
      <c r="Q213" s="152">
        <f t="shared" si="40"/>
        <v>-10.260030525138154</v>
      </c>
      <c r="R213" s="153">
        <f t="shared" si="41"/>
        <v>-36.196129562567279</v>
      </c>
      <c r="S213" s="153">
        <f t="shared" si="42"/>
        <v>23.519182503978559</v>
      </c>
      <c r="T213" s="153">
        <f t="shared" si="43"/>
        <v>-12.67694705858872</v>
      </c>
      <c r="U213" s="154">
        <f t="shared" si="47"/>
        <v>321.22632721889283</v>
      </c>
      <c r="V213" s="153">
        <f t="shared" si="36"/>
        <v>294.68517268459618</v>
      </c>
      <c r="W213" s="153">
        <f t="shared" si="44"/>
        <v>21.685172684596182</v>
      </c>
      <c r="X213" s="153">
        <f t="shared" si="45"/>
        <v>71.033310832273131</v>
      </c>
      <c r="Y213" s="155">
        <v>3.5278773755967836</v>
      </c>
      <c r="Z213" s="153">
        <f t="shared" si="46"/>
        <v>12.917387841245327</v>
      </c>
      <c r="AA213" s="165">
        <v>775.04327047471963</v>
      </c>
    </row>
    <row r="214" spans="13:27">
      <c r="M214" s="164">
        <f>Equations!E214-V213</f>
        <v>-43.044894906818428</v>
      </c>
      <c r="N214" s="152">
        <f t="shared" si="37"/>
        <v>-22.706491986590052</v>
      </c>
      <c r="O214" s="152">
        <f t="shared" si="38"/>
        <v>-137.61510294903064</v>
      </c>
      <c r="P214" s="152">
        <f t="shared" si="39"/>
        <v>-17.974515035609613</v>
      </c>
      <c r="Q214" s="152">
        <f t="shared" si="40"/>
        <v>-10.2948925532421</v>
      </c>
      <c r="R214" s="153">
        <f t="shared" si="41"/>
        <v>-36.302866178830996</v>
      </c>
      <c r="S214" s="153">
        <f t="shared" si="42"/>
        <v>23.508657968718275</v>
      </c>
      <c r="T214" s="153">
        <f t="shared" si="43"/>
        <v>-12.794208210112721</v>
      </c>
      <c r="U214" s="154">
        <f t="shared" si="47"/>
        <v>308.43211900878009</v>
      </c>
      <c r="V214" s="153">
        <f t="shared" si="36"/>
        <v>294.66828262420779</v>
      </c>
      <c r="W214" s="153">
        <f t="shared" si="44"/>
        <v>21.668282624207791</v>
      </c>
      <c r="X214" s="153">
        <f t="shared" si="45"/>
        <v>71.002908723574023</v>
      </c>
      <c r="Y214" s="155">
        <v>3.5262986953077413</v>
      </c>
      <c r="Z214" s="153">
        <f t="shared" si="46"/>
        <v>12.976159486167123</v>
      </c>
      <c r="AA214" s="165">
        <v>778.56956917002742</v>
      </c>
    </row>
    <row r="215" spans="13:27">
      <c r="M215" s="164">
        <f>Equations!E215-V214</f>
        <v>-43.190504846430031</v>
      </c>
      <c r="N215" s="152">
        <f t="shared" si="37"/>
        <v>-22.78330227812674</v>
      </c>
      <c r="O215" s="152">
        <f t="shared" si="38"/>
        <v>-138.08061986743479</v>
      </c>
      <c r="P215" s="152">
        <f t="shared" si="39"/>
        <v>-18.035318251752869</v>
      </c>
      <c r="Q215" s="152">
        <f t="shared" si="40"/>
        <v>-10.329717558303225</v>
      </c>
      <c r="R215" s="153">
        <f t="shared" si="41"/>
        <v>-36.409359054666353</v>
      </c>
      <c r="S215" s="153">
        <f t="shared" si="42"/>
        <v>23.498131385918882</v>
      </c>
      <c r="T215" s="153">
        <f t="shared" si="43"/>
        <v>-12.911227668747472</v>
      </c>
      <c r="U215" s="154">
        <f t="shared" si="47"/>
        <v>295.52089134003262</v>
      </c>
      <c r="V215" s="153">
        <f t="shared" si="36"/>
        <v>294.65123808253452</v>
      </c>
      <c r="W215" s="153">
        <f t="shared" si="44"/>
        <v>21.651238082534519</v>
      </c>
      <c r="X215" s="153">
        <f t="shared" si="45"/>
        <v>70.972228548562128</v>
      </c>
      <c r="Y215" s="155">
        <v>3.5247197078878321</v>
      </c>
      <c r="Z215" s="153">
        <f t="shared" si="46"/>
        <v>13.03490481463192</v>
      </c>
      <c r="AA215" s="165">
        <v>782.09428887791523</v>
      </c>
    </row>
    <row r="216" spans="13:27">
      <c r="M216" s="164">
        <f>Equations!E216-V215</f>
        <v>-43.335960304756782</v>
      </c>
      <c r="N216" s="152">
        <f t="shared" si="37"/>
        <v>-22.860031079673401</v>
      </c>
      <c r="O216" s="152">
        <f t="shared" si="38"/>
        <v>-138.54564290711153</v>
      </c>
      <c r="P216" s="152">
        <f t="shared" si="39"/>
        <v>-18.096056960219119</v>
      </c>
      <c r="Q216" s="152">
        <f t="shared" si="40"/>
        <v>-10.364505616631584</v>
      </c>
      <c r="R216" s="153">
        <f t="shared" si="41"/>
        <v>-36.515608599668731</v>
      </c>
      <c r="S216" s="153">
        <f t="shared" si="42"/>
        <v>23.487602753943438</v>
      </c>
      <c r="T216" s="153">
        <f t="shared" si="43"/>
        <v>-13.028005845725293</v>
      </c>
      <c r="U216" s="154">
        <f t="shared" si="47"/>
        <v>282.4928854943073</v>
      </c>
      <c r="V216" s="153">
        <f t="shared" si="36"/>
        <v>294.63403937810034</v>
      </c>
      <c r="W216" s="153">
        <f t="shared" si="44"/>
        <v>21.63403937810034</v>
      </c>
      <c r="X216" s="153">
        <f t="shared" si="45"/>
        <v>70.941270880580618</v>
      </c>
      <c r="Y216" s="155">
        <v>3.5231404130915154</v>
      </c>
      <c r="Z216" s="153">
        <f t="shared" si="46"/>
        <v>13.093623821516779</v>
      </c>
      <c r="AA216" s="165">
        <v>785.61742929100672</v>
      </c>
    </row>
    <row r="217" spans="13:27">
      <c r="M217" s="164">
        <f>Equations!E217-V216</f>
        <v>-43.481261600322597</v>
      </c>
      <c r="N217" s="152">
        <f t="shared" si="37"/>
        <v>-22.936678559253696</v>
      </c>
      <c r="O217" s="152">
        <f t="shared" si="38"/>
        <v>-139.01017308638603</v>
      </c>
      <c r="P217" s="152">
        <f t="shared" si="39"/>
        <v>-18.156731294016311</v>
      </c>
      <c r="Q217" s="152">
        <f t="shared" si="40"/>
        <v>-10.399256804407395</v>
      </c>
      <c r="R217" s="153">
        <f t="shared" si="41"/>
        <v>-36.621615222524525</v>
      </c>
      <c r="S217" s="153">
        <f t="shared" si="42"/>
        <v>23.477072071152634</v>
      </c>
      <c r="T217" s="153">
        <f t="shared" si="43"/>
        <v>-13.144543151371892</v>
      </c>
      <c r="U217" s="154">
        <f t="shared" si="47"/>
        <v>269.34834234293544</v>
      </c>
      <c r="V217" s="153">
        <f t="shared" si="36"/>
        <v>294.61668682888751</v>
      </c>
      <c r="W217" s="153">
        <f t="shared" si="44"/>
        <v>21.616686828887509</v>
      </c>
      <c r="X217" s="153">
        <f t="shared" si="45"/>
        <v>70.910036291997528</v>
      </c>
      <c r="Y217" s="155">
        <v>3.5215608106728951</v>
      </c>
      <c r="Z217" s="153">
        <f t="shared" si="46"/>
        <v>13.15231650169466</v>
      </c>
      <c r="AA217" s="165">
        <v>789.13899010167961</v>
      </c>
    </row>
    <row r="218" spans="13:27">
      <c r="M218" s="164">
        <f>Equations!E218-V217</f>
        <v>-43.626409051109761</v>
      </c>
      <c r="N218" s="152">
        <f t="shared" si="37"/>
        <v>-23.013244884605573</v>
      </c>
      <c r="O218" s="152">
        <f t="shared" si="38"/>
        <v>-139.47421142185195</v>
      </c>
      <c r="P218" s="152">
        <f t="shared" si="39"/>
        <v>-18.217341385926211</v>
      </c>
      <c r="Q218" s="152">
        <f t="shared" si="40"/>
        <v>-10.433971197681339</v>
      </c>
      <c r="R218" s="153">
        <f t="shared" si="41"/>
        <v>-36.727379331012969</v>
      </c>
      <c r="S218" s="153">
        <f t="shared" si="42"/>
        <v>23.466539335904763</v>
      </c>
      <c r="T218" s="153">
        <f t="shared" si="43"/>
        <v>-13.260839995108206</v>
      </c>
      <c r="U218" s="154">
        <f t="shared" si="47"/>
        <v>256.08750234782724</v>
      </c>
      <c r="V218" s="153">
        <f t="shared" si="36"/>
        <v>294.59918075233787</v>
      </c>
      <c r="W218" s="153">
        <f t="shared" si="44"/>
        <v>21.599180752337872</v>
      </c>
      <c r="X218" s="153">
        <f t="shared" si="45"/>
        <v>70.878525354208165</v>
      </c>
      <c r="Y218" s="155">
        <v>3.5199809003857143</v>
      </c>
      <c r="Z218" s="153">
        <f t="shared" si="46"/>
        <v>13.210982850034421</v>
      </c>
      <c r="AA218" s="165">
        <v>792.6589710020653</v>
      </c>
    </row>
    <row r="219" spans="13:27">
      <c r="M219" s="164">
        <f>Equations!E219-V218</f>
        <v>-43.771402974560118</v>
      </c>
      <c r="N219" s="152">
        <f t="shared" si="37"/>
        <v>-23.089730223181885</v>
      </c>
      <c r="O219" s="152">
        <f t="shared" si="38"/>
        <v>-139.93775892837505</v>
      </c>
      <c r="P219" s="152">
        <f t="shared" si="39"/>
        <v>-18.277887368504917</v>
      </c>
      <c r="Q219" s="152">
        <f t="shared" si="40"/>
        <v>-10.468648872374837</v>
      </c>
      <c r="R219" s="153">
        <f t="shared" si="41"/>
        <v>-36.83290133200795</v>
      </c>
      <c r="S219" s="153">
        <f t="shared" si="42"/>
        <v>23.456004546555729</v>
      </c>
      <c r="T219" s="153">
        <f t="shared" si="43"/>
        <v>-13.376896785452221</v>
      </c>
      <c r="U219" s="154">
        <f t="shared" si="47"/>
        <v>242.71060556237501</v>
      </c>
      <c r="V219" s="153">
        <f t="shared" si="36"/>
        <v>294.58152146535383</v>
      </c>
      <c r="W219" s="153">
        <f t="shared" si="44"/>
        <v>21.581521465353831</v>
      </c>
      <c r="X219" s="153">
        <f t="shared" si="45"/>
        <v>70.846738637636889</v>
      </c>
      <c r="Y219" s="155">
        <v>3.5184006819833593</v>
      </c>
      <c r="Z219" s="153">
        <f t="shared" si="46"/>
        <v>13.269622861400812</v>
      </c>
      <c r="AA219" s="165">
        <v>796.17737168404869</v>
      </c>
    </row>
    <row r="220" spans="13:27">
      <c r="M220" s="164">
        <f>Equations!E220-V219</f>
        <v>-43.91624368757607</v>
      </c>
      <c r="N220" s="152">
        <f t="shared" si="37"/>
        <v>-23.16613474215093</v>
      </c>
      <c r="O220" s="152">
        <f t="shared" si="38"/>
        <v>-140.40081661909656</v>
      </c>
      <c r="P220" s="152">
        <f t="shared" si="39"/>
        <v>-18.338369374083264</v>
      </c>
      <c r="Q220" s="152">
        <f t="shared" si="40"/>
        <v>-10.503289904280296</v>
      </c>
      <c r="R220" s="153">
        <f t="shared" si="41"/>
        <v>-36.938181631479694</v>
      </c>
      <c r="S220" s="153">
        <f t="shared" si="42"/>
        <v>23.445467701459055</v>
      </c>
      <c r="T220" s="153">
        <f t="shared" si="43"/>
        <v>-13.492713930020638</v>
      </c>
      <c r="U220" s="154">
        <f t="shared" si="47"/>
        <v>229.21789163235437</v>
      </c>
      <c r="V220" s="153">
        <f t="shared" si="36"/>
        <v>294.56370928429976</v>
      </c>
      <c r="W220" s="153">
        <f t="shared" si="44"/>
        <v>21.563709284299762</v>
      </c>
      <c r="X220" s="153">
        <f t="shared" si="45"/>
        <v>70.814676711739565</v>
      </c>
      <c r="Y220" s="155">
        <v>3.5168201552188583</v>
      </c>
      <c r="Z220" s="153">
        <f t="shared" si="46"/>
        <v>13.328236530654459</v>
      </c>
      <c r="AA220" s="165">
        <v>799.69419183926755</v>
      </c>
    </row>
    <row r="221" spans="13:27">
      <c r="M221" s="164">
        <f>Equations!E221-V220</f>
        <v>-44.060931506522024</v>
      </c>
      <c r="N221" s="152">
        <f t="shared" si="37"/>
        <v>-23.242458608397222</v>
      </c>
      <c r="O221" s="152">
        <f t="shared" si="38"/>
        <v>-140.86338550543769</v>
      </c>
      <c r="P221" s="152">
        <f t="shared" si="39"/>
        <v>-18.398787534767443</v>
      </c>
      <c r="Q221" s="152">
        <f t="shared" si="40"/>
        <v>-10.537894369061449</v>
      </c>
      <c r="R221" s="153">
        <f t="shared" si="41"/>
        <v>-37.043220634496741</v>
      </c>
      <c r="S221" s="153">
        <f t="shared" si="42"/>
        <v>23.434928798965853</v>
      </c>
      <c r="T221" s="153">
        <f t="shared" si="43"/>
        <v>-13.608291835530888</v>
      </c>
      <c r="U221" s="154">
        <f t="shared" si="47"/>
        <v>215.60959979682349</v>
      </c>
      <c r="V221" s="153">
        <f t="shared" si="36"/>
        <v>294.54574452500316</v>
      </c>
      <c r="W221" s="153">
        <f t="shared" si="44"/>
        <v>21.545744525003158</v>
      </c>
      <c r="X221" s="153">
        <f t="shared" si="45"/>
        <v>70.782340145005691</v>
      </c>
      <c r="Y221" s="155">
        <v>3.5152393198448779</v>
      </c>
      <c r="Z221" s="153">
        <f t="shared" si="46"/>
        <v>13.386823852651874</v>
      </c>
      <c r="AA221" s="165">
        <v>803.20943115911246</v>
      </c>
    </row>
    <row r="222" spans="13:27">
      <c r="M222" s="164">
        <f>Equations!E222-V221</f>
        <v>-44.205466747225415</v>
      </c>
      <c r="N222" s="152">
        <f t="shared" si="37"/>
        <v>-23.31870198852199</v>
      </c>
      <c r="O222" s="152">
        <f t="shared" si="38"/>
        <v>-141.32546659710297</v>
      </c>
      <c r="P222" s="152">
        <f t="shared" si="39"/>
        <v>-18.459141982439402</v>
      </c>
      <c r="Q222" s="152">
        <f t="shared" si="40"/>
        <v>-10.572462342253614</v>
      </c>
      <c r="R222" s="153">
        <f t="shared" si="41"/>
        <v>-37.148018745227645</v>
      </c>
      <c r="S222" s="153">
        <f t="shared" si="42"/>
        <v>23.424387837424835</v>
      </c>
      <c r="T222" s="153">
        <f t="shared" si="43"/>
        <v>-13.723630907802811</v>
      </c>
      <c r="U222" s="154">
        <f t="shared" si="47"/>
        <v>201.88596888902069</v>
      </c>
      <c r="V222" s="153">
        <f t="shared" si="36"/>
        <v>294.52762750275571</v>
      </c>
      <c r="W222" s="153">
        <f t="shared" si="44"/>
        <v>21.527627502755706</v>
      </c>
      <c r="X222" s="153">
        <f t="shared" si="45"/>
        <v>70.749729504960271</v>
      </c>
      <c r="Y222" s="155">
        <v>3.5136581756137253</v>
      </c>
      <c r="Z222" s="153">
        <f t="shared" si="46"/>
        <v>13.445384822245437</v>
      </c>
      <c r="AA222" s="165">
        <v>806.72308933472618</v>
      </c>
    </row>
    <row r="223" spans="13:27">
      <c r="M223" s="164">
        <f>Equations!E223-V222</f>
        <v>-44.349849724977958</v>
      </c>
      <c r="N223" s="152">
        <f t="shared" si="37"/>
        <v>-23.394865048843897</v>
      </c>
      <c r="O223" s="152">
        <f t="shared" si="38"/>
        <v>-141.78706090208422</v>
      </c>
      <c r="P223" s="152">
        <f t="shared" si="39"/>
        <v>-18.519432848757397</v>
      </c>
      <c r="Q223" s="152">
        <f t="shared" si="40"/>
        <v>-10.606993899263969</v>
      </c>
      <c r="R223" s="153">
        <f t="shared" si="41"/>
        <v>-37.252576366942797</v>
      </c>
      <c r="S223" s="153">
        <f t="shared" si="42"/>
        <v>23.413844815182305</v>
      </c>
      <c r="T223" s="153">
        <f t="shared" si="43"/>
        <v>-13.838731551760493</v>
      </c>
      <c r="U223" s="154">
        <f t="shared" si="47"/>
        <v>188.04723733726019</v>
      </c>
      <c r="V223" s="153">
        <f t="shared" si="36"/>
        <v>294.50935853231459</v>
      </c>
      <c r="W223" s="153">
        <f t="shared" si="44"/>
        <v>21.509358532314593</v>
      </c>
      <c r="X223" s="153">
        <f t="shared" si="45"/>
        <v>70.716845358166267</v>
      </c>
      <c r="Y223" s="155">
        <v>3.5120767222773455</v>
      </c>
      <c r="Z223" s="153">
        <f t="shared" si="46"/>
        <v>13.503919434283393</v>
      </c>
      <c r="AA223" s="165">
        <v>810.23516605700354</v>
      </c>
    </row>
    <row r="224" spans="13:27">
      <c r="M224" s="164">
        <f>Equations!E224-V223</f>
        <v>-44.494080754536839</v>
      </c>
      <c r="N224" s="152">
        <f t="shared" si="37"/>
        <v>-23.47094795539962</v>
      </c>
      <c r="O224" s="152">
        <f t="shared" si="38"/>
        <v>-142.24816942666436</v>
      </c>
      <c r="P224" s="152">
        <f t="shared" si="39"/>
        <v>-18.579660265156477</v>
      </c>
      <c r="Q224" s="152">
        <f t="shared" si="40"/>
        <v>-10.641489115371861</v>
      </c>
      <c r="R224" s="153">
        <f t="shared" si="41"/>
        <v>-37.356893902016289</v>
      </c>
      <c r="S224" s="153">
        <f t="shared" si="42"/>
        <v>23.403299730582159</v>
      </c>
      <c r="T224" s="153">
        <f t="shared" si="43"/>
        <v>-13.95359417143413</v>
      </c>
      <c r="U224" s="154">
        <f t="shared" si="47"/>
        <v>174.09364316582605</v>
      </c>
      <c r="V224" s="153">
        <f t="shared" si="36"/>
        <v>294.49093792790353</v>
      </c>
      <c r="W224" s="153">
        <f t="shared" si="44"/>
        <v>21.490937927903531</v>
      </c>
      <c r="X224" s="153">
        <f t="shared" si="45"/>
        <v>70.683688270226355</v>
      </c>
      <c r="Y224" s="155">
        <v>3.5104949595873238</v>
      </c>
      <c r="Z224" s="153">
        <f t="shared" si="46"/>
        <v>13.562427683609847</v>
      </c>
      <c r="AA224" s="165">
        <v>813.74566101659082</v>
      </c>
    </row>
    <row r="225" spans="13:27">
      <c r="M225" s="164">
        <f>Equations!E225-V224</f>
        <v>-44.638160150125771</v>
      </c>
      <c r="N225" s="152">
        <f t="shared" si="37"/>
        <v>-23.546950873944429</v>
      </c>
      <c r="O225" s="152">
        <f t="shared" si="38"/>
        <v>-142.70879317542077</v>
      </c>
      <c r="P225" s="152">
        <f t="shared" si="39"/>
        <v>-18.63982436284892</v>
      </c>
      <c r="Q225" s="152">
        <f t="shared" si="40"/>
        <v>-10.675948065729042</v>
      </c>
      <c r="R225" s="153">
        <f t="shared" si="41"/>
        <v>-37.460971751927467</v>
      </c>
      <c r="S225" s="153">
        <f t="shared" si="42"/>
        <v>23.392752581965862</v>
      </c>
      <c r="T225" s="153">
        <f t="shared" si="43"/>
        <v>-14.068219169961605</v>
      </c>
      <c r="U225" s="154">
        <f t="shared" si="47"/>
        <v>160.02542399586446</v>
      </c>
      <c r="V225" s="153">
        <f t="shared" si="36"/>
        <v>294.47236600321418</v>
      </c>
      <c r="W225" s="153">
        <f t="shared" si="44"/>
        <v>21.472366003214177</v>
      </c>
      <c r="X225" s="153">
        <f t="shared" si="45"/>
        <v>70.650258805785512</v>
      </c>
      <c r="Y225" s="155">
        <v>3.5089128872948789</v>
      </c>
      <c r="Z225" s="153">
        <f t="shared" si="46"/>
        <v>13.62090956506476</v>
      </c>
      <c r="AA225" s="165">
        <v>817.25457390388567</v>
      </c>
    </row>
    <row r="226" spans="13:27">
      <c r="M226" s="164">
        <f>Equations!E226-V225</f>
        <v>-44.782088225436439</v>
      </c>
      <c r="N226" s="152">
        <f t="shared" si="37"/>
        <v>-23.622873969952952</v>
      </c>
      <c r="O226" s="152">
        <f t="shared" si="38"/>
        <v>-143.16893315122999</v>
      </c>
      <c r="P226" s="152">
        <f t="shared" si="39"/>
        <v>-18.699925272824846</v>
      </c>
      <c r="Q226" s="152">
        <f t="shared" si="40"/>
        <v>-10.710370825360023</v>
      </c>
      <c r="R226" s="153">
        <f t="shared" si="41"/>
        <v>-37.564810317263081</v>
      </c>
      <c r="S226" s="153">
        <f t="shared" si="42"/>
        <v>23.382203367672449</v>
      </c>
      <c r="T226" s="153">
        <f t="shared" si="43"/>
        <v>-14.182606949590632</v>
      </c>
      <c r="U226" s="154">
        <f t="shared" si="47"/>
        <v>145.84281704627384</v>
      </c>
      <c r="V226" s="153">
        <f t="shared" si="36"/>
        <v>294.4536430714071</v>
      </c>
      <c r="W226" s="153">
        <f t="shared" si="44"/>
        <v>21.4536430714071</v>
      </c>
      <c r="X226" s="153">
        <f t="shared" si="45"/>
        <v>70.61655752853278</v>
      </c>
      <c r="Y226" s="155">
        <v>3.5073305051508674</v>
      </c>
      <c r="Z226" s="153">
        <f t="shared" si="46"/>
        <v>13.679365073483943</v>
      </c>
      <c r="AA226" s="165">
        <v>820.76190440903656</v>
      </c>
    </row>
    <row r="227" spans="13:27">
      <c r="M227" s="164">
        <f>Equations!E227-V226</f>
        <v>-44.925865293629357</v>
      </c>
      <c r="N227" s="152">
        <f t="shared" si="37"/>
        <v>-23.698717408619604</v>
      </c>
      <c r="O227" s="152">
        <f t="shared" si="38"/>
        <v>-143.62859035527032</v>
      </c>
      <c r="P227" s="152">
        <f t="shared" si="39"/>
        <v>-18.759963125852572</v>
      </c>
      <c r="Q227" s="152">
        <f t="shared" si="40"/>
        <v>-10.744757469162279</v>
      </c>
      <c r="R227" s="153">
        <f t="shared" si="41"/>
        <v>-37.668409997718761</v>
      </c>
      <c r="S227" s="153">
        <f t="shared" si="42"/>
        <v>23.371652086038569</v>
      </c>
      <c r="T227" s="153">
        <f t="shared" si="43"/>
        <v>-14.296757911680192</v>
      </c>
      <c r="U227" s="154">
        <f t="shared" si="47"/>
        <v>131.54605913459363</v>
      </c>
      <c r="V227" s="153">
        <f t="shared" si="36"/>
        <v>294.43476944511298</v>
      </c>
      <c r="W227" s="153">
        <f t="shared" si="44"/>
        <v>21.434769445112977</v>
      </c>
      <c r="X227" s="153">
        <f t="shared" si="45"/>
        <v>70.58258500120337</v>
      </c>
      <c r="Y227" s="155">
        <v>3.5057478129057853</v>
      </c>
      <c r="Z227" s="153">
        <f t="shared" si="46"/>
        <v>13.737794203699041</v>
      </c>
      <c r="AA227" s="165">
        <v>824.2676522219424</v>
      </c>
    </row>
    <row r="228" spans="13:27">
      <c r="M228" s="164">
        <f>Equations!E228-V227</f>
        <v>-45.069491667335228</v>
      </c>
      <c r="N228" s="152">
        <f t="shared" si="37"/>
        <v>-23.77448135485934</v>
      </c>
      <c r="O228" s="152">
        <f t="shared" si="38"/>
        <v>-144.08776578702631</v>
      </c>
      <c r="P228" s="152">
        <f t="shared" si="39"/>
        <v>-18.819938052479177</v>
      </c>
      <c r="Q228" s="152">
        <f t="shared" si="40"/>
        <v>-10.779108071906565</v>
      </c>
      <c r="R228" s="153">
        <f t="shared" si="41"/>
        <v>-37.771771192100843</v>
      </c>
      <c r="S228" s="153">
        <f t="shared" si="42"/>
        <v>23.361098735398382</v>
      </c>
      <c r="T228" s="153">
        <f t="shared" si="43"/>
        <v>-14.410672456702461</v>
      </c>
      <c r="U228" s="154">
        <f t="shared" si="47"/>
        <v>117.13538667789118</v>
      </c>
      <c r="V228" s="153">
        <f t="shared" si="36"/>
        <v>294.41574543643389</v>
      </c>
      <c r="W228" s="153">
        <f t="shared" si="44"/>
        <v>21.415745436433895</v>
      </c>
      <c r="X228" s="153">
        <f t="shared" si="45"/>
        <v>70.548341785581016</v>
      </c>
      <c r="Y228" s="155">
        <v>3.5041648103097573</v>
      </c>
      <c r="Z228" s="153">
        <f t="shared" si="46"/>
        <v>13.796196950537535</v>
      </c>
      <c r="AA228" s="165">
        <v>827.7718170322521</v>
      </c>
    </row>
    <row r="229" spans="13:27">
      <c r="M229" s="164">
        <f>Equations!E229-V228</f>
        <v>-45.21296765865614</v>
      </c>
      <c r="N229" s="152">
        <f t="shared" si="37"/>
        <v>-23.850165973308261</v>
      </c>
      <c r="O229" s="152">
        <f t="shared" si="38"/>
        <v>-144.54646044429248</v>
      </c>
      <c r="P229" s="152">
        <f t="shared" si="39"/>
        <v>-18.879850183030996</v>
      </c>
      <c r="Q229" s="152">
        <f t="shared" si="40"/>
        <v>-10.813422708237219</v>
      </c>
      <c r="R229" s="153">
        <f t="shared" si="41"/>
        <v>-37.874894298328329</v>
      </c>
      <c r="S229" s="153">
        <f t="shared" si="42"/>
        <v>23.350543314083648</v>
      </c>
      <c r="T229" s="153">
        <f t="shared" si="43"/>
        <v>-14.524350984244681</v>
      </c>
      <c r="U229" s="154">
        <f t="shared" si="47"/>
        <v>102.6110356936465</v>
      </c>
      <c r="V229" s="153">
        <f t="shared" si="36"/>
        <v>294.39657135694432</v>
      </c>
      <c r="W229" s="153">
        <f t="shared" si="44"/>
        <v>21.396571356944321</v>
      </c>
      <c r="X229" s="153">
        <f t="shared" si="45"/>
        <v>70.513828442499772</v>
      </c>
      <c r="Y229" s="155">
        <v>3.5025814971125468</v>
      </c>
      <c r="Z229" s="153">
        <f t="shared" si="46"/>
        <v>13.854573308822745</v>
      </c>
      <c r="AA229" s="165">
        <v>831.2743985293647</v>
      </c>
    </row>
    <row r="230" spans="13:27">
      <c r="M230" s="164">
        <f>Equations!E230-V229</f>
        <v>-45.356293579166561</v>
      </c>
      <c r="N230" s="152">
        <f t="shared" si="37"/>
        <v>-23.925771428324136</v>
      </c>
      <c r="O230" s="152">
        <f t="shared" si="38"/>
        <v>-145.00467532317657</v>
      </c>
      <c r="P230" s="152">
        <f t="shared" si="39"/>
        <v>-18.939699647614056</v>
      </c>
      <c r="Q230" s="152">
        <f t="shared" si="40"/>
        <v>-10.847701452672382</v>
      </c>
      <c r="R230" s="153">
        <f t="shared" si="41"/>
        <v>-37.977779713434366</v>
      </c>
      <c r="S230" s="153">
        <f t="shared" si="42"/>
        <v>23.339985820423653</v>
      </c>
      <c r="T230" s="153">
        <f t="shared" si="43"/>
        <v>-14.637793893010713</v>
      </c>
      <c r="U230" s="154">
        <f t="shared" si="47"/>
        <v>87.97324180063579</v>
      </c>
      <c r="V230" s="153">
        <f t="shared" si="36"/>
        <v>294.37724751769252</v>
      </c>
      <c r="W230" s="153">
        <f t="shared" si="44"/>
        <v>21.377247517692524</v>
      </c>
      <c r="X230" s="153">
        <f t="shared" si="45"/>
        <v>70.479045531846538</v>
      </c>
      <c r="Y230" s="155">
        <v>3.5009978730635476</v>
      </c>
      <c r="Z230" s="153">
        <f t="shared" si="46"/>
        <v>13.912923273373803</v>
      </c>
      <c r="AA230" s="165">
        <v>834.77539640242821</v>
      </c>
    </row>
    <row r="231" spans="13:27">
      <c r="M231" s="164">
        <f>Equations!E231-V230</f>
        <v>-45.499469739914787</v>
      </c>
      <c r="N231" s="152">
        <f t="shared" si="37"/>
        <v>-24.001297883987181</v>
      </c>
      <c r="O231" s="152">
        <f t="shared" si="38"/>
        <v>-145.46241141810413</v>
      </c>
      <c r="P231" s="152">
        <f t="shared" si="39"/>
        <v>-18.999486576114659</v>
      </c>
      <c r="Q231" s="152">
        <f t="shared" si="40"/>
        <v>-10.881944379604358</v>
      </c>
      <c r="R231" s="153">
        <f t="shared" si="41"/>
        <v>-38.080427833568329</v>
      </c>
      <c r="S231" s="153">
        <f t="shared" si="42"/>
        <v>23.32942625274525</v>
      </c>
      <c r="T231" s="153">
        <f t="shared" si="43"/>
        <v>-14.751001580823079</v>
      </c>
      <c r="U231" s="154">
        <f t="shared" si="47"/>
        <v>73.222240219812704</v>
      </c>
      <c r="V231" s="153">
        <f t="shared" si="36"/>
        <v>294.35777422920148</v>
      </c>
      <c r="W231" s="153">
        <f t="shared" si="44"/>
        <v>21.357774229201482</v>
      </c>
      <c r="X231" s="153">
        <f t="shared" si="45"/>
        <v>70.443993612562679</v>
      </c>
      <c r="Y231" s="155">
        <v>3.4994139379117875</v>
      </c>
      <c r="Z231" s="153">
        <f t="shared" si="46"/>
        <v>13.971246839005666</v>
      </c>
      <c r="AA231" s="165">
        <v>838.27481034033997</v>
      </c>
    </row>
    <row r="232" spans="13:27">
      <c r="M232" s="164">
        <f>Equations!E232-V231</f>
        <v>-45.642496451423739</v>
      </c>
      <c r="N232" s="152">
        <f t="shared" si="37"/>
        <v>-24.076745504100476</v>
      </c>
      <c r="O232" s="152">
        <f t="shared" si="38"/>
        <v>-145.91966972182107</v>
      </c>
      <c r="P232" s="152">
        <f t="shared" si="39"/>
        <v>-19.059211098199718</v>
      </c>
      <c r="Q232" s="152">
        <f t="shared" si="40"/>
        <v>-10.916151563299792</v>
      </c>
      <c r="R232" s="153">
        <f t="shared" si="41"/>
        <v>-38.182839053997228</v>
      </c>
      <c r="S232" s="153">
        <f t="shared" si="42"/>
        <v>23.318864609372838</v>
      </c>
      <c r="T232" s="153">
        <f t="shared" si="43"/>
        <v>-14.86397444462439</v>
      </c>
      <c r="U232" s="154">
        <f t="shared" si="47"/>
        <v>58.358265775188315</v>
      </c>
      <c r="V232" s="153">
        <f t="shared" si="36"/>
        <v>294.33815180147025</v>
      </c>
      <c r="W232" s="153">
        <f t="shared" si="44"/>
        <v>21.338151801470246</v>
      </c>
      <c r="X232" s="153">
        <f t="shared" si="45"/>
        <v>70.408673242646444</v>
      </c>
      <c r="Y232" s="155">
        <v>3.4978296914059257</v>
      </c>
      <c r="Z232" s="153">
        <f t="shared" si="46"/>
        <v>14.029544000529098</v>
      </c>
      <c r="AA232" s="165">
        <v>841.77264003174594</v>
      </c>
    </row>
    <row r="233" spans="13:27">
      <c r="M233" s="164">
        <f>Equations!E233-V232</f>
        <v>-45.785374023692498</v>
      </c>
      <c r="N233" s="152">
        <f t="shared" si="37"/>
        <v>-24.152114452190769</v>
      </c>
      <c r="O233" s="152">
        <f t="shared" si="38"/>
        <v>-146.3764512253986</v>
      </c>
      <c r="P233" s="152">
        <f t="shared" si="39"/>
        <v>-19.118873343317418</v>
      </c>
      <c r="Q233" s="152">
        <f t="shared" si="40"/>
        <v>-10.95032307790005</v>
      </c>
      <c r="R233" s="153">
        <f t="shared" si="41"/>
        <v>-38.285013769107813</v>
      </c>
      <c r="S233" s="153">
        <f t="shared" si="42"/>
        <v>23.308300888628363</v>
      </c>
      <c r="T233" s="153">
        <f t="shared" si="43"/>
        <v>-14.97671288047945</v>
      </c>
      <c r="U233" s="154">
        <f t="shared" si="47"/>
        <v>43.381552894708861</v>
      </c>
      <c r="V233" s="153">
        <f t="shared" si="36"/>
        <v>294.31838054397491</v>
      </c>
      <c r="W233" s="153">
        <f t="shared" si="44"/>
        <v>21.318380543974911</v>
      </c>
      <c r="X233" s="153">
        <f t="shared" si="45"/>
        <v>70.373084979154839</v>
      </c>
      <c r="Y233" s="155">
        <v>3.4962451332942543</v>
      </c>
      <c r="Z233" s="153">
        <f t="shared" si="46"/>
        <v>14.087814752750669</v>
      </c>
      <c r="AA233" s="165">
        <v>845.26888516504016</v>
      </c>
    </row>
    <row r="234" spans="13:27">
      <c r="M234" s="164">
        <f>Equations!E234-V233</f>
        <v>-45.928102766197156</v>
      </c>
      <c r="N234" s="152">
        <f t="shared" si="37"/>
        <v>-24.227404891508922</v>
      </c>
      <c r="O234" s="152">
        <f t="shared" si="38"/>
        <v>-146.8327569182359</v>
      </c>
      <c r="P234" s="152">
        <f t="shared" si="39"/>
        <v>-19.178473440697545</v>
      </c>
      <c r="Q234" s="152">
        <f t="shared" si="40"/>
        <v>-10.984458997421418</v>
      </c>
      <c r="R234" s="153">
        <f t="shared" si="41"/>
        <v>-38.386952372408018</v>
      </c>
      <c r="S234" s="153">
        <f t="shared" si="42"/>
        <v>23.297735088831281</v>
      </c>
      <c r="T234" s="153">
        <f t="shared" si="43"/>
        <v>-15.089217283576737</v>
      </c>
      <c r="U234" s="154">
        <f t="shared" si="47"/>
        <v>28.292335611132124</v>
      </c>
      <c r="V234" s="153">
        <f t="shared" si="36"/>
        <v>294.29846076566992</v>
      </c>
      <c r="W234" s="153">
        <f t="shared" si="44"/>
        <v>21.298460765669915</v>
      </c>
      <c r="X234" s="153">
        <f t="shared" si="45"/>
        <v>70.337229378205848</v>
      </c>
      <c r="Y234" s="155">
        <v>3.4946602633246919</v>
      </c>
      <c r="Z234" s="153">
        <f t="shared" si="46"/>
        <v>14.146059090472749</v>
      </c>
      <c r="AA234" s="165">
        <v>848.76354542836486</v>
      </c>
    </row>
    <row r="235" spans="13:27">
      <c r="M235" s="164">
        <f>Equations!E235-V234</f>
        <v>-46.070682987892155</v>
      </c>
      <c r="N235" s="152">
        <f t="shared" si="37"/>
        <v>-24.302616985030628</v>
      </c>
      <c r="O235" s="152">
        <f t="shared" si="38"/>
        <v>-147.28858778806443</v>
      </c>
      <c r="P235" s="152">
        <f t="shared" si="39"/>
        <v>-19.238011519352057</v>
      </c>
      <c r="Q235" s="152">
        <f t="shared" si="40"/>
        <v>-11.018559395755412</v>
      </c>
      <c r="R235" s="153">
        <f t="shared" si="41"/>
        <v>-38.488655256528887</v>
      </c>
      <c r="S235" s="153">
        <f t="shared" si="42"/>
        <v>23.287167208298605</v>
      </c>
      <c r="T235" s="153">
        <f t="shared" si="43"/>
        <v>-15.201488048230281</v>
      </c>
      <c r="U235" s="154">
        <f t="shared" si="47"/>
        <v>13.090847562901843</v>
      </c>
      <c r="V235" s="153">
        <f t="shared" si="36"/>
        <v>294.27839277498913</v>
      </c>
      <c r="W235" s="153">
        <f t="shared" si="44"/>
        <v>21.278392774989129</v>
      </c>
      <c r="X235" s="153">
        <f t="shared" si="45"/>
        <v>70.301106994980444</v>
      </c>
      <c r="Y235" s="155">
        <v>3.4930750812447906</v>
      </c>
      <c r="Z235" s="153">
        <f t="shared" si="46"/>
        <v>14.204277008493495</v>
      </c>
      <c r="AA235" s="165">
        <v>852.25662050960966</v>
      </c>
    </row>
    <row r="236" spans="13:27">
      <c r="M236" s="164">
        <f>Equations!E236-V235</f>
        <v>-46.213114997211392</v>
      </c>
      <c r="N236" s="152">
        <f t="shared" si="37"/>
        <v>-24.377750895456991</v>
      </c>
      <c r="O236" s="152">
        <f t="shared" si="38"/>
        <v>-147.74394482095147</v>
      </c>
      <c r="P236" s="152">
        <f t="shared" si="39"/>
        <v>-19.297487708075543</v>
      </c>
      <c r="Q236" s="152">
        <f t="shared" si="40"/>
        <v>-11.052624346669059</v>
      </c>
      <c r="R236" s="153">
        <f t="shared" si="41"/>
        <v>-38.590122813226252</v>
      </c>
      <c r="S236" s="153">
        <f t="shared" si="42"/>
        <v>23.276597245344842</v>
      </c>
      <c r="T236" s="153">
        <f t="shared" si="43"/>
        <v>-15.31352556788141</v>
      </c>
      <c r="U236" s="154">
        <f t="shared" si="47"/>
        <v>-2.2226780049795671</v>
      </c>
      <c r="V236" s="153">
        <f t="shared" si="36"/>
        <v>294.2581768798471</v>
      </c>
      <c r="W236" s="153">
        <f t="shared" si="44"/>
        <v>21.258176879847099</v>
      </c>
      <c r="X236" s="153">
        <f t="shared" si="45"/>
        <v>70.264718383724784</v>
      </c>
      <c r="Y236" s="155">
        <v>3.4914895868017259</v>
      </c>
      <c r="Z236" s="153">
        <f t="shared" si="46"/>
        <v>14.262468501606858</v>
      </c>
      <c r="AA236" s="165">
        <v>855.74811009641144</v>
      </c>
    </row>
    <row r="237" spans="13:27">
      <c r="M237" s="164">
        <f>Equations!E237-V236</f>
        <v>-46.355399102069356</v>
      </c>
      <c r="N237" s="152">
        <f t="shared" si="37"/>
        <v>-24.452806785215124</v>
      </c>
      <c r="O237" s="152">
        <f t="shared" si="38"/>
        <v>-148.19882900130378</v>
      </c>
      <c r="P237" s="152">
        <f t="shared" si="39"/>
        <v>-19.356902135445715</v>
      </c>
      <c r="Q237" s="152">
        <f t="shared" si="40"/>
        <v>-11.086653923805162</v>
      </c>
      <c r="R237" s="153">
        <f t="shared" si="41"/>
        <v>-38.691355433382519</v>
      </c>
      <c r="S237" s="153">
        <f t="shared" si="42"/>
        <v>23.266025198282051</v>
      </c>
      <c r="T237" s="153">
        <f t="shared" si="43"/>
        <v>-15.425330235100468</v>
      </c>
      <c r="U237" s="154">
        <f t="shared" si="47"/>
        <v>-17.648008240080035</v>
      </c>
      <c r="V237" s="153">
        <f t="shared" si="36"/>
        <v>294.23781338764002</v>
      </c>
      <c r="W237" s="153">
        <f t="shared" si="44"/>
        <v>21.237813387640017</v>
      </c>
      <c r="X237" s="153">
        <f t="shared" si="45"/>
        <v>70.228064097752025</v>
      </c>
      <c r="Y237" s="155">
        <v>3.4899037797423076</v>
      </c>
      <c r="Z237" s="153">
        <f t="shared" si="46"/>
        <v>14.320633564602563</v>
      </c>
      <c r="AA237" s="165">
        <v>859.23801387615379</v>
      </c>
    </row>
    <row r="238" spans="13:27">
      <c r="M238" s="164">
        <f>Equations!E238-V237</f>
        <v>-46.497535609862268</v>
      </c>
      <c r="N238" s="152">
        <f t="shared" si="37"/>
        <v>-24.527784816458745</v>
      </c>
      <c r="O238" s="152">
        <f t="shared" si="38"/>
        <v>-148.65324131187114</v>
      </c>
      <c r="P238" s="152">
        <f t="shared" si="39"/>
        <v>-19.416254929823847</v>
      </c>
      <c r="Q238" s="152">
        <f t="shared" si="40"/>
        <v>-11.120648200682565</v>
      </c>
      <c r="R238" s="153">
        <f t="shared" si="41"/>
        <v>-38.792353507008301</v>
      </c>
      <c r="S238" s="153">
        <f t="shared" si="42"/>
        <v>23.255451065419788</v>
      </c>
      <c r="T238" s="153">
        <f t="shared" si="43"/>
        <v>-15.536902441588513</v>
      </c>
      <c r="U238" s="154">
        <f t="shared" si="47"/>
        <v>-33.184910681668548</v>
      </c>
      <c r="V238" s="153">
        <f t="shared" si="36"/>
        <v>294.21730260524708</v>
      </c>
      <c r="W238" s="153">
        <f t="shared" si="44"/>
        <v>21.217302605247085</v>
      </c>
      <c r="X238" s="153">
        <f t="shared" si="45"/>
        <v>70.191144689444755</v>
      </c>
      <c r="Y238" s="155">
        <v>3.4883176598129682</v>
      </c>
      <c r="Z238" s="153">
        <f t="shared" si="46"/>
        <v>14.378772192266114</v>
      </c>
      <c r="AA238" s="165">
        <v>862.72633153596678</v>
      </c>
    </row>
    <row r="239" spans="13:27">
      <c r="M239" s="164">
        <f>Equations!E239-V238</f>
        <v>-46.63952482746933</v>
      </c>
      <c r="N239" s="152">
        <f t="shared" si="37"/>
        <v>-24.602685151068833</v>
      </c>
      <c r="O239" s="152">
        <f t="shared" si="38"/>
        <v>-149.10718273375051</v>
      </c>
      <c r="P239" s="152">
        <f t="shared" si="39"/>
        <v>-19.475546219355333</v>
      </c>
      <c r="Q239" s="152">
        <f t="shared" si="40"/>
        <v>-11.154607250696461</v>
      </c>
      <c r="R239" s="153">
        <f t="shared" si="41"/>
        <v>-38.89311742324427</v>
      </c>
      <c r="S239" s="153">
        <f t="shared" si="42"/>
        <v>23.244874845065116</v>
      </c>
      <c r="T239" s="153">
        <f t="shared" si="43"/>
        <v>-15.648242578179154</v>
      </c>
      <c r="U239" s="154">
        <f t="shared" si="47"/>
        <v>-48.833153259847705</v>
      </c>
      <c r="V239" s="153">
        <f t="shared" si="36"/>
        <v>294.19664483903148</v>
      </c>
      <c r="W239" s="153">
        <f t="shared" si="44"/>
        <v>21.196644839031478</v>
      </c>
      <c r="X239" s="153">
        <f t="shared" si="45"/>
        <v>70.153960710256655</v>
      </c>
      <c r="Y239" s="155">
        <v>3.4867312267597672</v>
      </c>
      <c r="Z239" s="153">
        <f t="shared" si="46"/>
        <v>14.436884379378775</v>
      </c>
      <c r="AA239" s="165">
        <v>866.21306276272651</v>
      </c>
    </row>
    <row r="240" spans="13:27">
      <c r="M240" s="164">
        <f>Equations!E240-V239</f>
        <v>-46.781367061253718</v>
      </c>
      <c r="N240" s="152">
        <f t="shared" si="37"/>
        <v>-24.677507950654181</v>
      </c>
      <c r="O240" s="152">
        <f t="shared" si="38"/>
        <v>-149.56065424638899</v>
      </c>
      <c r="P240" s="152">
        <f t="shared" si="39"/>
        <v>-19.534776131970084</v>
      </c>
      <c r="Q240" s="152">
        <f t="shared" si="40"/>
        <v>-11.188531147118633</v>
      </c>
      <c r="R240" s="153">
        <f t="shared" si="41"/>
        <v>-38.993647570362789</v>
      </c>
      <c r="S240" s="153">
        <f t="shared" si="42"/>
        <v>23.23429653552261</v>
      </c>
      <c r="T240" s="153">
        <f t="shared" si="43"/>
        <v>-15.759351034840179</v>
      </c>
      <c r="U240" s="154">
        <f t="shared" si="47"/>
        <v>-64.592504294687885</v>
      </c>
      <c r="V240" s="153">
        <f t="shared" si="36"/>
        <v>294.17584039484166</v>
      </c>
      <c r="W240" s="153">
        <f t="shared" si="44"/>
        <v>21.175840394841657</v>
      </c>
      <c r="X240" s="153">
        <f t="shared" si="45"/>
        <v>70.116512710714986</v>
      </c>
      <c r="Y240" s="155">
        <v>3.4851444803283913</v>
      </c>
      <c r="Z240" s="153">
        <f t="shared" si="46"/>
        <v>14.49497012071758</v>
      </c>
      <c r="AA240" s="165">
        <v>869.69820724305487</v>
      </c>
    </row>
    <row r="241" spans="13:27">
      <c r="M241" s="164">
        <f>Equations!E241-V240</f>
        <v>-46.92306261706392</v>
      </c>
      <c r="N241" s="152">
        <f t="shared" si="37"/>
        <v>-24.752253376552066</v>
      </c>
      <c r="O241" s="152">
        <f t="shared" si="38"/>
        <v>-150.01365682758828</v>
      </c>
      <c r="P241" s="152">
        <f t="shared" si="39"/>
        <v>-19.593944795383084</v>
      </c>
      <c r="Q241" s="152">
        <f t="shared" si="40"/>
        <v>-11.222419963097757</v>
      </c>
      <c r="R241" s="153">
        <f t="shared" si="41"/>
        <v>-39.093944335769706</v>
      </c>
      <c r="S241" s="153">
        <f t="shared" si="42"/>
        <v>23.223716135094325</v>
      </c>
      <c r="T241" s="153">
        <f t="shared" si="43"/>
        <v>-15.870228200675381</v>
      </c>
      <c r="U241" s="154">
        <f t="shared" si="47"/>
        <v>-80.462732495363269</v>
      </c>
      <c r="V241" s="153">
        <f t="shared" si="36"/>
        <v>294.15488957801222</v>
      </c>
      <c r="W241" s="153">
        <f t="shared" si="44"/>
        <v>21.154889578012217</v>
      </c>
      <c r="X241" s="153">
        <f t="shared" si="45"/>
        <v>70.078801240421996</v>
      </c>
      <c r="Y241" s="155">
        <v>3.4835574202641486</v>
      </c>
      <c r="Z241" s="153">
        <f t="shared" si="46"/>
        <v>14.553029411055316</v>
      </c>
      <c r="AA241" s="165">
        <v>873.18176466331897</v>
      </c>
    </row>
    <row r="242" spans="13:27">
      <c r="M242" s="164">
        <f>Equations!E242-V241</f>
        <v>-47.064611800234474</v>
      </c>
      <c r="N242" s="152">
        <f t="shared" si="37"/>
        <v>-24.82692158982865</v>
      </c>
      <c r="O242" s="152">
        <f t="shared" si="38"/>
        <v>-150.46619145350695</v>
      </c>
      <c r="P242" s="152">
        <f t="shared" si="39"/>
        <v>-19.653052337094714</v>
      </c>
      <c r="Q242" s="152">
        <f t="shared" si="40"/>
        <v>-11.2562737716596</v>
      </c>
      <c r="R242" s="153">
        <f t="shared" si="41"/>
        <v>-39.194008106005853</v>
      </c>
      <c r="S242" s="153">
        <f t="shared" si="42"/>
        <v>23.213133642079839</v>
      </c>
      <c r="T242" s="153">
        <f t="shared" si="43"/>
        <v>-15.980874463926014</v>
      </c>
      <c r="U242" s="154">
        <f t="shared" si="47"/>
        <v>-96.443606959289284</v>
      </c>
      <c r="V242" s="153">
        <f t="shared" si="36"/>
        <v>294.13379269336548</v>
      </c>
      <c r="W242" s="153">
        <f t="shared" si="44"/>
        <v>21.133792693365478</v>
      </c>
      <c r="X242" s="153">
        <f t="shared" si="45"/>
        <v>70.040826848057861</v>
      </c>
      <c r="Y242" s="155">
        <v>3.4819700463119756</v>
      </c>
      <c r="Z242" s="153">
        <f t="shared" si="46"/>
        <v>14.611062245160516</v>
      </c>
      <c r="AA242" s="165">
        <v>876.66373470963094</v>
      </c>
    </row>
    <row r="243" spans="13:27">
      <c r="M243" s="164">
        <f>Equations!E243-V242</f>
        <v>-47.20601491558773</v>
      </c>
      <c r="N243" s="152">
        <f t="shared" si="37"/>
        <v>-24.901512751279924</v>
      </c>
      <c r="O243" s="152">
        <f t="shared" si="38"/>
        <v>-150.91825909866623</v>
      </c>
      <c r="P243" s="152">
        <f t="shared" si="39"/>
        <v>-19.712098884391466</v>
      </c>
      <c r="Q243" s="152">
        <f t="shared" si="40"/>
        <v>-11.290092645707423</v>
      </c>
      <c r="R243" s="153">
        <f t="shared" si="41"/>
        <v>-39.293839266749146</v>
      </c>
      <c r="S243" s="153">
        <f t="shared" si="42"/>
        <v>23.202549054776185</v>
      </c>
      <c r="T243" s="153">
        <f t="shared" si="43"/>
        <v>-16.091290211972961</v>
      </c>
      <c r="U243" s="154">
        <f t="shared" si="47"/>
        <v>-112.53489717126224</v>
      </c>
      <c r="V243" s="153">
        <f t="shared" si="36"/>
        <v>294.11255004521217</v>
      </c>
      <c r="W243" s="153">
        <f t="shared" si="44"/>
        <v>21.112550045212174</v>
      </c>
      <c r="X243" s="153">
        <f t="shared" si="45"/>
        <v>70.002590081381925</v>
      </c>
      <c r="Y243" s="155">
        <v>3.4803823582164277</v>
      </c>
      <c r="Z243" s="153">
        <f t="shared" si="46"/>
        <v>14.669068617797455</v>
      </c>
      <c r="AA243" s="165">
        <v>880.14411706784733</v>
      </c>
    </row>
    <row r="244" spans="13:27">
      <c r="M244" s="164">
        <f>Equations!E244-V243</f>
        <v>-47.34727226743442</v>
      </c>
      <c r="N244" s="152">
        <f t="shared" si="37"/>
        <v>-24.976027021431985</v>
      </c>
      <c r="O244" s="152">
        <f t="shared" si="38"/>
        <v>-151.36986073595142</v>
      </c>
      <c r="P244" s="152">
        <f t="shared" si="39"/>
        <v>-19.771084564346197</v>
      </c>
      <c r="Q244" s="152">
        <f t="shared" si="40"/>
        <v>-11.32387665802213</v>
      </c>
      <c r="R244" s="153">
        <f t="shared" si="41"/>
        <v>-39.393438202815929</v>
      </c>
      <c r="S244" s="153">
        <f t="shared" si="42"/>
        <v>23.191962371477906</v>
      </c>
      <c r="T244" s="153">
        <f t="shared" si="43"/>
        <v>-16.201475831338023</v>
      </c>
      <c r="U244" s="154">
        <f t="shared" si="47"/>
        <v>-128.73637300260026</v>
      </c>
      <c r="V244" s="153">
        <f t="shared" si="36"/>
        <v>294.09116193735281</v>
      </c>
      <c r="W244" s="153">
        <f t="shared" si="44"/>
        <v>21.091161937352808</v>
      </c>
      <c r="X244" s="153">
        <f t="shared" si="45"/>
        <v>69.964091487235066</v>
      </c>
      <c r="Y244" s="155">
        <v>3.4787943557216856</v>
      </c>
      <c r="Z244" s="153">
        <f t="shared" si="46"/>
        <v>14.72704852372615</v>
      </c>
      <c r="AA244" s="165">
        <v>883.62291142356901</v>
      </c>
    </row>
    <row r="245" spans="13:27">
      <c r="M245" s="164">
        <f>Equations!E245-V244</f>
        <v>-47.488384159575048</v>
      </c>
      <c r="N245" s="152">
        <f t="shared" si="37"/>
        <v>-25.050464560541791</v>
      </c>
      <c r="O245" s="152">
        <f t="shared" si="38"/>
        <v>-151.82099733661693</v>
      </c>
      <c r="P245" s="152">
        <f t="shared" si="39"/>
        <v>-19.830009503818712</v>
      </c>
      <c r="Q245" s="152">
        <f t="shared" si="40"/>
        <v>-11.357625881262591</v>
      </c>
      <c r="R245" s="153">
        <f t="shared" si="41"/>
        <v>-39.4928052981628</v>
      </c>
      <c r="S245" s="153">
        <f t="shared" si="42"/>
        <v>23.181373590476998</v>
      </c>
      <c r="T245" s="153">
        <f t="shared" si="43"/>
        <v>-16.311431707685802</v>
      </c>
      <c r="U245" s="154">
        <f t="shared" si="47"/>
        <v>-145.04780471028607</v>
      </c>
      <c r="V245" s="153">
        <f t="shared" si="36"/>
        <v>294.06962867307885</v>
      </c>
      <c r="W245" s="153">
        <f t="shared" si="44"/>
        <v>21.069628673078853</v>
      </c>
      <c r="X245" s="153">
        <f t="shared" si="45"/>
        <v>69.925331611541935</v>
      </c>
      <c r="Y245" s="155">
        <v>3.4772060385715498</v>
      </c>
      <c r="Z245" s="153">
        <f t="shared" si="46"/>
        <v>14.785001957702343</v>
      </c>
      <c r="AA245" s="165">
        <v>887.10011746214059</v>
      </c>
    </row>
    <row r="246" spans="13:27">
      <c r="M246" s="164">
        <f>Equations!E246-V245</f>
        <v>-47.629350895301116</v>
      </c>
      <c r="N246" s="152">
        <f t="shared" si="37"/>
        <v>-25.124825528597789</v>
      </c>
      <c r="O246" s="152">
        <f t="shared" si="38"/>
        <v>-152.27166987028963</v>
      </c>
      <c r="P246" s="152">
        <f t="shared" si="39"/>
        <v>-19.888873829456259</v>
      </c>
      <c r="Q246" s="152">
        <f t="shared" si="40"/>
        <v>-11.391340387965947</v>
      </c>
      <c r="R246" s="153">
        <f t="shared" si="41"/>
        <v>-39.591940935888466</v>
      </c>
      <c r="S246" s="153">
        <f t="shared" si="42"/>
        <v>23.170782710062948</v>
      </c>
      <c r="T246" s="153">
        <f t="shared" si="43"/>
        <v>-16.421158225825518</v>
      </c>
      <c r="U246" s="154">
        <f t="shared" si="47"/>
        <v>-161.46896293611158</v>
      </c>
      <c r="V246" s="153">
        <f t="shared" si="36"/>
        <v>294.04795055517371</v>
      </c>
      <c r="W246" s="153">
        <f t="shared" si="44"/>
        <v>21.047950555173713</v>
      </c>
      <c r="X246" s="153">
        <f t="shared" si="45"/>
        <v>69.886310999312684</v>
      </c>
      <c r="Y246" s="155">
        <v>3.4756174065094423</v>
      </c>
      <c r="Z246" s="153">
        <f t="shared" si="46"/>
        <v>14.842928914477501</v>
      </c>
      <c r="AA246" s="165">
        <v>890.57573486864999</v>
      </c>
    </row>
    <row r="247" spans="13:27">
      <c r="M247" s="164">
        <f>Equations!E247-V246</f>
        <v>-47.77017277739597</v>
      </c>
      <c r="N247" s="152">
        <f t="shared" si="37"/>
        <v>-25.199110085320374</v>
      </c>
      <c r="O247" s="152">
        <f t="shared" si="38"/>
        <v>-152.72187930497199</v>
      </c>
      <c r="P247" s="152">
        <f t="shared" si="39"/>
        <v>-19.947677667693899</v>
      </c>
      <c r="Q247" s="152">
        <f t="shared" si="40"/>
        <v>-11.425020250547798</v>
      </c>
      <c r="R247" s="153">
        <f t="shared" si="41"/>
        <v>-39.690845498235134</v>
      </c>
      <c r="S247" s="153">
        <f t="shared" si="42"/>
        <v>23.160189728522695</v>
      </c>
      <c r="T247" s="153">
        <f t="shared" si="43"/>
        <v>-16.530655769712439</v>
      </c>
      <c r="U247" s="154">
        <f t="shared" si="47"/>
        <v>-177.99961870582402</v>
      </c>
      <c r="V247" s="153">
        <f t="shared" si="36"/>
        <v>294.02612788591387</v>
      </c>
      <c r="W247" s="153">
        <f t="shared" si="44"/>
        <v>21.026127885913866</v>
      </c>
      <c r="X247" s="153">
        <f t="shared" si="45"/>
        <v>69.847030194644958</v>
      </c>
      <c r="Y247" s="155">
        <v>3.4740284592784043</v>
      </c>
      <c r="Z247" s="153">
        <f t="shared" si="46"/>
        <v>14.900829388798806</v>
      </c>
      <c r="AA247" s="165">
        <v>894.04976332792842</v>
      </c>
    </row>
    <row r="248" spans="13:27">
      <c r="M248" s="164">
        <f>Equations!E248-V247</f>
        <v>-47.910850108136117</v>
      </c>
      <c r="N248" s="152">
        <f t="shared" si="37"/>
        <v>-25.273318390162586</v>
      </c>
      <c r="O248" s="152">
        <f t="shared" si="38"/>
        <v>-153.17162660704597</v>
      </c>
      <c r="P248" s="152">
        <f t="shared" si="39"/>
        <v>-20.006421144755048</v>
      </c>
      <c r="Q248" s="152">
        <f t="shared" si="40"/>
        <v>-11.458665541302528</v>
      </c>
      <c r="R248" s="153">
        <f t="shared" si="41"/>
        <v>-39.789519366590383</v>
      </c>
      <c r="S248" s="153">
        <f t="shared" si="42"/>
        <v>23.149594644140642</v>
      </c>
      <c r="T248" s="153">
        <f t="shared" si="43"/>
        <v>-16.639924722449742</v>
      </c>
      <c r="U248" s="154">
        <f t="shared" si="47"/>
        <v>-194.63954342827375</v>
      </c>
      <c r="V248" s="153">
        <f t="shared" si="36"/>
        <v>294.00416096707016</v>
      </c>
      <c r="W248" s="153">
        <f t="shared" si="44"/>
        <v>21.004160967070163</v>
      </c>
      <c r="X248" s="153">
        <f t="shared" si="45"/>
        <v>69.807489740726297</v>
      </c>
      <c r="Y248" s="155">
        <v>3.4724391966210959</v>
      </c>
      <c r="Z248" s="153">
        <f t="shared" si="46"/>
        <v>14.958703375409158</v>
      </c>
      <c r="AA248" s="165">
        <v>897.52220252454947</v>
      </c>
    </row>
    <row r="249" spans="13:27">
      <c r="M249" s="164">
        <f>Equations!E249-V248</f>
        <v>-48.051383189292409</v>
      </c>
      <c r="N249" s="152">
        <f t="shared" si="37"/>
        <v>-25.347450602310712</v>
      </c>
      <c r="O249" s="152">
        <f t="shared" si="38"/>
        <v>-153.62091274127704</v>
      </c>
      <c r="P249" s="152">
        <f t="shared" si="39"/>
        <v>-20.065104386651967</v>
      </c>
      <c r="Q249" s="152">
        <f t="shared" si="40"/>
        <v>-11.492276332403586</v>
      </c>
      <c r="R249" s="153">
        <f t="shared" si="41"/>
        <v>-39.887962921488935</v>
      </c>
      <c r="S249" s="153">
        <f t="shared" si="42"/>
        <v>23.138997455198652</v>
      </c>
      <c r="T249" s="153">
        <f t="shared" si="43"/>
        <v>-16.748965466290283</v>
      </c>
      <c r="U249" s="154">
        <f t="shared" si="47"/>
        <v>-211.38850889456404</v>
      </c>
      <c r="V249" s="153">
        <f t="shared" si="36"/>
        <v>293.98205009990875</v>
      </c>
      <c r="W249" s="153">
        <f t="shared" si="44"/>
        <v>20.982050099908747</v>
      </c>
      <c r="X249" s="153">
        <f t="shared" si="45"/>
        <v>69.767690179835739</v>
      </c>
      <c r="Y249" s="155">
        <v>3.4708496182797974</v>
      </c>
      <c r="Z249" s="153">
        <f t="shared" si="46"/>
        <v>15.016550869047155</v>
      </c>
      <c r="AA249" s="165">
        <v>900.99305214282924</v>
      </c>
    </row>
    <row r="250" spans="13:27">
      <c r="M250" s="164">
        <f>Equations!E250-V249</f>
        <v>-48.191772322130987</v>
      </c>
      <c r="N250" s="152">
        <f t="shared" si="37"/>
        <v>-25.42150688068482</v>
      </c>
      <c r="O250" s="152">
        <f t="shared" si="38"/>
        <v>-154.06973867081709</v>
      </c>
      <c r="P250" s="152">
        <f t="shared" si="39"/>
        <v>-20.123727519186168</v>
      </c>
      <c r="Q250" s="152">
        <f t="shared" si="40"/>
        <v>-11.525852695903712</v>
      </c>
      <c r="R250" s="153">
        <f t="shared" si="41"/>
        <v>-39.986176542614125</v>
      </c>
      <c r="S250" s="153">
        <f t="shared" si="42"/>
        <v>23.12839815997603</v>
      </c>
      <c r="T250" s="153">
        <f t="shared" si="43"/>
        <v>-16.857778382638095</v>
      </c>
      <c r="U250" s="154">
        <f t="shared" si="47"/>
        <v>-228.24628727720213</v>
      </c>
      <c r="V250" s="153">
        <f t="shared" si="36"/>
        <v>293.9597955851923</v>
      </c>
      <c r="W250" s="153">
        <f t="shared" si="44"/>
        <v>20.959795585192296</v>
      </c>
      <c r="X250" s="153">
        <f t="shared" si="45"/>
        <v>69.727632053346127</v>
      </c>
      <c r="Y250" s="155">
        <v>3.4692597239964043</v>
      </c>
      <c r="Z250" s="153">
        <f t="shared" si="46"/>
        <v>15.074371864447095</v>
      </c>
      <c r="AA250" s="165">
        <v>904.46231186682564</v>
      </c>
    </row>
    <row r="251" spans="13:27">
      <c r="M251" s="164">
        <f>Equations!E251-V250</f>
        <v>-48.332017807414559</v>
      </c>
      <c r="N251" s="152">
        <f t="shared" si="37"/>
        <v>-25.495487383939398</v>
      </c>
      <c r="O251" s="152">
        <f t="shared" si="38"/>
        <v>-154.51810535720847</v>
      </c>
      <c r="P251" s="152">
        <f t="shared" si="39"/>
        <v>-20.182290667948944</v>
      </c>
      <c r="Q251" s="152">
        <f t="shared" si="40"/>
        <v>-11.559394703735235</v>
      </c>
      <c r="R251" s="153">
        <f t="shared" si="41"/>
        <v>-40.084160608799721</v>
      </c>
      <c r="S251" s="153">
        <f t="shared" si="42"/>
        <v>23.117796756749534</v>
      </c>
      <c r="T251" s="153">
        <f t="shared" si="43"/>
        <v>-16.966363852050186</v>
      </c>
      <c r="U251" s="154">
        <f t="shared" si="47"/>
        <v>-245.21265112925232</v>
      </c>
      <c r="V251" s="153">
        <f t="shared" si="36"/>
        <v>293.93739772318111</v>
      </c>
      <c r="W251" s="153">
        <f t="shared" si="44"/>
        <v>20.937397723181107</v>
      </c>
      <c r="X251" s="153">
        <f t="shared" si="45"/>
        <v>69.687315901725995</v>
      </c>
      <c r="Y251" s="155">
        <v>3.4676695135124302</v>
      </c>
      <c r="Z251" s="153">
        <f t="shared" si="46"/>
        <v>15.132166356338967</v>
      </c>
      <c r="AA251" s="165">
        <v>907.92998138033806</v>
      </c>
    </row>
    <row r="252" spans="13:27">
      <c r="M252" s="164">
        <f>Equations!E252-V251</f>
        <v>-48.472119945403364</v>
      </c>
      <c r="N252" s="152">
        <f t="shared" si="37"/>
        <v>-25.569392270463887</v>
      </c>
      <c r="O252" s="152">
        <f t="shared" si="38"/>
        <v>-154.9660137603872</v>
      </c>
      <c r="P252" s="152">
        <f t="shared" si="39"/>
        <v>-20.240793958321756</v>
      </c>
      <c r="Q252" s="152">
        <f t="shared" si="40"/>
        <v>-11.592902427710321</v>
      </c>
      <c r="R252" s="153">
        <f t="shared" si="41"/>
        <v>-40.181915498031536</v>
      </c>
      <c r="S252" s="153">
        <f t="shared" si="42"/>
        <v>23.107193243793361</v>
      </c>
      <c r="T252" s="153">
        <f t="shared" si="43"/>
        <v>-17.074722254238175</v>
      </c>
      <c r="U252" s="154">
        <f t="shared" si="47"/>
        <v>-262.28737338349049</v>
      </c>
      <c r="V252" s="153">
        <f t="shared" si="36"/>
        <v>293.91485681363412</v>
      </c>
      <c r="W252" s="153">
        <f t="shared" si="44"/>
        <v>20.914856813634117</v>
      </c>
      <c r="X252" s="153">
        <f t="shared" si="45"/>
        <v>69.646742264541416</v>
      </c>
      <c r="Y252" s="155">
        <v>3.4660789865690038</v>
      </c>
      <c r="Z252" s="153">
        <f t="shared" si="46"/>
        <v>15.189934339448451</v>
      </c>
      <c r="AA252" s="165">
        <v>911.39606036690702</v>
      </c>
    </row>
    <row r="253" spans="13:27">
      <c r="M253" s="164">
        <f>Equations!E253-V252</f>
        <v>-48.612079035856368</v>
      </c>
      <c r="N253" s="152">
        <f t="shared" si="37"/>
        <v>-25.643221698383297</v>
      </c>
      <c r="O253" s="152">
        <f t="shared" si="38"/>
        <v>-155.41346483868665</v>
      </c>
      <c r="P253" s="152">
        <f t="shared" si="39"/>
        <v>-20.299237515476758</v>
      </c>
      <c r="Q253" s="152">
        <f t="shared" si="40"/>
        <v>-11.626375939521241</v>
      </c>
      <c r="R253" s="153">
        <f t="shared" si="41"/>
        <v>-40.279441587449043</v>
      </c>
      <c r="S253" s="153">
        <f t="shared" si="42"/>
        <v>23.096587619379122</v>
      </c>
      <c r="T253" s="153">
        <f t="shared" si="43"/>
        <v>-17.182853968069921</v>
      </c>
      <c r="U253" s="154">
        <f t="shared" si="47"/>
        <v>-279.47022735156042</v>
      </c>
      <c r="V253" s="153">
        <f t="shared" si="36"/>
        <v>293.89217315581016</v>
      </c>
      <c r="W253" s="153">
        <f t="shared" si="44"/>
        <v>20.892173155810156</v>
      </c>
      <c r="X253" s="153">
        <f t="shared" si="45"/>
        <v>69.605911680458291</v>
      </c>
      <c r="Y253" s="155">
        <v>3.4644881429068684</v>
      </c>
      <c r="Z253" s="153">
        <f t="shared" si="46"/>
        <v>15.247675808496897</v>
      </c>
      <c r="AA253" s="165">
        <v>914.86054850981384</v>
      </c>
    </row>
    <row r="254" spans="13:27">
      <c r="M254" s="164">
        <f>Equations!E254-V253</f>
        <v>-48.751895378032401</v>
      </c>
      <c r="N254" s="152">
        <f t="shared" si="37"/>
        <v>-25.716975825558819</v>
      </c>
      <c r="O254" s="152">
        <f t="shared" si="38"/>
        <v>-155.86045954884133</v>
      </c>
      <c r="P254" s="152">
        <f t="shared" si="39"/>
        <v>-20.35762146437726</v>
      </c>
      <c r="Q254" s="152">
        <f t="shared" si="40"/>
        <v>-11.659815310740651</v>
      </c>
      <c r="R254" s="153">
        <f t="shared" si="41"/>
        <v>-40.376739253347168</v>
      </c>
      <c r="S254" s="153">
        <f t="shared" si="42"/>
        <v>23.085979881775888</v>
      </c>
      <c r="T254" s="153">
        <f t="shared" si="43"/>
        <v>-17.29075937157128</v>
      </c>
      <c r="U254" s="154">
        <f t="shared" si="47"/>
        <v>-296.76098672313168</v>
      </c>
      <c r="V254" s="153">
        <f t="shared" si="36"/>
        <v>293.86934704846914</v>
      </c>
      <c r="W254" s="153">
        <f t="shared" si="44"/>
        <v>20.869347048469137</v>
      </c>
      <c r="X254" s="153">
        <f t="shared" si="45"/>
        <v>69.564824687244453</v>
      </c>
      <c r="Y254" s="155">
        <v>3.4628969822663831</v>
      </c>
      <c r="Z254" s="153">
        <f t="shared" si="46"/>
        <v>15.305390758201336</v>
      </c>
      <c r="AA254" s="165">
        <v>918.32344549208017</v>
      </c>
    </row>
    <row r="255" spans="13:27">
      <c r="M255" s="164">
        <f>Equations!E255-V254</f>
        <v>-48.891569270691377</v>
      </c>
      <c r="N255" s="152">
        <f t="shared" si="37"/>
        <v>-25.790654809588453</v>
      </c>
      <c r="O255" s="152">
        <f t="shared" si="38"/>
        <v>-156.30699884599062</v>
      </c>
      <c r="P255" s="152">
        <f t="shared" si="39"/>
        <v>-20.415945929778221</v>
      </c>
      <c r="Q255" s="152">
        <f t="shared" si="40"/>
        <v>-11.693220612821884</v>
      </c>
      <c r="R255" s="153">
        <f t="shared" si="41"/>
        <v>-40.473808871177965</v>
      </c>
      <c r="S255" s="153">
        <f t="shared" si="42"/>
        <v>23.075370029250116</v>
      </c>
      <c r="T255" s="153">
        <f t="shared" si="43"/>
        <v>-17.398438841927849</v>
      </c>
      <c r="U255" s="154">
        <f t="shared" si="47"/>
        <v>-314.15942556505951</v>
      </c>
      <c r="V255" s="153">
        <f t="shared" si="36"/>
        <v>293.84637878987292</v>
      </c>
      <c r="W255" s="153">
        <f t="shared" si="44"/>
        <v>20.846378789872915</v>
      </c>
      <c r="X255" s="153">
        <f t="shared" si="45"/>
        <v>69.523481821771242</v>
      </c>
      <c r="Y255" s="155">
        <v>3.4613055043875174</v>
      </c>
      <c r="Z255" s="153">
        <f t="shared" si="46"/>
        <v>15.363079183274461</v>
      </c>
      <c r="AA255" s="165">
        <v>921.78475099646766</v>
      </c>
    </row>
    <row r="256" spans="13:27">
      <c r="M256" s="164">
        <f>Equations!E256-V255</f>
        <v>-49.031101012095178</v>
      </c>
      <c r="N256" s="152">
        <f t="shared" si="37"/>
        <v>-25.864258807807499</v>
      </c>
      <c r="O256" s="152">
        <f t="shared" si="38"/>
        <v>-156.75308368368181</v>
      </c>
      <c r="P256" s="152">
        <f t="shared" si="39"/>
        <v>-20.474211036226659</v>
      </c>
      <c r="Q256" s="152">
        <f t="shared" si="40"/>
        <v>-11.726591917099162</v>
      </c>
      <c r="R256" s="153">
        <f t="shared" si="41"/>
        <v>-40.570650815552142</v>
      </c>
      <c r="S256" s="153">
        <f t="shared" si="42"/>
        <v>23.064758060065707</v>
      </c>
      <c r="T256" s="153">
        <f t="shared" si="43"/>
        <v>-17.505892755486435</v>
      </c>
      <c r="U256" s="154">
        <f t="shared" si="47"/>
        <v>-331.66531832054596</v>
      </c>
      <c r="V256" s="153">
        <f t="shared" si="36"/>
        <v>293.82326867778642</v>
      </c>
      <c r="W256" s="153">
        <f t="shared" si="44"/>
        <v>20.823268677786416</v>
      </c>
      <c r="X256" s="153">
        <f t="shared" si="45"/>
        <v>69.481883620015552</v>
      </c>
      <c r="Y256" s="155">
        <v>3.459713709009856</v>
      </c>
      <c r="Z256" s="153">
        <f t="shared" si="46"/>
        <v>15.420741078424625</v>
      </c>
      <c r="AA256" s="165">
        <v>925.24446470547753</v>
      </c>
    </row>
    <row r="257" spans="13:27">
      <c r="M257" s="164">
        <f>Equations!E257-V256</f>
        <v>-49.170490900008673</v>
      </c>
      <c r="N257" s="152">
        <f t="shared" si="37"/>
        <v>-25.937787977289062</v>
      </c>
      <c r="O257" s="152">
        <f t="shared" si="38"/>
        <v>-157.19871501387308</v>
      </c>
      <c r="P257" s="152">
        <f t="shared" si="39"/>
        <v>-20.532416908062025</v>
      </c>
      <c r="Q257" s="152">
        <f t="shared" si="40"/>
        <v>-11.759929294787836</v>
      </c>
      <c r="R257" s="153">
        <f t="shared" si="41"/>
        <v>-40.667265460240607</v>
      </c>
      <c r="S257" s="153">
        <f t="shared" si="42"/>
        <v>23.054143972483978</v>
      </c>
      <c r="T257" s="153">
        <f t="shared" si="43"/>
        <v>-17.613121487756629</v>
      </c>
      <c r="U257" s="154">
        <f t="shared" si="47"/>
        <v>-349.27843980830261</v>
      </c>
      <c r="V257" s="153">
        <f t="shared" si="36"/>
        <v>293.80001700947906</v>
      </c>
      <c r="W257" s="153">
        <f t="shared" si="44"/>
        <v>20.800017009479063</v>
      </c>
      <c r="X257" s="153">
        <f t="shared" si="45"/>
        <v>69.44003061706232</v>
      </c>
      <c r="Y257" s="155">
        <v>3.4581215958725964</v>
      </c>
      <c r="Z257" s="153">
        <f t="shared" si="46"/>
        <v>15.478376438355836</v>
      </c>
      <c r="AA257" s="165">
        <v>928.70258630135015</v>
      </c>
    </row>
    <row r="258" spans="13:27">
      <c r="M258" s="164">
        <f>Equations!E258-V257</f>
        <v>-49.309739231701315</v>
      </c>
      <c r="N258" s="152">
        <f t="shared" si="37"/>
        <v>-26.011242474844916</v>
      </c>
      <c r="O258" s="152">
        <f t="shared" si="38"/>
        <v>-157.64389378693889</v>
      </c>
      <c r="P258" s="152">
        <f t="shared" si="39"/>
        <v>-20.590563669416913</v>
      </c>
      <c r="Q258" s="152">
        <f t="shared" si="40"/>
        <v>-11.793232816984771</v>
      </c>
      <c r="R258" s="153">
        <f t="shared" si="41"/>
        <v>-40.763653178176504</v>
      </c>
      <c r="S258" s="153">
        <f t="shared" si="42"/>
        <v>23.043527764763617</v>
      </c>
      <c r="T258" s="153">
        <f t="shared" si="43"/>
        <v>-17.720125413412887</v>
      </c>
      <c r="U258" s="154">
        <f t="shared" si="47"/>
        <v>-366.99856522171547</v>
      </c>
      <c r="V258" s="153">
        <f t="shared" si="36"/>
        <v>293.77662408172552</v>
      </c>
      <c r="W258" s="153">
        <f t="shared" si="44"/>
        <v>20.776624081725515</v>
      </c>
      <c r="X258" s="153">
        <f t="shared" si="45"/>
        <v>69.39792334710593</v>
      </c>
      <c r="Y258" s="155">
        <v>3.4565291647145426</v>
      </c>
      <c r="Z258" s="153">
        <f t="shared" si="46"/>
        <v>15.535985257767745</v>
      </c>
      <c r="AA258" s="165">
        <v>932.15911546606469</v>
      </c>
    </row>
    <row r="259" spans="13:27">
      <c r="M259" s="164">
        <f>Equations!E259-V258</f>
        <v>-49.448846303947761</v>
      </c>
      <c r="N259" s="152">
        <f t="shared" si="37"/>
        <v>-26.084622457025837</v>
      </c>
      <c r="O259" s="152">
        <f t="shared" si="38"/>
        <v>-158.08862095167174</v>
      </c>
      <c r="P259" s="152">
        <f t="shared" si="39"/>
        <v>-20.64865144421729</v>
      </c>
      <c r="Q259" s="152">
        <f t="shared" si="40"/>
        <v>-11.826502554668492</v>
      </c>
      <c r="R259" s="153">
        <f t="shared" si="41"/>
        <v>-40.85981434145647</v>
      </c>
      <c r="S259" s="153">
        <f t="shared" si="42"/>
        <v>23.032909435160736</v>
      </c>
      <c r="T259" s="153">
        <f t="shared" si="43"/>
        <v>-17.826904906295734</v>
      </c>
      <c r="U259" s="154">
        <f t="shared" si="47"/>
        <v>-384.8254701280112</v>
      </c>
      <c r="V259" s="153">
        <f t="shared" ref="V259:V322" si="48">U259/(J$3*1670)+J$2</f>
        <v>293.75309019080697</v>
      </c>
      <c r="W259" s="153">
        <f t="shared" si="44"/>
        <v>20.753090190806972</v>
      </c>
      <c r="X259" s="153">
        <f t="shared" si="45"/>
        <v>69.355562343452561</v>
      </c>
      <c r="Y259" s="155">
        <v>3.4549364152741102</v>
      </c>
      <c r="Z259" s="153">
        <f t="shared" si="46"/>
        <v>15.593567531355648</v>
      </c>
      <c r="AA259" s="165">
        <v>935.61405188133881</v>
      </c>
    </row>
    <row r="260" spans="13:27">
      <c r="M260" s="164">
        <f>Equations!E260-V259</f>
        <v>-49.587812413029212</v>
      </c>
      <c r="N260" s="152">
        <f t="shared" ref="N260:N323" si="49">(L$2*G$20*M260)/(G$19)</f>
        <v>-26.157928080122289</v>
      </c>
      <c r="O260" s="152">
        <f t="shared" ref="O260:O323" si="50">(L$4*G$20*M260)/(G$19)</f>
        <v>-158.53289745528659</v>
      </c>
      <c r="P260" s="152">
        <f t="shared" ref="P260:P323" si="51">(L$3*G$28*M260)/(G$27)</f>
        <v>-20.706680356183089</v>
      </c>
      <c r="Q260" s="152">
        <f t="shared" ref="Q260:Q323" si="52">(H$38*G$30*M260)/(G$31)</f>
        <v>-11.859738578699512</v>
      </c>
      <c r="R260" s="153">
        <f t="shared" ref="R260:R323" si="53">Q260*Y260</f>
        <v>-40.955749321342537</v>
      </c>
      <c r="S260" s="153">
        <f t="shared" ref="S260:S323" si="54">H$14*H$15*Y260</f>
        <v>23.022288981928849</v>
      </c>
      <c r="T260" s="153">
        <f t="shared" ref="T260:T323" si="55">R260+S260</f>
        <v>-17.933460339413688</v>
      </c>
      <c r="U260" s="154">
        <f t="shared" si="47"/>
        <v>-402.75893046742488</v>
      </c>
      <c r="V260" s="153">
        <f t="shared" si="48"/>
        <v>293.7294156325122</v>
      </c>
      <c r="W260" s="153">
        <f t="shared" ref="W260:W323" si="56">(V260-273)</f>
        <v>20.7294156325122</v>
      </c>
      <c r="X260" s="153">
        <f t="shared" ref="X260:X323" si="57">CONVERT(W260,"C","F")</f>
        <v>69.312948138521961</v>
      </c>
      <c r="Y260" s="155">
        <v>3.4533433472893273</v>
      </c>
      <c r="Z260" s="153">
        <f t="shared" ref="Z260:Z323" si="58">AA260/60</f>
        <v>15.65112325381047</v>
      </c>
      <c r="AA260" s="165">
        <v>939.06739522862813</v>
      </c>
    </row>
    <row r="261" spans="13:27">
      <c r="M261" s="164">
        <f>Equations!E261-V260</f>
        <v>-49.726637854734463</v>
      </c>
      <c r="N261" s="152">
        <f t="shared" si="49"/>
        <v>-26.231159500164988</v>
      </c>
      <c r="O261" s="152">
        <f t="shared" si="50"/>
        <v>-158.97672424342417</v>
      </c>
      <c r="P261" s="152">
        <f t="shared" si="51"/>
        <v>-20.764650528828597</v>
      </c>
      <c r="Q261" s="152">
        <f t="shared" si="52"/>
        <v>-11.892940959820566</v>
      </c>
      <c r="R261" s="153">
        <f t="shared" si="53"/>
        <v>-41.051458488263627</v>
      </c>
      <c r="S261" s="153">
        <f t="shared" si="54"/>
        <v>23.011666403318848</v>
      </c>
      <c r="T261" s="153">
        <f t="shared" si="55"/>
        <v>-18.039792084944779</v>
      </c>
      <c r="U261" s="154">
        <f t="shared" ref="U261:U324" si="59">U260+T261</f>
        <v>-420.79872255236967</v>
      </c>
      <c r="V261" s="153">
        <f t="shared" si="48"/>
        <v>293.70560070213861</v>
      </c>
      <c r="W261" s="153">
        <f t="shared" si="56"/>
        <v>20.705600702138611</v>
      </c>
      <c r="X261" s="153">
        <f t="shared" si="57"/>
        <v>69.270081263849505</v>
      </c>
      <c r="Y261" s="155">
        <v>3.451749960497827</v>
      </c>
      <c r="Z261" s="153">
        <f t="shared" si="58"/>
        <v>15.708652419818767</v>
      </c>
      <c r="AA261" s="165">
        <v>942.51914518912599</v>
      </c>
    </row>
    <row r="262" spans="13:27">
      <c r="M262" s="164">
        <f>Equations!E262-V261</f>
        <v>-49.865322924360868</v>
      </c>
      <c r="N262" s="152">
        <f t="shared" si="49"/>
        <v>-26.304316872925416</v>
      </c>
      <c r="O262" s="152">
        <f t="shared" si="50"/>
        <v>-159.42010226015404</v>
      </c>
      <c r="P262" s="152">
        <f t="shared" si="51"/>
        <v>-20.822562085462916</v>
      </c>
      <c r="Q262" s="152">
        <f t="shared" si="52"/>
        <v>-11.926109768656865</v>
      </c>
      <c r="R262" s="153">
        <f t="shared" si="53"/>
        <v>-41.14694221181712</v>
      </c>
      <c r="S262" s="153">
        <f t="shared" si="54"/>
        <v>23.001041697579002</v>
      </c>
      <c r="T262" s="153">
        <f t="shared" si="55"/>
        <v>-18.145900514238118</v>
      </c>
      <c r="U262" s="154">
        <f t="shared" si="59"/>
        <v>-438.94462306660779</v>
      </c>
      <c r="V262" s="153">
        <f t="shared" si="48"/>
        <v>293.6816456944934</v>
      </c>
      <c r="W262" s="153">
        <f t="shared" si="56"/>
        <v>20.681645694493398</v>
      </c>
      <c r="X262" s="153">
        <f t="shared" si="57"/>
        <v>69.226962250088121</v>
      </c>
      <c r="Y262" s="155">
        <v>3.4501562546368501</v>
      </c>
      <c r="Z262" s="153">
        <f t="shared" si="58"/>
        <v>15.766155024062714</v>
      </c>
      <c r="AA262" s="165">
        <v>945.96930144376279</v>
      </c>
    </row>
    <row r="263" spans="13:27">
      <c r="M263" s="164">
        <f>Equations!E263-V262</f>
        <v>-50.003867916715649</v>
      </c>
      <c r="N263" s="152">
        <f t="shared" si="49"/>
        <v>-26.37740035391651</v>
      </c>
      <c r="O263" s="152">
        <f t="shared" si="50"/>
        <v>-159.86303244797884</v>
      </c>
      <c r="P263" s="152">
        <f t="shared" si="51"/>
        <v>-20.880415149190455</v>
      </c>
      <c r="Q263" s="152">
        <f t="shared" si="52"/>
        <v>-11.959245075716384</v>
      </c>
      <c r="R263" s="153">
        <f t="shared" si="53"/>
        <v>-41.242200860770645</v>
      </c>
      <c r="S263" s="153">
        <f t="shared" si="54"/>
        <v>22.990414862954967</v>
      </c>
      <c r="T263" s="153">
        <f t="shared" si="55"/>
        <v>-18.251785997815677</v>
      </c>
      <c r="U263" s="154">
        <f t="shared" si="59"/>
        <v>-457.19640906442345</v>
      </c>
      <c r="V263" s="153">
        <f t="shared" si="48"/>
        <v>293.65755090389462</v>
      </c>
      <c r="W263" s="153">
        <f t="shared" si="56"/>
        <v>20.657550903894617</v>
      </c>
      <c r="X263" s="153">
        <f t="shared" si="57"/>
        <v>69.183591627010316</v>
      </c>
      <c r="Y263" s="155">
        <v>3.4485622294432452</v>
      </c>
      <c r="Z263" s="153">
        <f t="shared" si="58"/>
        <v>15.823631061220102</v>
      </c>
      <c r="AA263" s="165">
        <v>949.41786367320606</v>
      </c>
    </row>
    <row r="264" spans="13:27">
      <c r="M264" s="164">
        <f>Equations!E264-V263</f>
        <v>-50.142273126116862</v>
      </c>
      <c r="N264" s="152">
        <f t="shared" si="49"/>
        <v>-26.450410098393156</v>
      </c>
      <c r="O264" s="152">
        <f t="shared" si="50"/>
        <v>-160.30551574783732</v>
      </c>
      <c r="P264" s="152">
        <f t="shared" si="51"/>
        <v>-20.938209842911377</v>
      </c>
      <c r="Q264" s="152">
        <f t="shared" si="52"/>
        <v>-11.992346951390116</v>
      </c>
      <c r="R264" s="153">
        <f t="shared" si="53"/>
        <v>-41.337234803063623</v>
      </c>
      <c r="S264" s="153">
        <f t="shared" si="54"/>
        <v>22.979785897689769</v>
      </c>
      <c r="T264" s="153">
        <f t="shared" si="55"/>
        <v>-18.357448905373854</v>
      </c>
      <c r="U264" s="154">
        <f t="shared" si="59"/>
        <v>-475.55385796979732</v>
      </c>
      <c r="V264" s="153">
        <f t="shared" si="48"/>
        <v>293.63331662417232</v>
      </c>
      <c r="W264" s="153">
        <f t="shared" si="56"/>
        <v>20.633316624172323</v>
      </c>
      <c r="X264" s="153">
        <f t="shared" si="57"/>
        <v>69.139969923510193</v>
      </c>
      <c r="Y264" s="155">
        <v>3.446967884653465</v>
      </c>
      <c r="Z264" s="153">
        <f t="shared" si="58"/>
        <v>15.881080525964325</v>
      </c>
      <c r="AA264" s="165">
        <v>952.86483155785947</v>
      </c>
    </row>
    <row r="265" spans="13:27">
      <c r="M265" s="164">
        <f>Equations!E265-V264</f>
        <v>-50.280538846394563</v>
      </c>
      <c r="N265" s="152">
        <f t="shared" si="49"/>
        <v>-26.523346261352827</v>
      </c>
      <c r="O265" s="152">
        <f t="shared" si="50"/>
        <v>-160.74755309910807</v>
      </c>
      <c r="P265" s="152">
        <f t="shared" si="51"/>
        <v>-20.995946289322056</v>
      </c>
      <c r="Q265" s="152">
        <f t="shared" si="52"/>
        <v>-12.025415465952342</v>
      </c>
      <c r="R265" s="153">
        <f t="shared" si="53"/>
        <v>-41.432044405808966</v>
      </c>
      <c r="S265" s="153">
        <f t="shared" si="54"/>
        <v>22.969154800023809</v>
      </c>
      <c r="T265" s="153">
        <f t="shared" si="55"/>
        <v>-18.462889605785158</v>
      </c>
      <c r="U265" s="154">
        <f t="shared" si="59"/>
        <v>-494.01674757558249</v>
      </c>
      <c r="V265" s="153">
        <f t="shared" si="48"/>
        <v>293.6089431486696</v>
      </c>
      <c r="W265" s="153">
        <f t="shared" si="56"/>
        <v>20.608943148669596</v>
      </c>
      <c r="X265" s="153">
        <f t="shared" si="57"/>
        <v>69.096097667605278</v>
      </c>
      <c r="Y265" s="155">
        <v>3.4453732200035709</v>
      </c>
      <c r="Z265" s="153">
        <f t="shared" si="58"/>
        <v>15.938503412964385</v>
      </c>
      <c r="AA265" s="165">
        <v>956.31020477786308</v>
      </c>
    </row>
    <row r="266" spans="13:27">
      <c r="M266" s="164">
        <f>Equations!E266-V265</f>
        <v>-50.418665370891858</v>
      </c>
      <c r="N266" s="152">
        <f t="shared" si="49"/>
        <v>-26.596208997536127</v>
      </c>
      <c r="O266" s="152">
        <f t="shared" si="50"/>
        <v>-161.18914543961293</v>
      </c>
      <c r="P266" s="152">
        <f t="shared" si="51"/>
        <v>-21.053624610915538</v>
      </c>
      <c r="Q266" s="152">
        <f t="shared" si="52"/>
        <v>-12.058450689560873</v>
      </c>
      <c r="R266" s="153">
        <f t="shared" si="53"/>
        <v>-41.526630035294531</v>
      </c>
      <c r="S266" s="153">
        <f t="shared" si="54"/>
        <v>22.958521568194811</v>
      </c>
      <c r="T266" s="153">
        <f t="shared" si="55"/>
        <v>-18.568108467099719</v>
      </c>
      <c r="U266" s="154">
        <f t="shared" si="59"/>
        <v>-512.58485604268219</v>
      </c>
      <c r="V266" s="153">
        <f t="shared" si="48"/>
        <v>293.5844307702435</v>
      </c>
      <c r="W266" s="153">
        <f t="shared" si="56"/>
        <v>20.5844307702435</v>
      </c>
      <c r="X266" s="153">
        <f t="shared" si="57"/>
        <v>69.051975386438301</v>
      </c>
      <c r="Y266" s="155">
        <v>3.4437782352292214</v>
      </c>
      <c r="Z266" s="153">
        <f t="shared" si="58"/>
        <v>15.995899716884873</v>
      </c>
      <c r="AA266" s="165">
        <v>959.75398301309235</v>
      </c>
    </row>
    <row r="267" spans="13:27">
      <c r="M267" s="164">
        <f>Equations!E267-V266</f>
        <v>-50.556652992465757</v>
      </c>
      <c r="N267" s="152">
        <f t="shared" si="49"/>
        <v>-26.668998461427236</v>
      </c>
      <c r="O267" s="152">
        <f t="shared" si="50"/>
        <v>-161.63029370561961</v>
      </c>
      <c r="P267" s="152">
        <f t="shared" si="51"/>
        <v>-21.111244929981883</v>
      </c>
      <c r="Q267" s="152">
        <f t="shared" si="52"/>
        <v>-12.091452692257263</v>
      </c>
      <c r="R267" s="153">
        <f t="shared" si="53"/>
        <v>-41.620992056984733</v>
      </c>
      <c r="S267" s="153">
        <f t="shared" si="54"/>
        <v>22.947886200437907</v>
      </c>
      <c r="T267" s="153">
        <f t="shared" si="55"/>
        <v>-18.673105856546826</v>
      </c>
      <c r="U267" s="154">
        <f t="shared" si="59"/>
        <v>-531.25796189922903</v>
      </c>
      <c r="V267" s="153">
        <f t="shared" si="48"/>
        <v>293.55977978126657</v>
      </c>
      <c r="W267" s="153">
        <f t="shared" si="56"/>
        <v>20.55977978126657</v>
      </c>
      <c r="X267" s="153">
        <f t="shared" si="57"/>
        <v>69.007603606279829</v>
      </c>
      <c r="Y267" s="155">
        <v>3.4421829300656861</v>
      </c>
      <c r="Z267" s="153">
        <f t="shared" si="58"/>
        <v>16.053269432385967</v>
      </c>
      <c r="AA267" s="165">
        <v>963.19616594315801</v>
      </c>
    </row>
    <row r="268" spans="13:27">
      <c r="M268" s="164">
        <f>Equations!E268-V267</f>
        <v>-50.694502003488822</v>
      </c>
      <c r="N268" s="152">
        <f t="shared" si="49"/>
        <v>-26.741714807254787</v>
      </c>
      <c r="O268" s="152">
        <f t="shared" si="50"/>
        <v>-162.07099883184716</v>
      </c>
      <c r="P268" s="152">
        <f t="shared" si="51"/>
        <v>-21.168807368608849</v>
      </c>
      <c r="Q268" s="152">
        <f t="shared" si="52"/>
        <v>-12.124421543967211</v>
      </c>
      <c r="R268" s="153">
        <f t="shared" si="53"/>
        <v>-41.715130835522501</v>
      </c>
      <c r="S268" s="153">
        <f t="shared" si="54"/>
        <v>22.937248694985556</v>
      </c>
      <c r="T268" s="153">
        <f t="shared" si="55"/>
        <v>-18.777882140536946</v>
      </c>
      <c r="U268" s="154">
        <f t="shared" si="59"/>
        <v>-550.03584403976595</v>
      </c>
      <c r="V268" s="153">
        <f t="shared" si="48"/>
        <v>293.53499047362737</v>
      </c>
      <c r="W268" s="153">
        <f t="shared" si="56"/>
        <v>20.534990473627374</v>
      </c>
      <c r="X268" s="153">
        <f t="shared" si="57"/>
        <v>68.962982852529279</v>
      </c>
      <c r="Y268" s="155">
        <v>3.4405873042478334</v>
      </c>
      <c r="Z268" s="153">
        <f t="shared" si="58"/>
        <v>16.110612554123431</v>
      </c>
      <c r="AA268" s="165">
        <v>966.63675324740586</v>
      </c>
    </row>
    <row r="269" spans="13:27">
      <c r="M269" s="164">
        <f>Equations!E269-V268</f>
        <v>-50.83221269584962</v>
      </c>
      <c r="N269" s="152">
        <f t="shared" si="49"/>
        <v>-26.814358188992088</v>
      </c>
      <c r="O269" s="152">
        <f t="shared" si="50"/>
        <v>-162.5112617514672</v>
      </c>
      <c r="P269" s="152">
        <f t="shared" si="51"/>
        <v>-21.226312048682104</v>
      </c>
      <c r="Q269" s="152">
        <f t="shared" si="52"/>
        <v>-12.157357314500651</v>
      </c>
      <c r="R269" s="153">
        <f t="shared" si="53"/>
        <v>-41.809046734730316</v>
      </c>
      <c r="S269" s="153">
        <f t="shared" si="54"/>
        <v>22.92660905006754</v>
      </c>
      <c r="T269" s="153">
        <f t="shared" si="55"/>
        <v>-18.882437684662776</v>
      </c>
      <c r="U269" s="154">
        <f t="shared" si="59"/>
        <v>-568.91828172442877</v>
      </c>
      <c r="V269" s="153">
        <f t="shared" si="48"/>
        <v>293.51006313873199</v>
      </c>
      <c r="W269" s="153">
        <f t="shared" si="56"/>
        <v>20.510063138731994</v>
      </c>
      <c r="X269" s="153">
        <f t="shared" si="57"/>
        <v>68.918113649717583</v>
      </c>
      <c r="Y269" s="155">
        <v>3.438991357510131</v>
      </c>
      <c r="Z269" s="153">
        <f t="shared" si="58"/>
        <v>16.167929076748599</v>
      </c>
      <c r="AA269" s="165">
        <v>970.07574460491594</v>
      </c>
    </row>
    <row r="270" spans="13:27">
      <c r="M270" s="164">
        <f>Equations!E270-V269</f>
        <v>-50.969785360954234</v>
      </c>
      <c r="N270" s="152">
        <f t="shared" si="49"/>
        <v>-26.886928760357961</v>
      </c>
      <c r="O270" s="152">
        <f t="shared" si="50"/>
        <v>-162.95108339610886</v>
      </c>
      <c r="P270" s="152">
        <f t="shared" si="51"/>
        <v>-21.283759091885827</v>
      </c>
      <c r="Q270" s="152">
        <f t="shared" si="52"/>
        <v>-12.190260073552126</v>
      </c>
      <c r="R270" s="153">
        <f t="shared" si="53"/>
        <v>-41.902740117612311</v>
      </c>
      <c r="S270" s="153">
        <f t="shared" si="54"/>
        <v>22.915967263911018</v>
      </c>
      <c r="T270" s="153">
        <f t="shared" si="55"/>
        <v>-18.986772853701293</v>
      </c>
      <c r="U270" s="154">
        <f t="shared" si="59"/>
        <v>-587.90505457813003</v>
      </c>
      <c r="V270" s="153">
        <f t="shared" si="48"/>
        <v>293.48499806750499</v>
      </c>
      <c r="W270" s="153">
        <f t="shared" si="56"/>
        <v>20.484998067504989</v>
      </c>
      <c r="X270" s="153">
        <f t="shared" si="57"/>
        <v>68.872996521508981</v>
      </c>
      <c r="Y270" s="155">
        <v>3.4373950895866527</v>
      </c>
      <c r="Z270" s="153">
        <f t="shared" si="58"/>
        <v>16.225218994908378</v>
      </c>
      <c r="AA270" s="165">
        <v>973.51313969450257</v>
      </c>
    </row>
    <row r="271" spans="13:27">
      <c r="M271" s="164">
        <f>Equations!E271-V270</f>
        <v>-51.107220289727252</v>
      </c>
      <c r="N271" s="152">
        <f t="shared" si="49"/>
        <v>-26.959426674817216</v>
      </c>
      <c r="O271" s="152">
        <f t="shared" si="50"/>
        <v>-163.39046469586191</v>
      </c>
      <c r="P271" s="152">
        <f t="shared" si="51"/>
        <v>-21.341148619703148</v>
      </c>
      <c r="Q271" s="152">
        <f t="shared" si="52"/>
        <v>-12.223129890701026</v>
      </c>
      <c r="R271" s="153">
        <f t="shared" si="53"/>
        <v>-41.996211346355636</v>
      </c>
      <c r="S271" s="153">
        <f t="shared" si="54"/>
        <v>22.905323334740441</v>
      </c>
      <c r="T271" s="153">
        <f t="shared" si="55"/>
        <v>-19.090888011615196</v>
      </c>
      <c r="U271" s="154">
        <f t="shared" si="59"/>
        <v>-606.99594258974525</v>
      </c>
      <c r="V271" s="153">
        <f t="shared" si="48"/>
        <v>293.45979555039025</v>
      </c>
      <c r="W271" s="153">
        <f t="shared" si="56"/>
        <v>20.459795550390254</v>
      </c>
      <c r="X271" s="153">
        <f t="shared" si="57"/>
        <v>68.827631990702457</v>
      </c>
      <c r="Y271" s="155">
        <v>3.435798500211066</v>
      </c>
      <c r="Z271" s="153">
        <f t="shared" si="58"/>
        <v>16.282482303245228</v>
      </c>
      <c r="AA271" s="165">
        <v>976.94893819471361</v>
      </c>
    </row>
    <row r="272" spans="13:27">
      <c r="M272" s="164">
        <f>Equations!E272-V271</f>
        <v>-51.244517772612511</v>
      </c>
      <c r="N272" s="152">
        <f t="shared" si="49"/>
        <v>-27.031852085581068</v>
      </c>
      <c r="O272" s="152">
        <f t="shared" si="50"/>
        <v>-163.82940657927921</v>
      </c>
      <c r="P272" s="152">
        <f t="shared" si="51"/>
        <v>-21.398480753416443</v>
      </c>
      <c r="Q272" s="152">
        <f t="shared" si="52"/>
        <v>-12.255966835411755</v>
      </c>
      <c r="R272" s="153">
        <f t="shared" si="53"/>
        <v>-42.089460782331905</v>
      </c>
      <c r="S272" s="153">
        <f t="shared" si="54"/>
        <v>22.894677260777613</v>
      </c>
      <c r="T272" s="153">
        <f t="shared" si="55"/>
        <v>-19.194783521554292</v>
      </c>
      <c r="U272" s="154">
        <f t="shared" si="59"/>
        <v>-626.19072611129957</v>
      </c>
      <c r="V272" s="153">
        <f t="shared" si="48"/>
        <v>293.43445587735243</v>
      </c>
      <c r="W272" s="153">
        <f t="shared" si="56"/>
        <v>20.434455877352434</v>
      </c>
      <c r="X272" s="153">
        <f t="shared" si="57"/>
        <v>68.782020579234384</v>
      </c>
      <c r="Y272" s="155">
        <v>3.4342015891166415</v>
      </c>
      <c r="Z272" s="153">
        <f t="shared" si="58"/>
        <v>16.339718996397171</v>
      </c>
      <c r="AA272" s="165">
        <v>980.3831397838303</v>
      </c>
    </row>
    <row r="273" spans="13:27">
      <c r="M273" s="164">
        <f>Equations!E273-V272</f>
        <v>-51.381678099574685</v>
      </c>
      <c r="N273" s="152">
        <f t="shared" si="49"/>
        <v>-27.10420514560797</v>
      </c>
      <c r="O273" s="152">
        <f t="shared" si="50"/>
        <v>-164.26790997338162</v>
      </c>
      <c r="P273" s="152">
        <f t="shared" si="51"/>
        <v>-21.455755614108</v>
      </c>
      <c r="Q273" s="152">
        <f t="shared" si="52"/>
        <v>-12.288770977034121</v>
      </c>
      <c r="R273" s="153">
        <f t="shared" si="53"/>
        <v>-42.182488786099142</v>
      </c>
      <c r="S273" s="153">
        <f t="shared" si="54"/>
        <v>22.884029040241654</v>
      </c>
      <c r="T273" s="153">
        <f t="shared" si="55"/>
        <v>-19.298459745857489</v>
      </c>
      <c r="U273" s="154">
        <f t="shared" si="59"/>
        <v>-645.48918585715705</v>
      </c>
      <c r="V273" s="153">
        <f t="shared" si="48"/>
        <v>293.40897933787789</v>
      </c>
      <c r="W273" s="153">
        <f t="shared" si="56"/>
        <v>20.408979337877895</v>
      </c>
      <c r="X273" s="153">
        <f t="shared" si="57"/>
        <v>68.736162808180211</v>
      </c>
      <c r="Y273" s="155">
        <v>3.432604356036248</v>
      </c>
      <c r="Z273" s="153">
        <f t="shared" si="58"/>
        <v>16.396929068997775</v>
      </c>
      <c r="AA273" s="165">
        <v>983.81574413986652</v>
      </c>
    </row>
    <row r="274" spans="13:27">
      <c r="M274" s="164">
        <f>Equations!E274-V273</f>
        <v>-51.518701560100141</v>
      </c>
      <c r="N274" s="152">
        <f t="shared" si="49"/>
        <v>-27.176486007604066</v>
      </c>
      <c r="O274" s="152">
        <f t="shared" si="50"/>
        <v>-164.70597580366098</v>
      </c>
      <c r="P274" s="152">
        <f t="shared" si="51"/>
        <v>-21.512973322660375</v>
      </c>
      <c r="Q274" s="152">
        <f t="shared" si="52"/>
        <v>-12.321542384803536</v>
      </c>
      <c r="R274" s="153">
        <f t="shared" si="53"/>
        <v>-42.275295717403139</v>
      </c>
      <c r="S274" s="153">
        <f t="shared" si="54"/>
        <v>22.873378671348977</v>
      </c>
      <c r="T274" s="153">
        <f t="shared" si="55"/>
        <v>-19.401917046054162</v>
      </c>
      <c r="U274" s="154">
        <f t="shared" si="59"/>
        <v>-664.89110290321116</v>
      </c>
      <c r="V274" s="153">
        <f t="shared" si="48"/>
        <v>293.38336622097552</v>
      </c>
      <c r="W274" s="153">
        <f t="shared" si="56"/>
        <v>20.383366220975518</v>
      </c>
      <c r="X274" s="153">
        <f t="shared" si="57"/>
        <v>68.690059197755943</v>
      </c>
      <c r="Y274" s="155">
        <v>3.4310068007023462</v>
      </c>
      <c r="Z274" s="153">
        <f t="shared" si="58"/>
        <v>16.454112515676147</v>
      </c>
      <c r="AA274" s="165">
        <v>987.24675094056886</v>
      </c>
    </row>
    <row r="275" spans="13:27">
      <c r="M275" s="164">
        <f>Equations!E275-V274</f>
        <v>-51.655588443197757</v>
      </c>
      <c r="N275" s="152">
        <f t="shared" si="49"/>
        <v>-27.248694824023612</v>
      </c>
      <c r="O275" s="152">
        <f t="shared" si="50"/>
        <v>-165.14360499408249</v>
      </c>
      <c r="P275" s="152">
        <f t="shared" si="51"/>
        <v>-21.570133999756749</v>
      </c>
      <c r="Q275" s="152">
        <f t="shared" si="52"/>
        <v>-12.354281127841215</v>
      </c>
      <c r="R275" s="153">
        <f t="shared" si="53"/>
        <v>-42.367881935178993</v>
      </c>
      <c r="S275" s="153">
        <f t="shared" si="54"/>
        <v>22.86272615231335</v>
      </c>
      <c r="T275" s="153">
        <f t="shared" si="55"/>
        <v>-19.505155782865643</v>
      </c>
      <c r="U275" s="154">
        <f t="shared" si="59"/>
        <v>-684.39625868607686</v>
      </c>
      <c r="V275" s="153">
        <f t="shared" si="48"/>
        <v>293.35761681517812</v>
      </c>
      <c r="W275" s="153">
        <f t="shared" si="56"/>
        <v>20.357616815178119</v>
      </c>
      <c r="X275" s="153">
        <f t="shared" si="57"/>
        <v>68.643710267320614</v>
      </c>
      <c r="Y275" s="155">
        <v>3.4294089228470024</v>
      </c>
      <c r="Z275" s="153">
        <f t="shared" si="58"/>
        <v>16.51126933105693</v>
      </c>
      <c r="AA275" s="165">
        <v>990.67615986341582</v>
      </c>
    </row>
    <row r="276" spans="13:27">
      <c r="M276" s="164">
        <f>Equations!E276-V275</f>
        <v>-51.792339037400382</v>
      </c>
      <c r="N276" s="152">
        <f t="shared" si="49"/>
        <v>-27.320831747069775</v>
      </c>
      <c r="O276" s="152">
        <f t="shared" si="50"/>
        <v>-165.58079846708955</v>
      </c>
      <c r="P276" s="152">
        <f t="shared" si="51"/>
        <v>-21.627237765881503</v>
      </c>
      <c r="Q276" s="152">
        <f t="shared" si="52"/>
        <v>-12.386987275154517</v>
      </c>
      <c r="R276" s="153">
        <f t="shared" si="53"/>
        <v>-42.460247797552739</v>
      </c>
      <c r="S276" s="153">
        <f t="shared" si="54"/>
        <v>22.852071481345778</v>
      </c>
      <c r="T276" s="153">
        <f t="shared" si="55"/>
        <v>-19.608176316206961</v>
      </c>
      <c r="U276" s="154">
        <f t="shared" si="59"/>
        <v>-704.0044350022838</v>
      </c>
      <c r="V276" s="153">
        <f t="shared" si="48"/>
        <v>293.33173140854348</v>
      </c>
      <c r="W276" s="153">
        <f t="shared" si="56"/>
        <v>20.331731408543476</v>
      </c>
      <c r="X276" s="153">
        <f t="shared" si="57"/>
        <v>68.597116535378262</v>
      </c>
      <c r="Y276" s="155">
        <v>3.4278107222018668</v>
      </c>
      <c r="Z276" s="153">
        <f t="shared" si="58"/>
        <v>16.568399509760294</v>
      </c>
      <c r="AA276" s="165">
        <v>994.10397058561773</v>
      </c>
    </row>
    <row r="277" spans="13:27">
      <c r="M277" s="164">
        <f>Equations!E277-V276</f>
        <v>-51.928953630765733</v>
      </c>
      <c r="N277" s="152">
        <f t="shared" si="49"/>
        <v>-27.39289692869507</v>
      </c>
      <c r="O277" s="152">
        <f t="shared" si="50"/>
        <v>-166.0175571436065</v>
      </c>
      <c r="P277" s="152">
        <f t="shared" si="51"/>
        <v>-21.684284741320631</v>
      </c>
      <c r="Q277" s="152">
        <f t="shared" si="52"/>
        <v>-12.419660895637172</v>
      </c>
      <c r="R277" s="153">
        <f t="shared" si="53"/>
        <v>-42.552393661843119</v>
      </c>
      <c r="S277" s="153">
        <f t="shared" si="54"/>
        <v>22.841414656654649</v>
      </c>
      <c r="T277" s="153">
        <f t="shared" si="55"/>
        <v>-19.71097900518847</v>
      </c>
      <c r="U277" s="154">
        <f t="shared" si="59"/>
        <v>-723.7154140074723</v>
      </c>
      <c r="V277" s="153">
        <f t="shared" si="48"/>
        <v>293.30571028865506</v>
      </c>
      <c r="W277" s="153">
        <f t="shared" si="56"/>
        <v>20.305710288655064</v>
      </c>
      <c r="X277" s="153">
        <f t="shared" si="57"/>
        <v>68.550278519579109</v>
      </c>
      <c r="Y277" s="155">
        <v>3.426212198498197</v>
      </c>
      <c r="Z277" s="153">
        <f t="shared" si="58"/>
        <v>16.625503046401931</v>
      </c>
      <c r="AA277" s="165">
        <v>997.53018278411594</v>
      </c>
    </row>
    <row r="278" spans="13:27">
      <c r="M278" s="164">
        <f>Equations!E278-V277</f>
        <v>-52.065432510877315</v>
      </c>
      <c r="N278" s="152">
        <f t="shared" si="49"/>
        <v>-27.464890520601866</v>
      </c>
      <c r="O278" s="152">
        <f t="shared" si="50"/>
        <v>-166.45388194304161</v>
      </c>
      <c r="P278" s="152">
        <f t="shared" si="51"/>
        <v>-21.741275046162105</v>
      </c>
      <c r="Q278" s="152">
        <f t="shared" si="52"/>
        <v>-12.45230205806949</v>
      </c>
      <c r="R278" s="153">
        <f t="shared" si="53"/>
        <v>-42.644319884562705</v>
      </c>
      <c r="S278" s="153">
        <f t="shared" si="54"/>
        <v>22.830755676445555</v>
      </c>
      <c r="T278" s="153">
        <f t="shared" si="55"/>
        <v>-19.81356420811715</v>
      </c>
      <c r="U278" s="154">
        <f t="shared" si="59"/>
        <v>-743.5289782155894</v>
      </c>
      <c r="V278" s="153">
        <f t="shared" si="48"/>
        <v>293.27955374262353</v>
      </c>
      <c r="W278" s="153">
        <f t="shared" si="56"/>
        <v>20.279553742623534</v>
      </c>
      <c r="X278" s="153">
        <f t="shared" si="57"/>
        <v>68.503196736722373</v>
      </c>
      <c r="Y278" s="155">
        <v>3.4246133514668333</v>
      </c>
      <c r="Z278" s="153">
        <f t="shared" si="58"/>
        <v>16.682579935593047</v>
      </c>
      <c r="AA278" s="165">
        <v>1000.9547961355828</v>
      </c>
    </row>
    <row r="279" spans="13:27">
      <c r="M279" s="164">
        <f>Equations!E279-V278</f>
        <v>-52.20177596484578</v>
      </c>
      <c r="N279" s="152">
        <f t="shared" si="49"/>
        <v>-27.536812674243102</v>
      </c>
      <c r="O279" s="152">
        <f t="shared" si="50"/>
        <v>-166.8897737832915</v>
      </c>
      <c r="P279" s="152">
        <f t="shared" si="51"/>
        <v>-21.798208800296443</v>
      </c>
      <c r="Q279" s="152">
        <f t="shared" si="52"/>
        <v>-12.484910831118693</v>
      </c>
      <c r="R279" s="153">
        <f t="shared" si="53"/>
        <v>-42.736026821419891</v>
      </c>
      <c r="S279" s="153">
        <f t="shared" si="54"/>
        <v>22.820094538921424</v>
      </c>
      <c r="T279" s="153">
        <f t="shared" si="55"/>
        <v>-19.915932282498467</v>
      </c>
      <c r="U279" s="154">
        <f t="shared" si="59"/>
        <v>-763.44491049808789</v>
      </c>
      <c r="V279" s="153">
        <f t="shared" si="48"/>
        <v>293.25326205708745</v>
      </c>
      <c r="W279" s="153">
        <f t="shared" si="56"/>
        <v>20.253262057087454</v>
      </c>
      <c r="X279" s="153">
        <f t="shared" si="57"/>
        <v>68.45587170275742</v>
      </c>
      <c r="Y279" s="155">
        <v>3.4230141808382135</v>
      </c>
      <c r="Z279" s="153">
        <f t="shared" si="58"/>
        <v>16.739630171940352</v>
      </c>
      <c r="AA279" s="165">
        <v>1004.377810316421</v>
      </c>
    </row>
    <row r="280" spans="13:27">
      <c r="M280" s="164">
        <f>Equations!E280-V279</f>
        <v>-52.337984279309694</v>
      </c>
      <c r="N280" s="152">
        <f t="shared" si="49"/>
        <v>-27.608663540822683</v>
      </c>
      <c r="O280" s="152">
        <f t="shared" si="50"/>
        <v>-167.32523358074351</v>
      </c>
      <c r="P280" s="152">
        <f t="shared" si="51"/>
        <v>-21.855086123417024</v>
      </c>
      <c r="Q280" s="152">
        <f t="shared" si="52"/>
        <v>-12.517487283339095</v>
      </c>
      <c r="R280" s="153">
        <f t="shared" si="53"/>
        <v>-42.827514827320201</v>
      </c>
      <c r="S280" s="153">
        <f t="shared" si="54"/>
        <v>22.80943124228245</v>
      </c>
      <c r="T280" s="153">
        <f t="shared" si="55"/>
        <v>-20.018083585037751</v>
      </c>
      <c r="U280" s="154">
        <f t="shared" si="59"/>
        <v>-783.46299408312564</v>
      </c>
      <c r="V280" s="153">
        <f t="shared" si="48"/>
        <v>293.22683551821461</v>
      </c>
      <c r="W280" s="153">
        <f t="shared" si="56"/>
        <v>20.226835518214614</v>
      </c>
      <c r="X280" s="153">
        <f t="shared" si="57"/>
        <v>68.40830393278631</v>
      </c>
      <c r="Y280" s="155">
        <v>3.4214146863423673</v>
      </c>
      <c r="Z280" s="153">
        <f t="shared" si="58"/>
        <v>16.796653750046055</v>
      </c>
      <c r="AA280" s="165">
        <v>1007.7992250027634</v>
      </c>
    </row>
    <row r="281" spans="13:27">
      <c r="M281" s="164">
        <f>Equations!E281-V280</f>
        <v>-52.474057740436876</v>
      </c>
      <c r="N281" s="152">
        <f t="shared" si="49"/>
        <v>-27.680443271296191</v>
      </c>
      <c r="O281" s="152">
        <f t="shared" si="50"/>
        <v>-167.76026225027994</v>
      </c>
      <c r="P281" s="152">
        <f t="shared" si="51"/>
        <v>-21.91190713502067</v>
      </c>
      <c r="Q281" s="152">
        <f t="shared" si="52"/>
        <v>-12.550031483172424</v>
      </c>
      <c r="R281" s="153">
        <f t="shared" si="53"/>
        <v>-42.918784256368021</v>
      </c>
      <c r="S281" s="153">
        <f t="shared" si="54"/>
        <v>22.7987657847261</v>
      </c>
      <c r="T281" s="153">
        <f t="shared" si="55"/>
        <v>-20.12001847164192</v>
      </c>
      <c r="U281" s="154">
        <f t="shared" si="59"/>
        <v>-803.58301255476761</v>
      </c>
      <c r="V281" s="153">
        <f t="shared" si="48"/>
        <v>293.20027441170288</v>
      </c>
      <c r="W281" s="153">
        <f t="shared" si="56"/>
        <v>20.200274411702878</v>
      </c>
      <c r="X281" s="153">
        <f t="shared" si="57"/>
        <v>68.360493941065187</v>
      </c>
      <c r="Y281" s="155">
        <v>3.4198148677089151</v>
      </c>
      <c r="Z281" s="153">
        <f t="shared" si="58"/>
        <v>16.853650664507871</v>
      </c>
      <c r="AA281" s="165">
        <v>1011.2190398704723</v>
      </c>
    </row>
    <row r="282" spans="13:27">
      <c r="M282" s="164">
        <f>Equations!E282-V281</f>
        <v>-52.609996633925135</v>
      </c>
      <c r="N282" s="152">
        <f t="shared" si="49"/>
        <v>-27.75215201637128</v>
      </c>
      <c r="O282" s="152">
        <f t="shared" si="50"/>
        <v>-168.19486070528046</v>
      </c>
      <c r="P282" s="152">
        <f t="shared" si="51"/>
        <v>-21.968671954407924</v>
      </c>
      <c r="Q282" s="152">
        <f t="shared" si="52"/>
        <v>-12.582543498947993</v>
      </c>
      <c r="R282" s="153">
        <f t="shared" si="53"/>
        <v>-43.009835461867915</v>
      </c>
      <c r="S282" s="153">
        <f t="shared" si="54"/>
        <v>22.788098164447117</v>
      </c>
      <c r="T282" s="153">
        <f t="shared" si="55"/>
        <v>-20.221737297420798</v>
      </c>
      <c r="U282" s="154">
        <f t="shared" si="59"/>
        <v>-823.80474985218837</v>
      </c>
      <c r="V282" s="153">
        <f t="shared" si="48"/>
        <v>293.17357902278138</v>
      </c>
      <c r="W282" s="153">
        <f t="shared" si="56"/>
        <v>20.173579022781382</v>
      </c>
      <c r="X282" s="153">
        <f t="shared" si="57"/>
        <v>68.312442241006494</v>
      </c>
      <c r="Y282" s="155">
        <v>3.4182147246670676</v>
      </c>
      <c r="Z282" s="153">
        <f t="shared" si="58"/>
        <v>16.91062090991899</v>
      </c>
      <c r="AA282" s="165">
        <v>1014.6372545951394</v>
      </c>
    </row>
    <row r="283" spans="13:27">
      <c r="M283" s="164">
        <f>Equations!E283-V282</f>
        <v>-52.745801245003634</v>
      </c>
      <c r="N283" s="152">
        <f t="shared" si="49"/>
        <v>-27.823789926508386</v>
      </c>
      <c r="O283" s="152">
        <f t="shared" si="50"/>
        <v>-168.62902985762656</v>
      </c>
      <c r="P283" s="152">
        <f t="shared" si="51"/>
        <v>-22.025380700683638</v>
      </c>
      <c r="Q283" s="152">
        <f t="shared" si="52"/>
        <v>-12.615023398883038</v>
      </c>
      <c r="R283" s="153">
        <f t="shared" si="53"/>
        <v>-43.100668796326438</v>
      </c>
      <c r="S283" s="153">
        <f t="shared" si="54"/>
        <v>22.777428379637499</v>
      </c>
      <c r="T283" s="153">
        <f t="shared" si="55"/>
        <v>-20.32324041668894</v>
      </c>
      <c r="U283" s="154">
        <f t="shared" si="59"/>
        <v>-844.12799026887728</v>
      </c>
      <c r="V283" s="153">
        <f t="shared" si="48"/>
        <v>293.14674963621138</v>
      </c>
      <c r="W283" s="153">
        <f t="shared" si="56"/>
        <v>20.146749636211382</v>
      </c>
      <c r="X283" s="153">
        <f t="shared" si="57"/>
        <v>68.264149345180499</v>
      </c>
      <c r="Y283" s="155">
        <v>3.4166142569456248</v>
      </c>
      <c r="Z283" s="153">
        <f t="shared" si="58"/>
        <v>16.967564480868084</v>
      </c>
      <c r="AA283" s="165">
        <v>1018.0538688520851</v>
      </c>
    </row>
    <row r="284" spans="13:27">
      <c r="M284" s="164">
        <f>Equations!E284-V283</f>
        <v>-52.881471858433628</v>
      </c>
      <c r="N284" s="152">
        <f t="shared" si="49"/>
        <v>-27.895357151921122</v>
      </c>
      <c r="O284" s="152">
        <f t="shared" si="50"/>
        <v>-169.06277061770379</v>
      </c>
      <c r="P284" s="152">
        <f t="shared" si="51"/>
        <v>-22.082033492757283</v>
      </c>
      <c r="Q284" s="152">
        <f t="shared" si="52"/>
        <v>-12.647471251082882</v>
      </c>
      <c r="R284" s="153">
        <f t="shared" si="53"/>
        <v>-43.191284611453383</v>
      </c>
      <c r="S284" s="153">
        <f t="shared" si="54"/>
        <v>22.766756428486488</v>
      </c>
      <c r="T284" s="153">
        <f t="shared" si="55"/>
        <v>-20.424528182966895</v>
      </c>
      <c r="U284" s="154">
        <f t="shared" si="59"/>
        <v>-864.55251845184421</v>
      </c>
      <c r="V284" s="153">
        <f t="shared" si="48"/>
        <v>293.11978653628756</v>
      </c>
      <c r="W284" s="153">
        <f t="shared" si="56"/>
        <v>20.119786536287563</v>
      </c>
      <c r="X284" s="153">
        <f t="shared" si="57"/>
        <v>68.215615765317608</v>
      </c>
      <c r="Y284" s="155">
        <v>3.415013464272973</v>
      </c>
      <c r="Z284" s="153">
        <f t="shared" si="58"/>
        <v>17.024481371939302</v>
      </c>
      <c r="AA284" s="165">
        <v>1021.4688823163581</v>
      </c>
    </row>
    <row r="285" spans="13:27">
      <c r="M285" s="164">
        <f>Equations!E285-V284</f>
        <v>-53.017008758509803</v>
      </c>
      <c r="N285" s="152">
        <f t="shared" si="49"/>
        <v>-27.966853842576988</v>
      </c>
      <c r="O285" s="152">
        <f t="shared" si="50"/>
        <v>-169.49608389440598</v>
      </c>
      <c r="P285" s="152">
        <f t="shared" si="51"/>
        <v>-22.138630449343491</v>
      </c>
      <c r="Q285" s="152">
        <f t="shared" si="52"/>
        <v>-12.679887123541262</v>
      </c>
      <c r="R285" s="153">
        <f t="shared" si="53"/>
        <v>-43.281683258163618</v>
      </c>
      <c r="S285" s="153">
        <f t="shared" si="54"/>
        <v>22.756082309180595</v>
      </c>
      <c r="T285" s="153">
        <f t="shared" si="55"/>
        <v>-20.525600948983023</v>
      </c>
      <c r="U285" s="154">
        <f t="shared" si="59"/>
        <v>-885.07811940082718</v>
      </c>
      <c r="V285" s="153">
        <f t="shared" si="48"/>
        <v>293.09269000683895</v>
      </c>
      <c r="W285" s="153">
        <f t="shared" si="56"/>
        <v>20.09269000683895</v>
      </c>
      <c r="X285" s="153">
        <f t="shared" si="57"/>
        <v>68.166842012310113</v>
      </c>
      <c r="Y285" s="155">
        <v>3.4134123463770893</v>
      </c>
      <c r="Z285" s="153">
        <f t="shared" si="58"/>
        <v>17.081371577712254</v>
      </c>
      <c r="AA285" s="165">
        <v>1024.8822946627351</v>
      </c>
    </row>
    <row r="286" spans="13:27">
      <c r="M286" s="164">
        <f>Equations!E286-V285</f>
        <v>-53.152412229061213</v>
      </c>
      <c r="N286" s="152">
        <f t="shared" si="49"/>
        <v>-28.038280148197842</v>
      </c>
      <c r="O286" s="152">
        <f t="shared" si="50"/>
        <v>-169.92897059513845</v>
      </c>
      <c r="P286" s="152">
        <f t="shared" si="51"/>
        <v>-22.195171688962464</v>
      </c>
      <c r="Q286" s="152">
        <f t="shared" si="52"/>
        <v>-12.712271084140548</v>
      </c>
      <c r="R286" s="153">
        <f t="shared" si="53"/>
        <v>-43.371865086578453</v>
      </c>
      <c r="S286" s="153">
        <f t="shared" si="54"/>
        <v>22.745406019903559</v>
      </c>
      <c r="T286" s="153">
        <f t="shared" si="55"/>
        <v>-20.626459066674894</v>
      </c>
      <c r="U286" s="154">
        <f t="shared" si="59"/>
        <v>-905.70457846750207</v>
      </c>
      <c r="V286" s="153">
        <f t="shared" si="48"/>
        <v>293.06546033122993</v>
      </c>
      <c r="W286" s="153">
        <f t="shared" si="56"/>
        <v>20.065460331229929</v>
      </c>
      <c r="X286" s="153">
        <f t="shared" si="57"/>
        <v>68.117828596213883</v>
      </c>
      <c r="Y286" s="155">
        <v>3.4118109029855339</v>
      </c>
      <c r="Z286" s="153">
        <f t="shared" si="58"/>
        <v>17.13823509276201</v>
      </c>
      <c r="AA286" s="165">
        <v>1028.2941055657207</v>
      </c>
    </row>
    <row r="287" spans="13:27">
      <c r="M287" s="164">
        <f>Equations!E287-V286</f>
        <v>-53.287682553452186</v>
      </c>
      <c r="N287" s="152">
        <f t="shared" si="49"/>
        <v>-28.109636218260416</v>
      </c>
      <c r="O287" s="152">
        <f t="shared" si="50"/>
        <v>-170.36143162582073</v>
      </c>
      <c r="P287" s="152">
        <f t="shared" si="51"/>
        <v>-22.251657329940354</v>
      </c>
      <c r="Q287" s="152">
        <f t="shared" si="52"/>
        <v>-12.744623200651969</v>
      </c>
      <c r="R287" s="153">
        <f t="shared" si="53"/>
        <v>-43.461830446027179</v>
      </c>
      <c r="S287" s="153">
        <f t="shared" si="54"/>
        <v>22.734727558836383</v>
      </c>
      <c r="T287" s="153">
        <f t="shared" si="55"/>
        <v>-20.727102887190796</v>
      </c>
      <c r="U287" s="154">
        <f t="shared" si="59"/>
        <v>-926.43168135469284</v>
      </c>
      <c r="V287" s="153">
        <f t="shared" si="48"/>
        <v>293.03809779236138</v>
      </c>
      <c r="W287" s="153">
        <f t="shared" si="56"/>
        <v>20.038097792361384</v>
      </c>
      <c r="X287" s="153">
        <f t="shared" si="57"/>
        <v>68.068576026250497</v>
      </c>
      <c r="Y287" s="155">
        <v>3.4102091338254574</v>
      </c>
      <c r="Z287" s="153">
        <f t="shared" si="58"/>
        <v>17.195071911659102</v>
      </c>
      <c r="AA287" s="165">
        <v>1031.7043146995461</v>
      </c>
    </row>
    <row r="288" spans="13:27">
      <c r="M288" s="164">
        <f>Equations!E288-V287</f>
        <v>-53.422820014583635</v>
      </c>
      <c r="N288" s="152">
        <f t="shared" si="49"/>
        <v>-28.180922201996975</v>
      </c>
      <c r="O288" s="152">
        <f t="shared" si="50"/>
        <v>-170.79346789089078</v>
      </c>
      <c r="P288" s="152">
        <f t="shared" si="51"/>
        <v>-22.308087490409779</v>
      </c>
      <c r="Q288" s="152">
        <f t="shared" si="52"/>
        <v>-12.776943540735918</v>
      </c>
      <c r="R288" s="153">
        <f t="shared" si="53"/>
        <v>-43.551579685048658</v>
      </c>
      <c r="S288" s="153">
        <f t="shared" si="54"/>
        <v>22.724046924157264</v>
      </c>
      <c r="T288" s="153">
        <f t="shared" si="55"/>
        <v>-20.827532760891394</v>
      </c>
      <c r="U288" s="154">
        <f t="shared" si="59"/>
        <v>-947.2592141155842</v>
      </c>
      <c r="V288" s="153">
        <f t="shared" si="48"/>
        <v>293.01060267267161</v>
      </c>
      <c r="W288" s="153">
        <f t="shared" si="56"/>
        <v>20.01060267267161</v>
      </c>
      <c r="X288" s="153">
        <f t="shared" si="57"/>
        <v>68.019084810808891</v>
      </c>
      <c r="Y288" s="155">
        <v>3.4086070386235896</v>
      </c>
      <c r="Z288" s="153">
        <f t="shared" si="58"/>
        <v>17.251882028969494</v>
      </c>
      <c r="AA288" s="165">
        <v>1035.1129217381697</v>
      </c>
    </row>
    <row r="289" spans="13:27">
      <c r="M289" s="164">
        <f>Equations!E289-V288</f>
        <v>-53.557824894893855</v>
      </c>
      <c r="N289" s="152">
        <f t="shared" si="49"/>
        <v>-28.252138248395759</v>
      </c>
      <c r="O289" s="152">
        <f t="shared" si="50"/>
        <v>-171.22508029330763</v>
      </c>
      <c r="P289" s="152">
        <f t="shared" si="51"/>
        <v>-22.364462288310197</v>
      </c>
      <c r="Q289" s="152">
        <f t="shared" si="52"/>
        <v>-12.809232171942144</v>
      </c>
      <c r="R289" s="153">
        <f t="shared" si="53"/>
        <v>-43.641113151392751</v>
      </c>
      <c r="S289" s="153">
        <f t="shared" si="54"/>
        <v>22.713364114041639</v>
      </c>
      <c r="T289" s="153">
        <f t="shared" si="55"/>
        <v>-20.927749037351113</v>
      </c>
      <c r="U289" s="154">
        <f t="shared" si="59"/>
        <v>-968.18696315293528</v>
      </c>
      <c r="V289" s="153">
        <f t="shared" si="48"/>
        <v>292.98297525413739</v>
      </c>
      <c r="W289" s="153">
        <f t="shared" si="56"/>
        <v>19.982975254137386</v>
      </c>
      <c r="X289" s="153">
        <f t="shared" si="57"/>
        <v>67.969355457447307</v>
      </c>
      <c r="Y289" s="155">
        <v>3.4070046171062458</v>
      </c>
      <c r="Z289" s="153">
        <f t="shared" si="58"/>
        <v>17.308665439254597</v>
      </c>
      <c r="AA289" s="165">
        <v>1038.5199263552759</v>
      </c>
    </row>
    <row r="290" spans="13:27">
      <c r="M290" s="164">
        <f>Equations!E290-V289</f>
        <v>-53.692697476359626</v>
      </c>
      <c r="N290" s="152">
        <f t="shared" si="49"/>
        <v>-28.323284506201539</v>
      </c>
      <c r="O290" s="152">
        <f t="shared" si="50"/>
        <v>-171.65626973455477</v>
      </c>
      <c r="P290" s="152">
        <f t="shared" si="51"/>
        <v>-22.420781841388351</v>
      </c>
      <c r="Q290" s="152">
        <f t="shared" si="52"/>
        <v>-12.841489161710019</v>
      </c>
      <c r="R290" s="153">
        <f t="shared" si="53"/>
        <v>-43.730431192021911</v>
      </c>
      <c r="S290" s="153">
        <f t="shared" si="54"/>
        <v>22.702679126662186</v>
      </c>
      <c r="T290" s="153">
        <f t="shared" si="55"/>
        <v>-21.027752065359724</v>
      </c>
      <c r="U290" s="154">
        <f t="shared" si="59"/>
        <v>-989.21471521829505</v>
      </c>
      <c r="V290" s="153">
        <f t="shared" si="48"/>
        <v>292.95521581827518</v>
      </c>
      <c r="W290" s="153">
        <f t="shared" si="56"/>
        <v>19.955215818275178</v>
      </c>
      <c r="X290" s="153">
        <f t="shared" si="57"/>
        <v>67.919388472895321</v>
      </c>
      <c r="Y290" s="155">
        <v>3.405401868999328</v>
      </c>
      <c r="Z290" s="153">
        <f t="shared" si="58"/>
        <v>17.365422137071256</v>
      </c>
      <c r="AA290" s="165">
        <v>1041.9253282242753</v>
      </c>
    </row>
    <row r="291" spans="13:27">
      <c r="M291" s="164">
        <f>Equations!E291-V290</f>
        <v>-53.827438040497441</v>
      </c>
      <c r="N291" s="152">
        <f t="shared" si="49"/>
        <v>-28.394361123916294</v>
      </c>
      <c r="O291" s="152">
        <f t="shared" si="50"/>
        <v>-172.08703711464423</v>
      </c>
      <c r="P291" s="152">
        <f t="shared" si="51"/>
        <v>-22.477046267198759</v>
      </c>
      <c r="Q291" s="152">
        <f t="shared" si="52"/>
        <v>-12.87371457736883</v>
      </c>
      <c r="R291" s="153">
        <f t="shared" si="53"/>
        <v>-43.81953415311277</v>
      </c>
      <c r="S291" s="153">
        <f t="shared" si="54"/>
        <v>22.691991960188773</v>
      </c>
      <c r="T291" s="153">
        <f t="shared" si="55"/>
        <v>-21.127542192923997</v>
      </c>
      <c r="U291" s="154">
        <f t="shared" si="59"/>
        <v>-1010.3422574112191</v>
      </c>
      <c r="V291" s="153">
        <f t="shared" si="48"/>
        <v>292.92732464614187</v>
      </c>
      <c r="W291" s="153">
        <f t="shared" si="56"/>
        <v>19.927324646141869</v>
      </c>
      <c r="X291" s="153">
        <f t="shared" si="57"/>
        <v>67.869184363055368</v>
      </c>
      <c r="Y291" s="155">
        <v>3.4037987940283156</v>
      </c>
      <c r="Z291" s="153">
        <f t="shared" si="58"/>
        <v>17.422152116971727</v>
      </c>
      <c r="AA291" s="165">
        <v>1045.3291270183036</v>
      </c>
    </row>
    <row r="292" spans="13:27">
      <c r="M292" s="164">
        <f>Equations!E292-V291</f>
        <v>-53.962046868364126</v>
      </c>
      <c r="N292" s="152">
        <f t="shared" si="49"/>
        <v>-28.465368249799532</v>
      </c>
      <c r="O292" s="152">
        <f t="shared" si="50"/>
        <v>-172.51738333211838</v>
      </c>
      <c r="P292" s="152">
        <f t="shared" si="51"/>
        <v>-22.53325568310402</v>
      </c>
      <c r="Q292" s="152">
        <f t="shared" si="52"/>
        <v>-12.905908486137925</v>
      </c>
      <c r="R292" s="153">
        <f t="shared" si="53"/>
        <v>-43.908422380057331</v>
      </c>
      <c r="S292" s="153">
        <f t="shared" si="54"/>
        <v>22.681302612788464</v>
      </c>
      <c r="T292" s="153">
        <f t="shared" si="55"/>
        <v>-21.227119767268867</v>
      </c>
      <c r="U292" s="154">
        <f t="shared" si="59"/>
        <v>-1031.5693771784879</v>
      </c>
      <c r="V292" s="153">
        <f t="shared" si="48"/>
        <v>292.89930201833613</v>
      </c>
      <c r="W292" s="153">
        <f t="shared" si="56"/>
        <v>19.89930201833613</v>
      </c>
      <c r="X292" s="153">
        <f t="shared" si="57"/>
        <v>67.818743633005028</v>
      </c>
      <c r="Y292" s="155">
        <v>3.4021953919182693</v>
      </c>
      <c r="Z292" s="153">
        <f t="shared" si="58"/>
        <v>17.478855373503695</v>
      </c>
      <c r="AA292" s="165">
        <v>1048.7313224102218</v>
      </c>
    </row>
    <row r="293" spans="13:27">
      <c r="M293" s="164">
        <f>Equations!E293-V292</f>
        <v>-54.096524240558381</v>
      </c>
      <c r="N293" s="152">
        <f t="shared" si="49"/>
        <v>-28.536306031869081</v>
      </c>
      <c r="O293" s="152">
        <f t="shared" si="50"/>
        <v>-172.94730928405505</v>
      </c>
      <c r="P293" s="152">
        <f t="shared" si="51"/>
        <v>-22.589410206275407</v>
      </c>
      <c r="Q293" s="152">
        <f t="shared" si="52"/>
        <v>-12.938070955127083</v>
      </c>
      <c r="R293" s="153">
        <f t="shared" si="53"/>
        <v>-43.997096217464971</v>
      </c>
      <c r="S293" s="153">
        <f t="shared" si="54"/>
        <v>22.670611082625555</v>
      </c>
      <c r="T293" s="153">
        <f t="shared" si="55"/>
        <v>-21.326485134839416</v>
      </c>
      <c r="U293" s="154">
        <f t="shared" si="59"/>
        <v>-1052.8958623133274</v>
      </c>
      <c r="V293" s="153">
        <f t="shared" si="48"/>
        <v>292.87114821499915</v>
      </c>
      <c r="W293" s="153">
        <f t="shared" si="56"/>
        <v>19.871148214999153</v>
      </c>
      <c r="X293" s="153">
        <f t="shared" si="57"/>
        <v>67.768066786998475</v>
      </c>
      <c r="Y293" s="155">
        <v>3.400591662393833</v>
      </c>
      <c r="Z293" s="153">
        <f t="shared" si="58"/>
        <v>17.535531901210263</v>
      </c>
      <c r="AA293" s="165">
        <v>1052.1319140726157</v>
      </c>
    </row>
    <row r="294" spans="13:27">
      <c r="M294" s="164">
        <f>Equations!E294-V293</f>
        <v>-54.230870437221398</v>
      </c>
      <c r="N294" s="152">
        <f t="shared" si="49"/>
        <v>-28.607174617901443</v>
      </c>
      <c r="O294" s="152">
        <f t="shared" si="50"/>
        <v>-173.37681586606934</v>
      </c>
      <c r="P294" s="152">
        <f t="shared" si="51"/>
        <v>-22.645509953693164</v>
      </c>
      <c r="Q294" s="152">
        <f t="shared" si="52"/>
        <v>-12.97020205133667</v>
      </c>
      <c r="R294" s="153">
        <f t="shared" si="53"/>
        <v>-44.085556009163533</v>
      </c>
      <c r="S294" s="153">
        <f t="shared" si="54"/>
        <v>22.659917367861517</v>
      </c>
      <c r="T294" s="153">
        <f t="shared" si="55"/>
        <v>-21.425638641302015</v>
      </c>
      <c r="U294" s="154">
        <f t="shared" si="59"/>
        <v>-1074.3215009546293</v>
      </c>
      <c r="V294" s="153">
        <f t="shared" si="48"/>
        <v>292.84286351581579</v>
      </c>
      <c r="W294" s="153">
        <f t="shared" si="56"/>
        <v>19.842863515815793</v>
      </c>
      <c r="X294" s="153">
        <f t="shared" si="57"/>
        <v>67.717154328468439</v>
      </c>
      <c r="Y294" s="155">
        <v>3.3989876051792276</v>
      </c>
      <c r="Z294" s="153">
        <f t="shared" si="58"/>
        <v>17.592181694629915</v>
      </c>
      <c r="AA294" s="165">
        <v>1055.5309016777949</v>
      </c>
    </row>
    <row r="295" spans="13:27">
      <c r="M295" s="164">
        <f>Equations!E295-V294</f>
        <v>-54.365085738038033</v>
      </c>
      <c r="N295" s="152">
        <f t="shared" si="49"/>
        <v>-28.677974155432381</v>
      </c>
      <c r="O295" s="152">
        <f t="shared" si="50"/>
        <v>-173.80590397231745</v>
      </c>
      <c r="P295" s="152">
        <f t="shared" si="51"/>
        <v>-22.701555042146971</v>
      </c>
      <c r="Q295" s="152">
        <f t="shared" si="52"/>
        <v>-13.0023018416579</v>
      </c>
      <c r="R295" s="153">
        <f t="shared" si="53"/>
        <v>-44.173802098200916</v>
      </c>
      <c r="S295" s="153">
        <f t="shared" si="54"/>
        <v>22.64922146665501</v>
      </c>
      <c r="T295" s="153">
        <f t="shared" si="55"/>
        <v>-21.524580631545906</v>
      </c>
      <c r="U295" s="154">
        <f t="shared" si="59"/>
        <v>-1095.8460815861752</v>
      </c>
      <c r="V295" s="153">
        <f t="shared" si="48"/>
        <v>292.8144482000157</v>
      </c>
      <c r="W295" s="153">
        <f t="shared" si="56"/>
        <v>19.814448200015704</v>
      </c>
      <c r="X295" s="153">
        <f t="shared" si="57"/>
        <v>67.666006760028267</v>
      </c>
      <c r="Y295" s="155">
        <v>3.3973832199982517</v>
      </c>
      <c r="Z295" s="153">
        <f t="shared" si="58"/>
        <v>17.648804748296552</v>
      </c>
      <c r="AA295" s="165">
        <v>1058.9282848977932</v>
      </c>
    </row>
    <row r="296" spans="13:27">
      <c r="M296" s="164">
        <f>Equations!E296-V295</f>
        <v>-54.499170422237967</v>
      </c>
      <c r="N296" s="152">
        <f t="shared" si="49"/>
        <v>-28.748704791757572</v>
      </c>
      <c r="O296" s="152">
        <f t="shared" si="50"/>
        <v>-174.23457449550045</v>
      </c>
      <c r="P296" s="152">
        <f t="shared" si="51"/>
        <v>-22.757545588236443</v>
      </c>
      <c r="Q296" s="152">
        <f t="shared" si="52"/>
        <v>-13.034370392873136</v>
      </c>
      <c r="R296" s="153">
        <f t="shared" si="53"/>
        <v>-44.261834826846815</v>
      </c>
      <c r="S296" s="153">
        <f t="shared" si="54"/>
        <v>22.638523377161903</v>
      </c>
      <c r="T296" s="153">
        <f t="shared" si="55"/>
        <v>-21.623311449684913</v>
      </c>
      <c r="U296" s="154">
        <f t="shared" si="59"/>
        <v>-1117.4693930358601</v>
      </c>
      <c r="V296" s="153">
        <f t="shared" si="48"/>
        <v>292.78590254637425</v>
      </c>
      <c r="W296" s="153">
        <f t="shared" si="56"/>
        <v>19.785902546374246</v>
      </c>
      <c r="X296" s="153">
        <f t="shared" si="57"/>
        <v>67.614624583473642</v>
      </c>
      <c r="Y296" s="155">
        <v>3.3957785065742851</v>
      </c>
      <c r="Z296" s="153">
        <f t="shared" si="58"/>
        <v>17.705401056739458</v>
      </c>
      <c r="AA296" s="165">
        <v>1062.3240634043675</v>
      </c>
    </row>
    <row r="297" spans="13:27">
      <c r="M297" s="164">
        <f>Equations!E297-V296</f>
        <v>-54.633124768596502</v>
      </c>
      <c r="N297" s="152">
        <f t="shared" si="49"/>
        <v>-28.819366673932993</v>
      </c>
      <c r="O297" s="152">
        <f t="shared" si="50"/>
        <v>-174.66282832686662</v>
      </c>
      <c r="P297" s="152">
        <f t="shared" si="51"/>
        <v>-22.813481708371452</v>
      </c>
      <c r="Q297" s="152">
        <f t="shared" si="52"/>
        <v>-13.066407771656062</v>
      </c>
      <c r="R297" s="153">
        <f t="shared" si="53"/>
        <v>-44.349654536593846</v>
      </c>
      <c r="S297" s="153">
        <f t="shared" si="54"/>
        <v>22.627823097535188</v>
      </c>
      <c r="T297" s="153">
        <f t="shared" si="55"/>
        <v>-21.721831439058658</v>
      </c>
      <c r="U297" s="154">
        <f t="shared" si="59"/>
        <v>-1139.1912244749187</v>
      </c>
      <c r="V297" s="153">
        <f t="shared" si="48"/>
        <v>292.75722683321345</v>
      </c>
      <c r="W297" s="153">
        <f t="shared" si="56"/>
        <v>19.757226833213451</v>
      </c>
      <c r="X297" s="153">
        <f t="shared" si="57"/>
        <v>67.563008299784215</v>
      </c>
      <c r="Y297" s="155">
        <v>3.3941734646302781</v>
      </c>
      <c r="Z297" s="153">
        <f t="shared" si="58"/>
        <v>17.761970614483296</v>
      </c>
      <c r="AA297" s="165">
        <v>1065.7182368689978</v>
      </c>
    </row>
    <row r="298" spans="13:27">
      <c r="M298" s="164">
        <f>Equations!E298-V297</f>
        <v>-54.766949055435703</v>
      </c>
      <c r="N298" s="152">
        <f t="shared" si="49"/>
        <v>-28.889959948775537</v>
      </c>
      <c r="O298" s="152">
        <f t="shared" si="50"/>
        <v>-175.09066635621537</v>
      </c>
      <c r="P298" s="152">
        <f t="shared" si="51"/>
        <v>-22.869363518772619</v>
      </c>
      <c r="Q298" s="152">
        <f t="shared" si="52"/>
        <v>-13.098414044571959</v>
      </c>
      <c r="R298" s="153">
        <f t="shared" si="53"/>
        <v>-44.437261568159279</v>
      </c>
      <c r="S298" s="153">
        <f t="shared" si="54"/>
        <v>22.617120625925079</v>
      </c>
      <c r="T298" s="153">
        <f t="shared" si="55"/>
        <v>-21.8201409422342</v>
      </c>
      <c r="U298" s="154">
        <f t="shared" si="59"/>
        <v>-1161.011365417153</v>
      </c>
      <c r="V298" s="153">
        <f t="shared" si="48"/>
        <v>292.72842133840317</v>
      </c>
      <c r="W298" s="153">
        <f t="shared" si="56"/>
        <v>19.728421338403166</v>
      </c>
      <c r="X298" s="153">
        <f t="shared" si="57"/>
        <v>67.511158409125699</v>
      </c>
      <c r="Y298" s="155">
        <v>3.3925680938887619</v>
      </c>
      <c r="Z298" s="153">
        <f t="shared" si="58"/>
        <v>17.818513416048109</v>
      </c>
      <c r="AA298" s="165">
        <v>1069.1108049628865</v>
      </c>
    </row>
    <row r="299" spans="13:27">
      <c r="M299" s="164">
        <f>Equations!E299-V298</f>
        <v>-54.900643560625412</v>
      </c>
      <c r="N299" s="152">
        <f t="shared" si="49"/>
        <v>-28.960484762863548</v>
      </c>
      <c r="O299" s="152">
        <f t="shared" si="50"/>
        <v>-175.51808947190028</v>
      </c>
      <c r="P299" s="152">
        <f t="shared" si="51"/>
        <v>-22.925191135471717</v>
      </c>
      <c r="Q299" s="152">
        <f t="shared" si="52"/>
        <v>-13.130389278077963</v>
      </c>
      <c r="R299" s="153">
        <f t="shared" si="53"/>
        <v>-44.524656261486435</v>
      </c>
      <c r="S299" s="153">
        <f t="shared" si="54"/>
        <v>22.606415960478916</v>
      </c>
      <c r="T299" s="153">
        <f t="shared" si="55"/>
        <v>-21.918240301007518</v>
      </c>
      <c r="U299" s="154">
        <f t="shared" si="59"/>
        <v>-1182.9296057181605</v>
      </c>
      <c r="V299" s="153">
        <f t="shared" si="48"/>
        <v>292.69948633936201</v>
      </c>
      <c r="W299" s="153">
        <f t="shared" si="56"/>
        <v>19.699486339362011</v>
      </c>
      <c r="X299" s="153">
        <f t="shared" si="57"/>
        <v>67.459075410851625</v>
      </c>
      <c r="Y299" s="155">
        <v>3.3909623940718374</v>
      </c>
      <c r="Z299" s="153">
        <f t="shared" si="58"/>
        <v>17.875029455949306</v>
      </c>
      <c r="AA299" s="165">
        <v>1072.5017673569585</v>
      </c>
    </row>
    <row r="300" spans="13:27">
      <c r="M300" s="164">
        <f>Equations!E300-V299</f>
        <v>-55.034208561584251</v>
      </c>
      <c r="N300" s="152">
        <f t="shared" si="49"/>
        <v>-29.03094126253734</v>
      </c>
      <c r="O300" s="152">
        <f t="shared" si="50"/>
        <v>-175.94509856083238</v>
      </c>
      <c r="P300" s="152">
        <f t="shared" si="51"/>
        <v>-22.980964674312109</v>
      </c>
      <c r="Q300" s="152">
        <f t="shared" si="52"/>
        <v>-13.162333538523287</v>
      </c>
      <c r="R300" s="153">
        <f t="shared" si="53"/>
        <v>-44.611838955746236</v>
      </c>
      <c r="S300" s="153">
        <f t="shared" si="54"/>
        <v>22.595709099341235</v>
      </c>
      <c r="T300" s="153">
        <f t="shared" si="55"/>
        <v>-22.016129856405001</v>
      </c>
      <c r="U300" s="154">
        <f t="shared" si="59"/>
        <v>-1204.9457355745656</v>
      </c>
      <c r="V300" s="153">
        <f t="shared" si="48"/>
        <v>292.67042211305841</v>
      </c>
      <c r="W300" s="153">
        <f t="shared" si="56"/>
        <v>19.670422113058407</v>
      </c>
      <c r="X300" s="153">
        <f t="shared" si="57"/>
        <v>67.406759803505139</v>
      </c>
      <c r="Y300" s="155">
        <v>3.3893563649011851</v>
      </c>
      <c r="Z300" s="153">
        <f t="shared" si="58"/>
        <v>17.931518728697661</v>
      </c>
      <c r="AA300" s="165">
        <v>1075.8911237218597</v>
      </c>
    </row>
    <row r="301" spans="13:27">
      <c r="M301" s="164">
        <f>Equations!E301-V300</f>
        <v>-55.16764433528067</v>
      </c>
      <c r="N301" s="152">
        <f t="shared" si="49"/>
        <v>-29.101329593899774</v>
      </c>
      <c r="O301" s="152">
        <f t="shared" si="50"/>
        <v>-176.37169450848347</v>
      </c>
      <c r="P301" s="152">
        <f t="shared" si="51"/>
        <v>-23.036684250949161</v>
      </c>
      <c r="Q301" s="152">
        <f t="shared" si="52"/>
        <v>-13.194246892149474</v>
      </c>
      <c r="R301" s="153">
        <f t="shared" si="53"/>
        <v>-44.698809989338613</v>
      </c>
      <c r="S301" s="153">
        <f t="shared" si="54"/>
        <v>22.585000040653696</v>
      </c>
      <c r="T301" s="153">
        <f t="shared" si="55"/>
        <v>-22.113809948684917</v>
      </c>
      <c r="U301" s="154">
        <f t="shared" si="59"/>
        <v>-1227.0595455232506</v>
      </c>
      <c r="V301" s="153">
        <f t="shared" si="48"/>
        <v>292.64122893601166</v>
      </c>
      <c r="W301" s="153">
        <f t="shared" si="56"/>
        <v>19.641228936011657</v>
      </c>
      <c r="X301" s="153">
        <f t="shared" si="57"/>
        <v>67.354212084820986</v>
      </c>
      <c r="Y301" s="155">
        <v>3.3877500060980541</v>
      </c>
      <c r="Z301" s="153">
        <f t="shared" si="58"/>
        <v>17.987981228799296</v>
      </c>
      <c r="AA301" s="165">
        <v>1079.2788737279577</v>
      </c>
    </row>
    <row r="302" spans="13:27">
      <c r="M302" s="164">
        <f>Equations!E302-V301</f>
        <v>-55.300951158233914</v>
      </c>
      <c r="N302" s="152">
        <f t="shared" si="49"/>
        <v>-29.171649902816732</v>
      </c>
      <c r="O302" s="152">
        <f t="shared" si="50"/>
        <v>-176.79787819888929</v>
      </c>
      <c r="P302" s="152">
        <f t="shared" si="51"/>
        <v>-23.092349980850688</v>
      </c>
      <c r="Q302" s="152">
        <f t="shared" si="52"/>
        <v>-13.226129405090639</v>
      </c>
      <c r="R302" s="153">
        <f t="shared" si="53"/>
        <v>-44.785569699893941</v>
      </c>
      <c r="S302" s="153">
        <f t="shared" si="54"/>
        <v>22.57428878255509</v>
      </c>
      <c r="T302" s="153">
        <f t="shared" si="55"/>
        <v>-22.211280917338851</v>
      </c>
      <c r="U302" s="154">
        <f t="shared" si="59"/>
        <v>-1249.2708264405894</v>
      </c>
      <c r="V302" s="153">
        <f t="shared" si="48"/>
        <v>292.61190708429274</v>
      </c>
      <c r="W302" s="153">
        <f t="shared" si="56"/>
        <v>19.611907084292739</v>
      </c>
      <c r="X302" s="153">
        <f t="shared" si="57"/>
        <v>67.301432751726935</v>
      </c>
      <c r="Y302" s="155">
        <v>3.3861433173832634</v>
      </c>
      <c r="Z302" s="153">
        <f t="shared" si="58"/>
        <v>18.044416950755686</v>
      </c>
      <c r="AA302" s="165">
        <v>1082.6650170453411</v>
      </c>
    </row>
    <row r="303" spans="13:27">
      <c r="M303" s="164">
        <f>Equations!E303-V302</f>
        <v>-55.43412930651499</v>
      </c>
      <c r="N303" s="152">
        <f t="shared" si="49"/>
        <v>-29.241902334917668</v>
      </c>
      <c r="O303" s="152">
        <f t="shared" si="50"/>
        <v>-177.22365051465255</v>
      </c>
      <c r="P303" s="152">
        <f t="shared" si="51"/>
        <v>-23.147961979297303</v>
      </c>
      <c r="Q303" s="152">
        <f t="shared" si="52"/>
        <v>-13.257981143373689</v>
      </c>
      <c r="R303" s="153">
        <f t="shared" si="53"/>
        <v>-44.872118424274611</v>
      </c>
      <c r="S303" s="153">
        <f t="shared" si="54"/>
        <v>22.563575323181389</v>
      </c>
      <c r="T303" s="153">
        <f t="shared" si="55"/>
        <v>-22.308543101093221</v>
      </c>
      <c r="U303" s="154">
        <f t="shared" si="59"/>
        <v>-1271.5793695416826</v>
      </c>
      <c r="V303" s="153">
        <f t="shared" si="48"/>
        <v>292.58245683352555</v>
      </c>
      <c r="W303" s="153">
        <f t="shared" si="56"/>
        <v>19.582456833525555</v>
      </c>
      <c r="X303" s="153">
        <f t="shared" si="57"/>
        <v>67.248422300345993</v>
      </c>
      <c r="Y303" s="155">
        <v>3.3845362984772085</v>
      </c>
      <c r="Z303" s="153">
        <f t="shared" si="58"/>
        <v>18.100825889063639</v>
      </c>
      <c r="AA303" s="165">
        <v>1086.0495533438184</v>
      </c>
    </row>
    <row r="304" spans="13:27">
      <c r="M304" s="164">
        <f>Equations!E304-V303</f>
        <v>-55.5671790557478</v>
      </c>
      <c r="N304" s="152">
        <f t="shared" si="49"/>
        <v>-29.312087035596171</v>
      </c>
      <c r="O304" s="152">
        <f t="shared" si="50"/>
        <v>-177.6490123369465</v>
      </c>
      <c r="P304" s="152">
        <f t="shared" si="51"/>
        <v>-23.203520361382942</v>
      </c>
      <c r="Q304" s="152">
        <f t="shared" si="52"/>
        <v>-13.289802172918602</v>
      </c>
      <c r="R304" s="153">
        <f t="shared" si="53"/>
        <v>-44.95845649857641</v>
      </c>
      <c r="S304" s="153">
        <f t="shared" si="54"/>
        <v>22.552859660665657</v>
      </c>
      <c r="T304" s="153">
        <f t="shared" si="55"/>
        <v>-22.405596837910753</v>
      </c>
      <c r="U304" s="154">
        <f t="shared" si="59"/>
        <v>-1293.9849663795933</v>
      </c>
      <c r="V304" s="153">
        <f t="shared" si="48"/>
        <v>292.5528784588879</v>
      </c>
      <c r="W304" s="153">
        <f t="shared" si="56"/>
        <v>19.552878458887903</v>
      </c>
      <c r="X304" s="153">
        <f t="shared" si="57"/>
        <v>67.195181225998226</v>
      </c>
      <c r="Y304" s="155">
        <v>3.3829289490998486</v>
      </c>
      <c r="Z304" s="153">
        <f t="shared" si="58"/>
        <v>18.157208038215302</v>
      </c>
      <c r="AA304" s="165">
        <v>1089.4324822929182</v>
      </c>
    </row>
    <row r="305" spans="13:27">
      <c r="M305" s="164">
        <f>Equations!E305-V304</f>
        <v>-55.700100681110143</v>
      </c>
      <c r="N305" s="152">
        <f t="shared" si="49"/>
        <v>-29.382204150010509</v>
      </c>
      <c r="O305" s="152">
        <f t="shared" si="50"/>
        <v>-178.07396454551824</v>
      </c>
      <c r="P305" s="152">
        <f t="shared" si="51"/>
        <v>-23.259025242015252</v>
      </c>
      <c r="Q305" s="152">
        <f t="shared" si="52"/>
        <v>-13.321592559538663</v>
      </c>
      <c r="R305" s="153">
        <f t="shared" si="53"/>
        <v>-45.044584258130143</v>
      </c>
      <c r="S305" s="153">
        <f t="shared" si="54"/>
        <v>22.542141793138118</v>
      </c>
      <c r="T305" s="153">
        <f t="shared" si="55"/>
        <v>-22.502442464992026</v>
      </c>
      <c r="U305" s="154">
        <f t="shared" si="59"/>
        <v>-1316.4874088445854</v>
      </c>
      <c r="V305" s="153">
        <f t="shared" si="48"/>
        <v>292.52317223511233</v>
      </c>
      <c r="W305" s="153">
        <f t="shared" si="56"/>
        <v>19.523172235112327</v>
      </c>
      <c r="X305" s="153">
        <f t="shared" si="57"/>
        <v>67.141710023202194</v>
      </c>
      <c r="Y305" s="155">
        <v>3.3813212689707175</v>
      </c>
      <c r="Z305" s="153">
        <f t="shared" si="58"/>
        <v>18.213563392698145</v>
      </c>
      <c r="AA305" s="165">
        <v>1092.8138035618888</v>
      </c>
    </row>
    <row r="306" spans="13:27">
      <c r="M306" s="164">
        <f>Equations!E306-V305</f>
        <v>-55.832894457334589</v>
      </c>
      <c r="N306" s="152">
        <f t="shared" si="49"/>
        <v>-29.452253823084096</v>
      </c>
      <c r="O306" s="152">
        <f t="shared" si="50"/>
        <v>-178.4985080186915</v>
      </c>
      <c r="P306" s="152">
        <f t="shared" si="51"/>
        <v>-23.314476735915953</v>
      </c>
      <c r="Q306" s="152">
        <f t="shared" si="52"/>
        <v>-13.353352368940671</v>
      </c>
      <c r="R306" s="153">
        <f t="shared" si="53"/>
        <v>-45.130502037502836</v>
      </c>
      <c r="S306" s="153">
        <f t="shared" si="54"/>
        <v>22.531421718726087</v>
      </c>
      <c r="T306" s="153">
        <f t="shared" si="55"/>
        <v>-22.59908031877675</v>
      </c>
      <c r="U306" s="154">
        <f t="shared" si="59"/>
        <v>-1339.0864891633621</v>
      </c>
      <c r="V306" s="153">
        <f t="shared" si="48"/>
        <v>292.49333843648736</v>
      </c>
      <c r="W306" s="153">
        <f t="shared" si="56"/>
        <v>19.493338436487363</v>
      </c>
      <c r="X306" s="153">
        <f t="shared" si="57"/>
        <v>67.088009185677265</v>
      </c>
      <c r="Y306" s="155">
        <v>3.3797132578089126</v>
      </c>
      <c r="Z306" s="153">
        <f t="shared" si="58"/>
        <v>18.26989194699496</v>
      </c>
      <c r="AA306" s="165">
        <v>1096.1935168196976</v>
      </c>
    </row>
    <row r="307" spans="13:27">
      <c r="M307" s="164">
        <f>Equations!E307-V306</f>
        <v>-55.96556065870962</v>
      </c>
      <c r="N307" s="152">
        <f t="shared" si="49"/>
        <v>-29.522236199506072</v>
      </c>
      <c r="O307" s="152">
        <f t="shared" si="50"/>
        <v>-178.92264363337014</v>
      </c>
      <c r="P307" s="152">
        <f t="shared" si="51"/>
        <v>-23.369874957621331</v>
      </c>
      <c r="Q307" s="152">
        <f t="shared" si="52"/>
        <v>-13.38508166672521</v>
      </c>
      <c r="R307" s="153">
        <f t="shared" si="53"/>
        <v>-45.216210170499409</v>
      </c>
      <c r="S307" s="153">
        <f t="shared" si="54"/>
        <v>22.520699435554008</v>
      </c>
      <c r="T307" s="153">
        <f t="shared" si="55"/>
        <v>-22.695510734945401</v>
      </c>
      <c r="U307" s="154">
        <f t="shared" si="59"/>
        <v>-1361.7819998983075</v>
      </c>
      <c r="V307" s="153">
        <f t="shared" si="48"/>
        <v>292.46337733685823</v>
      </c>
      <c r="W307" s="153">
        <f t="shared" si="56"/>
        <v>19.46337733685823</v>
      </c>
      <c r="X307" s="153">
        <f t="shared" si="57"/>
        <v>67.034079206344813</v>
      </c>
      <c r="Y307" s="155">
        <v>3.3781049153331009</v>
      </c>
      <c r="Z307" s="153">
        <f t="shared" si="58"/>
        <v>18.326193695583846</v>
      </c>
      <c r="AA307" s="165">
        <v>1099.5716217350307</v>
      </c>
    </row>
    <row r="308" spans="13:27">
      <c r="M308" s="164">
        <f>Equations!E308-V307</f>
        <v>-56.098099559080481</v>
      </c>
      <c r="N308" s="152">
        <f t="shared" si="49"/>
        <v>-29.592151423731785</v>
      </c>
      <c r="O308" s="152">
        <f t="shared" si="50"/>
        <v>-179.34637226504111</v>
      </c>
      <c r="P308" s="152">
        <f t="shared" si="51"/>
        <v>-23.425220021482595</v>
      </c>
      <c r="Q308" s="152">
        <f t="shared" si="52"/>
        <v>-13.416780518386867</v>
      </c>
      <c r="R308" s="153">
        <f t="shared" si="53"/>
        <v>-45.301708990163959</v>
      </c>
      <c r="S308" s="153">
        <f t="shared" si="54"/>
        <v>22.509974941743426</v>
      </c>
      <c r="T308" s="153">
        <f t="shared" si="55"/>
        <v>-22.791734048420533</v>
      </c>
      <c r="U308" s="154">
        <f t="shared" si="59"/>
        <v>-1384.573733946728</v>
      </c>
      <c r="V308" s="153">
        <f t="shared" si="48"/>
        <v>292.43328920962807</v>
      </c>
      <c r="W308" s="153">
        <f t="shared" si="56"/>
        <v>19.433289209628072</v>
      </c>
      <c r="X308" s="153">
        <f t="shared" si="57"/>
        <v>66.979920577330532</v>
      </c>
      <c r="Y308" s="155">
        <v>3.3764962412615138</v>
      </c>
      <c r="Z308" s="153">
        <f t="shared" si="58"/>
        <v>18.382468632938203</v>
      </c>
      <c r="AA308" s="165">
        <v>1102.9481179762922</v>
      </c>
    </row>
    <row r="309" spans="13:27">
      <c r="M309" s="164">
        <f>Equations!E309-V308</f>
        <v>-56.230511431850317</v>
      </c>
      <c r="N309" s="152">
        <f t="shared" si="49"/>
        <v>-29.661999639983357</v>
      </c>
      <c r="O309" s="152">
        <f t="shared" si="50"/>
        <v>-179.76969478777792</v>
      </c>
      <c r="P309" s="152">
        <f t="shared" si="51"/>
        <v>-23.48051204166633</v>
      </c>
      <c r="Q309" s="152">
        <f t="shared" si="52"/>
        <v>-13.448448989314487</v>
      </c>
      <c r="R309" s="153">
        <f t="shared" si="53"/>
        <v>-45.386998828781337</v>
      </c>
      <c r="S309" s="153">
        <f t="shared" si="54"/>
        <v>22.499248235412988</v>
      </c>
      <c r="T309" s="153">
        <f t="shared" si="55"/>
        <v>-22.887750593368349</v>
      </c>
      <c r="U309" s="154">
        <f t="shared" si="59"/>
        <v>-1407.4614845400963</v>
      </c>
      <c r="V309" s="153">
        <f t="shared" si="48"/>
        <v>292.40307432775899</v>
      </c>
      <c r="W309" s="153">
        <f t="shared" si="56"/>
        <v>19.403074327758986</v>
      </c>
      <c r="X309" s="153">
        <f t="shared" si="57"/>
        <v>66.925533789966181</v>
      </c>
      <c r="Y309" s="155">
        <v>3.3748872353119483</v>
      </c>
      <c r="Z309" s="153">
        <f t="shared" si="58"/>
        <v>18.438716753526737</v>
      </c>
      <c r="AA309" s="165">
        <v>1106.3230052116041</v>
      </c>
    </row>
    <row r="310" spans="13:27">
      <c r="M310" s="164">
        <f>Equations!E310-V309</f>
        <v>-56.362796549981226</v>
      </c>
      <c r="N310" s="152">
        <f t="shared" si="49"/>
        <v>-29.731780992250261</v>
      </c>
      <c r="O310" s="152">
        <f t="shared" si="50"/>
        <v>-180.19261207424401</v>
      </c>
      <c r="P310" s="152">
        <f t="shared" si="51"/>
        <v>-23.535751132154964</v>
      </c>
      <c r="Q310" s="152">
        <f t="shared" si="52"/>
        <v>-13.480087144791433</v>
      </c>
      <c r="R310" s="153">
        <f t="shared" si="53"/>
        <v>-45.472080017878596</v>
      </c>
      <c r="S310" s="153">
        <f t="shared" si="54"/>
        <v>22.488519314678438</v>
      </c>
      <c r="T310" s="153">
        <f t="shared" si="55"/>
        <v>-22.983560703200158</v>
      </c>
      <c r="U310" s="154">
        <f t="shared" si="59"/>
        <v>-1430.4450452432964</v>
      </c>
      <c r="V310" s="153">
        <f t="shared" si="48"/>
        <v>292.37273296377282</v>
      </c>
      <c r="W310" s="153">
        <f t="shared" si="56"/>
        <v>19.372732963772819</v>
      </c>
      <c r="X310" s="153">
        <f t="shared" si="57"/>
        <v>66.870919334791068</v>
      </c>
      <c r="Y310" s="155">
        <v>3.3732778972017656</v>
      </c>
      <c r="Z310" s="153">
        <f t="shared" si="58"/>
        <v>18.494938051813431</v>
      </c>
      <c r="AA310" s="165">
        <v>1109.6962831088058</v>
      </c>
    </row>
    <row r="311" spans="13:27">
      <c r="M311" s="164">
        <f>Equations!E311-V310</f>
        <v>-56.494955185995082</v>
      </c>
      <c r="N311" s="152">
        <f t="shared" si="49"/>
        <v>-29.801495624289753</v>
      </c>
      <c r="O311" s="152">
        <f t="shared" si="50"/>
        <v>-180.61512499569545</v>
      </c>
      <c r="P311" s="152">
        <f t="shared" si="51"/>
        <v>-23.590937406747081</v>
      </c>
      <c r="Q311" s="152">
        <f t="shared" si="52"/>
        <v>-13.511695049995776</v>
      </c>
      <c r="R311" s="153">
        <f t="shared" si="53"/>
        <v>-45.556952888226327</v>
      </c>
      <c r="S311" s="153">
        <f t="shared" si="54"/>
        <v>22.477788177652599</v>
      </c>
      <c r="T311" s="153">
        <f t="shared" si="55"/>
        <v>-23.079164710573728</v>
      </c>
      <c r="U311" s="154">
        <f t="shared" si="59"/>
        <v>-1453.52420995387</v>
      </c>
      <c r="V311" s="153">
        <f t="shared" si="48"/>
        <v>292.3422653897523</v>
      </c>
      <c r="W311" s="153">
        <f t="shared" si="56"/>
        <v>19.342265389752299</v>
      </c>
      <c r="X311" s="153">
        <f t="shared" si="57"/>
        <v>66.81607770155415</v>
      </c>
      <c r="Y311" s="155">
        <v>3.3716682266478899</v>
      </c>
      <c r="Z311" s="153">
        <f t="shared" si="58"/>
        <v>18.551132522257561</v>
      </c>
      <c r="AA311" s="165">
        <v>1113.0679513354537</v>
      </c>
    </row>
    <row r="312" spans="13:27">
      <c r="M312" s="164">
        <f>Equations!E312-V311</f>
        <v>-56.626987611974556</v>
      </c>
      <c r="N312" s="152">
        <f t="shared" si="49"/>
        <v>-29.871143679627391</v>
      </c>
      <c r="O312" s="152">
        <f t="shared" si="50"/>
        <v>-181.03723442198418</v>
      </c>
      <c r="P312" s="152">
        <f t="shared" si="51"/>
        <v>-23.646070979057889</v>
      </c>
      <c r="Q312" s="152">
        <f t="shared" si="52"/>
        <v>-13.543272770000554</v>
      </c>
      <c r="R312" s="153">
        <f t="shared" si="53"/>
        <v>-45.641617769840131</v>
      </c>
      <c r="S312" s="153">
        <f t="shared" si="54"/>
        <v>22.467054822445387</v>
      </c>
      <c r="T312" s="153">
        <f t="shared" si="55"/>
        <v>-23.174562947394744</v>
      </c>
      <c r="U312" s="154">
        <f t="shared" si="59"/>
        <v>-1476.6987729012646</v>
      </c>
      <c r="V312" s="153">
        <f t="shared" si="48"/>
        <v>292.31167187734195</v>
      </c>
      <c r="W312" s="153">
        <f t="shared" si="56"/>
        <v>19.311671877341951</v>
      </c>
      <c r="X312" s="153">
        <f t="shared" si="57"/>
        <v>66.761009379215523</v>
      </c>
      <c r="Y312" s="155">
        <v>3.3700582233668079</v>
      </c>
      <c r="Z312" s="153">
        <f t="shared" si="58"/>
        <v>18.607300159313677</v>
      </c>
      <c r="AA312" s="165">
        <v>1116.4380095588206</v>
      </c>
    </row>
    <row r="313" spans="13:27">
      <c r="M313" s="164">
        <f>Equations!E313-V312</f>
        <v>-56.758894099564202</v>
      </c>
      <c r="N313" s="152">
        <f t="shared" si="49"/>
        <v>-29.940725301557642</v>
      </c>
      <c r="O313" s="152">
        <f t="shared" si="50"/>
        <v>-181.45894122156145</v>
      </c>
      <c r="P313" s="152">
        <f t="shared" si="51"/>
        <v>-23.701151962519621</v>
      </c>
      <c r="Q313" s="152">
        <f t="shared" si="52"/>
        <v>-13.574820369774015</v>
      </c>
      <c r="R313" s="153">
        <f t="shared" si="53"/>
        <v>-45.726074991982074</v>
      </c>
      <c r="S313" s="153">
        <f t="shared" si="54"/>
        <v>22.45631924716378</v>
      </c>
      <c r="T313" s="153">
        <f t="shared" si="55"/>
        <v>-23.269755744818294</v>
      </c>
      <c r="U313" s="154">
        <f t="shared" si="59"/>
        <v>-1499.9685286460829</v>
      </c>
      <c r="V313" s="153">
        <f t="shared" si="48"/>
        <v>292.28095269774917</v>
      </c>
      <c r="W313" s="153">
        <f t="shared" si="56"/>
        <v>19.280952697749171</v>
      </c>
      <c r="X313" s="153">
        <f t="shared" si="57"/>
        <v>66.705714855948514</v>
      </c>
      <c r="Y313" s="155">
        <v>3.3684478870745669</v>
      </c>
      <c r="Z313" s="153">
        <f t="shared" si="58"/>
        <v>18.663440957431586</v>
      </c>
      <c r="AA313" s="165">
        <v>1119.8064574458951</v>
      </c>
    </row>
    <row r="314" spans="13:27">
      <c r="M314" s="164">
        <f>Equations!E314-V313</f>
        <v>-56.890674919971417</v>
      </c>
      <c r="N314" s="152">
        <f t="shared" si="49"/>
        <v>-30.010240633144349</v>
      </c>
      <c r="O314" s="152">
        <f t="shared" si="50"/>
        <v>-181.88024626148092</v>
      </c>
      <c r="P314" s="152">
        <f t="shared" si="51"/>
        <v>-23.756180470381985</v>
      </c>
      <c r="Q314" s="152">
        <f t="shared" si="52"/>
        <v>-13.606337914179853</v>
      </c>
      <c r="R314" s="153">
        <f t="shared" si="53"/>
        <v>-45.810324883162117</v>
      </c>
      <c r="S314" s="153">
        <f t="shared" si="54"/>
        <v>22.445581449911838</v>
      </c>
      <c r="T314" s="153">
        <f t="shared" si="55"/>
        <v>-23.364743433250279</v>
      </c>
      <c r="U314" s="154">
        <f t="shared" si="59"/>
        <v>-1523.333272079333</v>
      </c>
      <c r="V314" s="153">
        <f t="shared" si="48"/>
        <v>292.2501081217452</v>
      </c>
      <c r="W314" s="153">
        <f t="shared" si="56"/>
        <v>19.2501081217452</v>
      </c>
      <c r="X314" s="153">
        <f t="shared" si="57"/>
        <v>66.650194619141359</v>
      </c>
      <c r="Y314" s="155">
        <v>3.3668372174867756</v>
      </c>
      <c r="Z314" s="153">
        <f t="shared" si="58"/>
        <v>18.719554911056367</v>
      </c>
      <c r="AA314" s="165">
        <v>1123.173294663382</v>
      </c>
    </row>
    <row r="315" spans="13:27">
      <c r="M315" s="164">
        <f>Equations!E315-V314</f>
        <v>-57.02233034396744</v>
      </c>
      <c r="N315" s="152">
        <f t="shared" si="49"/>
        <v>-30.079689817221304</v>
      </c>
      <c r="O315" s="152">
        <f t="shared" si="50"/>
        <v>-182.30115040740188</v>
      </c>
      <c r="P315" s="152">
        <f t="shared" si="51"/>
        <v>-23.811156615712548</v>
      </c>
      <c r="Q315" s="152">
        <f t="shared" si="52"/>
        <v>-13.637825467977457</v>
      </c>
      <c r="R315" s="153">
        <f t="shared" si="53"/>
        <v>-45.894367771139564</v>
      </c>
      <c r="S315" s="153">
        <f t="shared" si="54"/>
        <v>22.434841428790666</v>
      </c>
      <c r="T315" s="153">
        <f t="shared" si="55"/>
        <v>-23.459526342348898</v>
      </c>
      <c r="U315" s="154">
        <f t="shared" si="59"/>
        <v>-1546.7927984216819</v>
      </c>
      <c r="V315" s="153">
        <f t="shared" si="48"/>
        <v>292.21913841966602</v>
      </c>
      <c r="W315" s="153">
        <f t="shared" si="56"/>
        <v>19.219138419666024</v>
      </c>
      <c r="X315" s="153">
        <f t="shared" si="57"/>
        <v>66.594449155398848</v>
      </c>
      <c r="Y315" s="155">
        <v>3.3652262143185996</v>
      </c>
      <c r="Z315" s="153">
        <f t="shared" si="58"/>
        <v>18.775642014628342</v>
      </c>
      <c r="AA315" s="165">
        <v>1126.5385208777006</v>
      </c>
    </row>
    <row r="316" spans="13:27">
      <c r="M316" s="164">
        <f>Equations!E316-V315</f>
        <v>-57.153860641888286</v>
      </c>
      <c r="N316" s="152">
        <f t="shared" si="49"/>
        <v>-30.1490729963927</v>
      </c>
      <c r="O316" s="152">
        <f t="shared" si="50"/>
        <v>-182.72165452359212</v>
      </c>
      <c r="P316" s="152">
        <f t="shared" si="51"/>
        <v>-23.866080511397147</v>
      </c>
      <c r="Q316" s="152">
        <f t="shared" si="52"/>
        <v>-13.669283095822113</v>
      </c>
      <c r="R316" s="153">
        <f t="shared" si="53"/>
        <v>-45.978203982924413</v>
      </c>
      <c r="S316" s="153">
        <f t="shared" si="54"/>
        <v>22.424099181898438</v>
      </c>
      <c r="T316" s="153">
        <f t="shared" si="55"/>
        <v>-23.554104801025975</v>
      </c>
      <c r="U316" s="154">
        <f t="shared" si="59"/>
        <v>-1570.3469032227079</v>
      </c>
      <c r="V316" s="153">
        <f t="shared" si="48"/>
        <v>292.18804386141346</v>
      </c>
      <c r="W316" s="153">
        <f t="shared" si="56"/>
        <v>19.188043861413462</v>
      </c>
      <c r="X316" s="153">
        <f t="shared" si="57"/>
        <v>66.538478950544231</v>
      </c>
      <c r="Y316" s="155">
        <v>3.3636148772847654</v>
      </c>
      <c r="Z316" s="153">
        <f t="shared" si="58"/>
        <v>18.831702262583089</v>
      </c>
      <c r="AA316" s="165">
        <v>1129.9021357549855</v>
      </c>
    </row>
    <row r="317" spans="13:27">
      <c r="M317" s="164">
        <f>Equations!E317-V316</f>
        <v>-57.285266083635719</v>
      </c>
      <c r="N317" s="152">
        <f t="shared" si="49"/>
        <v>-30.218390313033652</v>
      </c>
      <c r="O317" s="152">
        <f t="shared" si="50"/>
        <v>-183.1417594729312</v>
      </c>
      <c r="P317" s="152">
        <f t="shared" si="51"/>
        <v>-23.920952270140273</v>
      </c>
      <c r="Q317" s="152">
        <f t="shared" si="52"/>
        <v>-13.700710862265256</v>
      </c>
      <c r="R317" s="153">
        <f t="shared" si="53"/>
        <v>-46.061833844778789</v>
      </c>
      <c r="S317" s="153">
        <f t="shared" si="54"/>
        <v>22.413354707330367</v>
      </c>
      <c r="T317" s="153">
        <f t="shared" si="55"/>
        <v>-23.648479137448422</v>
      </c>
      <c r="U317" s="154">
        <f t="shared" si="59"/>
        <v>-1593.9953823601563</v>
      </c>
      <c r="V317" s="153">
        <f t="shared" si="48"/>
        <v>292.15682471645619</v>
      </c>
      <c r="W317" s="153">
        <f t="shared" si="56"/>
        <v>19.156824716456185</v>
      </c>
      <c r="X317" s="153">
        <f t="shared" si="57"/>
        <v>66.482284489621136</v>
      </c>
      <c r="Y317" s="155">
        <v>3.3620032060995548</v>
      </c>
      <c r="Z317" s="153">
        <f t="shared" si="58"/>
        <v>18.88773564935142</v>
      </c>
      <c r="AA317" s="165">
        <v>1133.2641389610851</v>
      </c>
    </row>
    <row r="318" spans="13:27">
      <c r="M318" s="164">
        <f>Equations!E318-V317</f>
        <v>-57.416546938678437</v>
      </c>
      <c r="N318" s="152">
        <f t="shared" si="49"/>
        <v>-30.287641909290841</v>
      </c>
      <c r="O318" s="152">
        <f t="shared" si="50"/>
        <v>-183.56146611691418</v>
      </c>
      <c r="P318" s="152">
        <f t="shared" si="51"/>
        <v>-23.975772004465586</v>
      </c>
      <c r="Q318" s="152">
        <f t="shared" si="52"/>
        <v>-13.732108831754744</v>
      </c>
      <c r="R318" s="153">
        <f t="shared" si="53"/>
        <v>-46.14525768221845</v>
      </c>
      <c r="S318" s="153">
        <f t="shared" si="54"/>
        <v>22.402608003178695</v>
      </c>
      <c r="T318" s="153">
        <f t="shared" si="55"/>
        <v>-23.742649679039754</v>
      </c>
      <c r="U318" s="154">
        <f t="shared" si="59"/>
        <v>-1617.738032039196</v>
      </c>
      <c r="V318" s="153">
        <f t="shared" si="48"/>
        <v>292.1254812538304</v>
      </c>
      <c r="W318" s="153">
        <f t="shared" si="56"/>
        <v>19.125481253830401</v>
      </c>
      <c r="X318" s="153">
        <f t="shared" si="57"/>
        <v>66.425866256894722</v>
      </c>
      <c r="Y318" s="155">
        <v>3.3603912004768044</v>
      </c>
      <c r="Z318" s="153">
        <f t="shared" si="58"/>
        <v>18.943742169359368</v>
      </c>
      <c r="AA318" s="165">
        <v>1136.624530161562</v>
      </c>
    </row>
    <row r="319" spans="13:27">
      <c r="M319" s="164">
        <f>Equations!E319-V318</f>
        <v>-57.547703476052646</v>
      </c>
      <c r="N319" s="152">
        <f t="shared" si="49"/>
        <v>-30.356827927082804</v>
      </c>
      <c r="O319" s="152">
        <f t="shared" si="50"/>
        <v>-183.98077531565337</v>
      </c>
      <c r="P319" s="152">
        <f t="shared" si="51"/>
        <v>-24.030539826716161</v>
      </c>
      <c r="Q319" s="152">
        <f t="shared" si="52"/>
        <v>-13.763477068635</v>
      </c>
      <c r="R319" s="153">
        <f t="shared" si="53"/>
        <v>-46.228475820014047</v>
      </c>
      <c r="S319" s="153">
        <f t="shared" si="54"/>
        <v>22.391859067532749</v>
      </c>
      <c r="T319" s="153">
        <f t="shared" si="55"/>
        <v>-23.836616752481298</v>
      </c>
      <c r="U319" s="154">
        <f t="shared" si="59"/>
        <v>-1641.5746487916774</v>
      </c>
      <c r="V319" s="153">
        <f t="shared" si="48"/>
        <v>292.09401374214127</v>
      </c>
      <c r="W319" s="153">
        <f t="shared" si="56"/>
        <v>19.094013742141271</v>
      </c>
      <c r="X319" s="153">
        <f t="shared" si="57"/>
        <v>66.369224735854289</v>
      </c>
      <c r="Y319" s="155">
        <v>3.3587788601299122</v>
      </c>
      <c r="Z319" s="153">
        <f t="shared" si="58"/>
        <v>18.999721817028199</v>
      </c>
      <c r="AA319" s="165">
        <v>1139.9833090216919</v>
      </c>
    </row>
    <row r="320" spans="13:27">
      <c r="M320" s="164">
        <f>Equations!E320-V319</f>
        <v>-57.678735964363511</v>
      </c>
      <c r="N320" s="152">
        <f t="shared" si="49"/>
        <v>-30.425948508100699</v>
      </c>
      <c r="O320" s="152">
        <f t="shared" si="50"/>
        <v>-184.39968792788304</v>
      </c>
      <c r="P320" s="152">
        <f t="shared" si="51"/>
        <v>-24.085255849055059</v>
      </c>
      <c r="Q320" s="152">
        <f t="shared" si="52"/>
        <v>-13.794815637147352</v>
      </c>
      <c r="R320" s="153">
        <f t="shared" si="53"/>
        <v>-46.311488582192673</v>
      </c>
      <c r="S320" s="153">
        <f t="shared" si="54"/>
        <v>22.381107898478827</v>
      </c>
      <c r="T320" s="153">
        <f t="shared" si="55"/>
        <v>-23.930380683713846</v>
      </c>
      <c r="U320" s="154">
        <f t="shared" si="59"/>
        <v>-1665.5050294753912</v>
      </c>
      <c r="V320" s="153">
        <f t="shared" si="48"/>
        <v>292.06242244956354</v>
      </c>
      <c r="W320" s="153">
        <f t="shared" si="56"/>
        <v>19.062422449563542</v>
      </c>
      <c r="X320" s="153">
        <f t="shared" si="57"/>
        <v>66.312360409214378</v>
      </c>
      <c r="Y320" s="155">
        <v>3.3571661847718239</v>
      </c>
      <c r="Z320" s="153">
        <f t="shared" si="58"/>
        <v>19.055674586774394</v>
      </c>
      <c r="AA320" s="165">
        <v>1143.3404752064637</v>
      </c>
    </row>
    <row r="321" spans="13:27">
      <c r="M321" s="164">
        <f>Equations!E321-V320</f>
        <v>-57.809644671785804</v>
      </c>
      <c r="N321" s="152">
        <f t="shared" si="49"/>
        <v>-30.495003793808657</v>
      </c>
      <c r="O321" s="152">
        <f t="shared" si="50"/>
        <v>-184.81820481096153</v>
      </c>
      <c r="P321" s="152">
        <f t="shared" si="51"/>
        <v>-24.13992018346563</v>
      </c>
      <c r="Q321" s="152">
        <f t="shared" si="52"/>
        <v>-13.826124601430195</v>
      </c>
      <c r="R321" s="153">
        <f t="shared" si="53"/>
        <v>-46.394296292039144</v>
      </c>
      <c r="S321" s="153">
        <f t="shared" si="54"/>
        <v>22.370354494100273</v>
      </c>
      <c r="T321" s="153">
        <f t="shared" si="55"/>
        <v>-24.023941797938871</v>
      </c>
      <c r="U321" s="154">
        <f t="shared" si="59"/>
        <v>-1689.5289712733302</v>
      </c>
      <c r="V321" s="153">
        <f t="shared" si="48"/>
        <v>292.03070764384273</v>
      </c>
      <c r="W321" s="153">
        <f t="shared" si="56"/>
        <v>19.030707643842732</v>
      </c>
      <c r="X321" s="153">
        <f t="shared" si="57"/>
        <v>66.255273758916928</v>
      </c>
      <c r="Y321" s="155">
        <v>3.3555531741150406</v>
      </c>
      <c r="Z321" s="153">
        <f t="shared" si="58"/>
        <v>19.111600473009648</v>
      </c>
      <c r="AA321" s="165">
        <v>1146.6960283805788</v>
      </c>
    </row>
    <row r="322" spans="13:27">
      <c r="M322" s="164">
        <f>Equations!E322-V321</f>
        <v>-57.940429866064989</v>
      </c>
      <c r="N322" s="152">
        <f t="shared" si="49"/>
        <v>-30.563993925444326</v>
      </c>
      <c r="O322" s="152">
        <f t="shared" si="50"/>
        <v>-185.23632682087469</v>
      </c>
      <c r="P322" s="152">
        <f t="shared" si="51"/>
        <v>-24.194532941751952</v>
      </c>
      <c r="Q322" s="152">
        <f t="shared" si="52"/>
        <v>-13.857404025519248</v>
      </c>
      <c r="R322" s="153">
        <f t="shared" si="53"/>
        <v>-46.476899272097505</v>
      </c>
      <c r="S322" s="153">
        <f t="shared" si="54"/>
        <v>22.359598852477461</v>
      </c>
      <c r="T322" s="153">
        <f t="shared" si="55"/>
        <v>-24.117300419620044</v>
      </c>
      <c r="U322" s="154">
        <f t="shared" si="59"/>
        <v>-1713.6462716929502</v>
      </c>
      <c r="V322" s="153">
        <f t="shared" si="48"/>
        <v>291.99886959229605</v>
      </c>
      <c r="W322" s="153">
        <f t="shared" si="56"/>
        <v>18.998869592296046</v>
      </c>
      <c r="X322" s="153">
        <f t="shared" si="57"/>
        <v>66.197965266132883</v>
      </c>
      <c r="Y322" s="155">
        <v>3.3539398278716188</v>
      </c>
      <c r="Z322" s="153">
        <f t="shared" si="58"/>
        <v>19.167499470140843</v>
      </c>
      <c r="AA322" s="165">
        <v>1150.0499682084505</v>
      </c>
    </row>
    <row r="323" spans="13:27">
      <c r="M323" s="164">
        <f>Equations!E323-V322</f>
        <v>-58.071091814518297</v>
      </c>
      <c r="N323" s="152">
        <f t="shared" si="49"/>
        <v>-30.63291904401947</v>
      </c>
      <c r="O323" s="152">
        <f t="shared" si="50"/>
        <v>-185.65405481223922</v>
      </c>
      <c r="P323" s="152">
        <f t="shared" si="51"/>
        <v>-24.249094235539296</v>
      </c>
      <c r="Q323" s="152">
        <f t="shared" si="52"/>
        <v>-13.888653973347811</v>
      </c>
      <c r="R323" s="153">
        <f t="shared" si="53"/>
        <v>-46.559297844172377</v>
      </c>
      <c r="S323" s="153">
        <f t="shared" si="54"/>
        <v>22.348840971687732</v>
      </c>
      <c r="T323" s="153">
        <f t="shared" si="55"/>
        <v>-24.210456872484645</v>
      </c>
      <c r="U323" s="154">
        <f t="shared" si="59"/>
        <v>-1737.8567285654349</v>
      </c>
      <c r="V323" s="153">
        <f t="shared" ref="V323:V386" si="60">U323/(J$3*1670)+J$2</f>
        <v>291.96690856181317</v>
      </c>
      <c r="W323" s="153">
        <f t="shared" si="56"/>
        <v>18.96690856181317</v>
      </c>
      <c r="X323" s="153">
        <f t="shared" si="57"/>
        <v>66.140435411263709</v>
      </c>
      <c r="Y323" s="155">
        <v>3.3523261457531599</v>
      </c>
      <c r="Z323" s="153">
        <f t="shared" si="58"/>
        <v>19.223371572570059</v>
      </c>
      <c r="AA323" s="165">
        <v>1153.4022943542036</v>
      </c>
    </row>
    <row r="324" spans="13:27">
      <c r="M324" s="164">
        <f>Equations!E324-V323</f>
        <v>-58.201630784035416</v>
      </c>
      <c r="N324" s="152">
        <f t="shared" ref="N324:N387" si="61">(L$2*G$20*M324)/(G$19)</f>
        <v>-30.701779290320335</v>
      </c>
      <c r="O324" s="152">
        <f t="shared" ref="O324:O387" si="62">(L$4*G$20*M324)/(G$19)</f>
        <v>-186.07138963830505</v>
      </c>
      <c r="P324" s="152">
        <f t="shared" ref="P324:P387" si="63">(L$3*G$28*M324)/(G$27)</f>
        <v>-24.303604176274373</v>
      </c>
      <c r="Q324" s="152">
        <f t="shared" ref="Q324:Q387" si="64">(H$38*G$30*M324)/(G$31)</f>
        <v>-13.919874508746929</v>
      </c>
      <c r="R324" s="153">
        <f t="shared" ref="R324:R387" si="65">Q324*Y324</f>
        <v>-46.641492329330283</v>
      </c>
      <c r="S324" s="153">
        <f t="shared" ref="S324:S387" si="66">H$14*H$15*Y324</f>
        <v>22.338080849805479</v>
      </c>
      <c r="T324" s="153">
        <f t="shared" ref="T324:T387" si="67">R324+S324</f>
        <v>-24.303411479524804</v>
      </c>
      <c r="U324" s="154">
        <f t="shared" si="59"/>
        <v>-1762.1601400449597</v>
      </c>
      <c r="V324" s="153">
        <f t="shared" si="60"/>
        <v>291.93482481885758</v>
      </c>
      <c r="W324" s="153">
        <f t="shared" ref="W324:W387" si="68">(V324-273)</f>
        <v>18.934824818857578</v>
      </c>
      <c r="X324" s="153">
        <f t="shared" ref="X324:X387" si="69">CONVERT(W324,"C","F")</f>
        <v>66.082684673943646</v>
      </c>
      <c r="Y324" s="155">
        <v>3.3507121274708216</v>
      </c>
      <c r="Z324" s="153">
        <f t="shared" ref="Z324:Z387" si="70">AA324/60</f>
        <v>19.279216774694575</v>
      </c>
      <c r="AA324" s="165">
        <v>1156.7530064816744</v>
      </c>
    </row>
    <row r="325" spans="13:27">
      <c r="M325" s="164">
        <f>Equations!E325-V324</f>
        <v>-58.332047041079818</v>
      </c>
      <c r="N325" s="152">
        <f t="shared" si="61"/>
        <v>-30.770574804908307</v>
      </c>
      <c r="O325" s="152">
        <f t="shared" si="62"/>
        <v>-186.48833215095942</v>
      </c>
      <c r="P325" s="152">
        <f t="shared" si="63"/>
        <v>-24.358062875225947</v>
      </c>
      <c r="Q325" s="152">
        <f t="shared" si="64"/>
        <v>-13.951065695445715</v>
      </c>
      <c r="R325" s="153">
        <f t="shared" si="65"/>
        <v>-46.723483047901198</v>
      </c>
      <c r="S325" s="153">
        <f t="shared" si="66"/>
        <v>22.327318484902051</v>
      </c>
      <c r="T325" s="153">
        <f t="shared" si="67"/>
        <v>-24.396164562999147</v>
      </c>
      <c r="U325" s="154">
        <f t="shared" ref="U325:U388" si="71">U324+T325</f>
        <v>-1786.5563046079587</v>
      </c>
      <c r="V325" s="153">
        <f t="shared" si="60"/>
        <v>291.90261862946721</v>
      </c>
      <c r="W325" s="153">
        <f t="shared" si="68"/>
        <v>18.902618629467213</v>
      </c>
      <c r="X325" s="153">
        <f t="shared" si="69"/>
        <v>66.024713533040995</v>
      </c>
      <c r="Y325" s="155">
        <v>3.3490977727353073</v>
      </c>
      <c r="Z325" s="153">
        <f t="shared" si="70"/>
        <v>19.33503507090683</v>
      </c>
      <c r="AA325" s="165">
        <v>1160.1021042544098</v>
      </c>
    </row>
    <row r="326" spans="13:27">
      <c r="M326" s="164">
        <f>Equations!E326-V325</f>
        <v>-58.462340851689476</v>
      </c>
      <c r="N326" s="152">
        <f t="shared" si="61"/>
        <v>-30.839305728120337</v>
      </c>
      <c r="O326" s="152">
        <f t="shared" si="62"/>
        <v>-186.9048832007293</v>
      </c>
      <c r="P326" s="152">
        <f t="shared" si="63"/>
        <v>-24.412470443485088</v>
      </c>
      <c r="Q326" s="152">
        <f t="shared" si="64"/>
        <v>-13.982227597071507</v>
      </c>
      <c r="R326" s="153">
        <f t="shared" si="65"/>
        <v>-46.805270319479767</v>
      </c>
      <c r="S326" s="153">
        <f t="shared" si="66"/>
        <v>22.316553875045802</v>
      </c>
      <c r="T326" s="153">
        <f t="shared" si="67"/>
        <v>-24.488716444433965</v>
      </c>
      <c r="U326" s="154">
        <f t="shared" si="71"/>
        <v>-1811.0450210523927</v>
      </c>
      <c r="V326" s="153">
        <f t="shared" si="60"/>
        <v>291.87029025925557</v>
      </c>
      <c r="W326" s="153">
        <f t="shared" si="68"/>
        <v>18.870290259255569</v>
      </c>
      <c r="X326" s="153">
        <f t="shared" si="69"/>
        <v>65.966522466660024</v>
      </c>
      <c r="Y326" s="155">
        <v>3.3474830812568701</v>
      </c>
      <c r="Z326" s="153">
        <f t="shared" si="70"/>
        <v>19.390826455594443</v>
      </c>
      <c r="AA326" s="165">
        <v>1163.4495873356666</v>
      </c>
    </row>
    <row r="327" spans="13:27">
      <c r="M327" s="164">
        <f>Equations!E327-V326</f>
        <v>-58.592512481477826</v>
      </c>
      <c r="N327" s="152">
        <f t="shared" si="61"/>
        <v>-30.907972200069423</v>
      </c>
      <c r="O327" s="152">
        <f t="shared" si="62"/>
        <v>-187.3210436367844</v>
      </c>
      <c r="P327" s="152">
        <f t="shared" si="63"/>
        <v>-24.466826991965586</v>
      </c>
      <c r="Q327" s="152">
        <f t="shared" si="64"/>
        <v>-14.01336027715012</v>
      </c>
      <c r="R327" s="153">
        <f t="shared" si="65"/>
        <v>-46.88685446292677</v>
      </c>
      <c r="S327" s="153">
        <f t="shared" si="66"/>
        <v>22.305787018302077</v>
      </c>
      <c r="T327" s="153">
        <f t="shared" si="67"/>
        <v>-24.581067444624694</v>
      </c>
      <c r="U327" s="154">
        <f t="shared" si="71"/>
        <v>-1835.6260884970175</v>
      </c>
      <c r="V327" s="153">
        <f t="shared" si="60"/>
        <v>291.83783997341266</v>
      </c>
      <c r="W327" s="153">
        <f t="shared" si="68"/>
        <v>18.837839973412656</v>
      </c>
      <c r="X327" s="153">
        <f t="shared" si="69"/>
        <v>65.908111952142775</v>
      </c>
      <c r="Y327" s="155">
        <v>3.3458680527453115</v>
      </c>
      <c r="Z327" s="153">
        <f t="shared" si="70"/>
        <v>19.446590923140199</v>
      </c>
      <c r="AA327" s="165">
        <v>1166.7954553884119</v>
      </c>
    </row>
    <row r="328" spans="13:27">
      <c r="M328" s="164">
        <f>Equations!E328-V327</f>
        <v>-58.722562195634907</v>
      </c>
      <c r="N328" s="152">
        <f t="shared" si="61"/>
        <v>-30.97657436064523</v>
      </c>
      <c r="O328" s="152">
        <f t="shared" si="62"/>
        <v>-187.73681430694077</v>
      </c>
      <c r="P328" s="152">
        <f t="shared" si="63"/>
        <v>-24.521132631404441</v>
      </c>
      <c r="Q328" s="152">
        <f t="shared" si="64"/>
        <v>-14.044463799106099</v>
      </c>
      <c r="R328" s="153">
        <f t="shared" si="65"/>
        <v>-46.968235796370429</v>
      </c>
      <c r="S328" s="153">
        <f t="shared" si="66"/>
        <v>22.295017912733158</v>
      </c>
      <c r="T328" s="153">
        <f t="shared" si="67"/>
        <v>-24.673217883637271</v>
      </c>
      <c r="U328" s="154">
        <f t="shared" si="71"/>
        <v>-1860.2993063806548</v>
      </c>
      <c r="V328" s="153">
        <f t="shared" si="60"/>
        <v>291.80526803670602</v>
      </c>
      <c r="W328" s="153">
        <f t="shared" si="68"/>
        <v>18.805268036706025</v>
      </c>
      <c r="X328" s="153">
        <f t="shared" si="69"/>
        <v>65.849482466070839</v>
      </c>
      <c r="Y328" s="155">
        <v>3.3442526869099738</v>
      </c>
      <c r="Z328" s="153">
        <f t="shared" si="70"/>
        <v>19.502328467922034</v>
      </c>
      <c r="AA328" s="165">
        <v>1170.139708075322</v>
      </c>
    </row>
    <row r="329" spans="13:27">
      <c r="M329" s="164">
        <f>Equations!E329-V328</f>
        <v>-58.85249025892827</v>
      </c>
      <c r="N329" s="152">
        <f t="shared" si="61"/>
        <v>-31.045112349514532</v>
      </c>
      <c r="O329" s="152">
        <f t="shared" si="62"/>
        <v>-188.15219605766384</v>
      </c>
      <c r="P329" s="152">
        <f t="shared" si="63"/>
        <v>-24.575387472362234</v>
      </c>
      <c r="Q329" s="152">
        <f t="shared" si="64"/>
        <v>-14.075538226262944</v>
      </c>
      <c r="R329" s="153">
        <f t="shared" si="65"/>
        <v>-47.049414637207995</v>
      </c>
      <c r="S329" s="153">
        <f t="shared" si="66"/>
        <v>22.284246556398347</v>
      </c>
      <c r="T329" s="153">
        <f t="shared" si="67"/>
        <v>-24.765168080809648</v>
      </c>
      <c r="U329" s="154">
        <f t="shared" si="71"/>
        <v>-1885.0644744614644</v>
      </c>
      <c r="V329" s="153">
        <f t="shared" si="60"/>
        <v>291.77257471348162</v>
      </c>
      <c r="W329" s="153">
        <f t="shared" si="68"/>
        <v>18.772574713481617</v>
      </c>
      <c r="X329" s="153">
        <f t="shared" si="69"/>
        <v>65.790634484266917</v>
      </c>
      <c r="Y329" s="155">
        <v>3.342636983459752</v>
      </c>
      <c r="Z329" s="153">
        <f t="shared" si="70"/>
        <v>19.558039084313027</v>
      </c>
      <c r="AA329" s="165">
        <v>1173.4823450587817</v>
      </c>
    </row>
    <row r="330" spans="13:27">
      <c r="M330" s="164">
        <f>Equations!E330-V329</f>
        <v>-58.982296935703857</v>
      </c>
      <c r="N330" s="152">
        <f t="shared" si="61"/>
        <v>-31.113586306121725</v>
      </c>
      <c r="O330" s="152">
        <f t="shared" si="62"/>
        <v>-188.56718973407106</v>
      </c>
      <c r="P330" s="152">
        <f t="shared" si="63"/>
        <v>-24.629591625223476</v>
      </c>
      <c r="Q330" s="152">
        <f t="shared" si="64"/>
        <v>-14.106583621843326</v>
      </c>
      <c r="R330" s="153">
        <f t="shared" si="65"/>
        <v>-47.130391302106865</v>
      </c>
      <c r="S330" s="153">
        <f t="shared" si="66"/>
        <v>22.273472947353866</v>
      </c>
      <c r="T330" s="153">
        <f t="shared" si="67"/>
        <v>-24.856918354752999</v>
      </c>
      <c r="U330" s="154">
        <f t="shared" si="71"/>
        <v>-1909.9213928162173</v>
      </c>
      <c r="V330" s="153">
        <f t="shared" si="60"/>
        <v>291.73976026766462</v>
      </c>
      <c r="W330" s="153">
        <f t="shared" si="68"/>
        <v>18.739760267664622</v>
      </c>
      <c r="X330" s="153">
        <f t="shared" si="69"/>
        <v>65.73156848179633</v>
      </c>
      <c r="Y330" s="155">
        <v>3.3410209421030799</v>
      </c>
      <c r="Z330" s="153">
        <f t="shared" si="70"/>
        <v>19.613722766681413</v>
      </c>
      <c r="AA330" s="165">
        <v>1176.8233660008848</v>
      </c>
    </row>
    <row r="331" spans="13:27">
      <c r="M331" s="164">
        <f>Equations!E331-V330</f>
        <v>-59.111982489886884</v>
      </c>
      <c r="N331" s="152">
        <f t="shared" si="61"/>
        <v>-31.181996369689262</v>
      </c>
      <c r="O331" s="152">
        <f t="shared" si="62"/>
        <v>-188.98179617993492</v>
      </c>
      <c r="P331" s="152">
        <f t="shared" si="63"/>
        <v>-24.683745200197009</v>
      </c>
      <c r="Q331" s="152">
        <f t="shared" si="64"/>
        <v>-14.137600048969286</v>
      </c>
      <c r="R331" s="153">
        <f t="shared" si="65"/>
        <v>-47.211166107005972</v>
      </c>
      <c r="S331" s="153">
        <f t="shared" si="66"/>
        <v>22.262697083652917</v>
      </c>
      <c r="T331" s="153">
        <f t="shared" si="67"/>
        <v>-24.948469023353056</v>
      </c>
      <c r="U331" s="154">
        <f t="shared" si="71"/>
        <v>-1934.8698618395704</v>
      </c>
      <c r="V331" s="153">
        <f t="shared" si="60"/>
        <v>291.70682496276078</v>
      </c>
      <c r="W331" s="153">
        <f t="shared" si="68"/>
        <v>18.706824962760777</v>
      </c>
      <c r="X331" s="153">
        <f t="shared" si="69"/>
        <v>65.672284932969404</v>
      </c>
      <c r="Y331" s="155">
        <v>3.3394045625479372</v>
      </c>
      <c r="Z331" s="153">
        <f t="shared" si="70"/>
        <v>19.669379509390545</v>
      </c>
      <c r="AA331" s="165">
        <v>1180.1627705634328</v>
      </c>
    </row>
    <row r="332" spans="13:27">
      <c r="M332" s="164">
        <f>Equations!E332-V331</f>
        <v>-59.241547184983034</v>
      </c>
      <c r="N332" s="152">
        <f t="shared" si="61"/>
        <v>-31.250342679218289</v>
      </c>
      <c r="O332" s="152">
        <f t="shared" si="62"/>
        <v>-189.39601623768661</v>
      </c>
      <c r="P332" s="152">
        <f t="shared" si="63"/>
        <v>-24.737848307316476</v>
      </c>
      <c r="Q332" s="152">
        <f t="shared" si="64"/>
        <v>-14.168587570662529</v>
      </c>
      <c r="R332" s="153">
        <f t="shared" si="65"/>
        <v>-47.291739367117287</v>
      </c>
      <c r="S332" s="153">
        <f t="shared" si="66"/>
        <v>22.25191896334562</v>
      </c>
      <c r="T332" s="153">
        <f t="shared" si="67"/>
        <v>-25.039820403771667</v>
      </c>
      <c r="U332" s="154">
        <f t="shared" si="71"/>
        <v>-1959.9096822433421</v>
      </c>
      <c r="V332" s="153">
        <f t="shared" si="60"/>
        <v>291.67376906185712</v>
      </c>
      <c r="W332" s="153">
        <f t="shared" si="68"/>
        <v>18.673769061857115</v>
      </c>
      <c r="X332" s="153">
        <f t="shared" si="69"/>
        <v>65.612784311342807</v>
      </c>
      <c r="Y332" s="155">
        <v>3.3377878445018427</v>
      </c>
      <c r="Z332" s="153">
        <f t="shared" si="70"/>
        <v>19.725009306798913</v>
      </c>
      <c r="AA332" s="165">
        <v>1183.5005584079347</v>
      </c>
    </row>
    <row r="333" spans="13:27">
      <c r="M333" s="164">
        <f>Equations!E333-V332</f>
        <v>-59.370991284079366</v>
      </c>
      <c r="N333" s="152">
        <f t="shared" si="61"/>
        <v>-31.318625373489116</v>
      </c>
      <c r="O333" s="152">
        <f t="shared" si="62"/>
        <v>-189.80985074841888</v>
      </c>
      <c r="P333" s="152">
        <f t="shared" si="63"/>
        <v>-24.791901056440725</v>
      </c>
      <c r="Q333" s="152">
        <f t="shared" si="64"/>
        <v>-14.199546249844643</v>
      </c>
      <c r="R333" s="153">
        <f t="shared" si="65"/>
        <v>-47.372111396927188</v>
      </c>
      <c r="S333" s="153">
        <f t="shared" si="66"/>
        <v>22.24113858447906</v>
      </c>
      <c r="T333" s="153">
        <f t="shared" si="67"/>
        <v>-25.130972812448128</v>
      </c>
      <c r="U333" s="154">
        <f t="shared" si="71"/>
        <v>-1985.0406550557902</v>
      </c>
      <c r="V333" s="153">
        <f t="shared" si="60"/>
        <v>291.64059282762275</v>
      </c>
      <c r="W333" s="153">
        <f t="shared" si="68"/>
        <v>18.640592827622754</v>
      </c>
      <c r="X333" s="153">
        <f t="shared" si="69"/>
        <v>65.553067089720969</v>
      </c>
      <c r="Y333" s="155">
        <v>3.3361707876718589</v>
      </c>
      <c r="Z333" s="153">
        <f t="shared" si="70"/>
        <v>19.780612153260108</v>
      </c>
      <c r="AA333" s="165">
        <v>1186.8367291956065</v>
      </c>
    </row>
    <row r="334" spans="13:27">
      <c r="M334" s="164">
        <f>Equations!E334-V333</f>
        <v>-59.500315049845</v>
      </c>
      <c r="N334" s="152">
        <f t="shared" si="61"/>
        <v>-31.386844591061603</v>
      </c>
      <c r="O334" s="152">
        <f t="shared" si="62"/>
        <v>-190.22330055188851</v>
      </c>
      <c r="P334" s="152">
        <f t="shared" si="63"/>
        <v>-24.845903557254076</v>
      </c>
      <c r="Q334" s="152">
        <f t="shared" si="64"/>
        <v>-14.230476149337251</v>
      </c>
      <c r="R334" s="153">
        <f t="shared" si="65"/>
        <v>-47.452282510197634</v>
      </c>
      <c r="S334" s="153">
        <f t="shared" si="66"/>
        <v>22.230355945097266</v>
      </c>
      <c r="T334" s="153">
        <f t="shared" si="67"/>
        <v>-25.221926565100368</v>
      </c>
      <c r="U334" s="154">
        <f t="shared" si="71"/>
        <v>-2010.2625816208906</v>
      </c>
      <c r="V334" s="153">
        <f t="shared" si="60"/>
        <v>291.60729652231015</v>
      </c>
      <c r="W334" s="153">
        <f t="shared" si="68"/>
        <v>18.607296522310151</v>
      </c>
      <c r="X334" s="153">
        <f t="shared" si="69"/>
        <v>65.493133740158271</v>
      </c>
      <c r="Y334" s="155">
        <v>3.3345533917645898</v>
      </c>
      <c r="Z334" s="153">
        <f t="shared" si="70"/>
        <v>19.836188043122849</v>
      </c>
      <c r="AA334" s="165">
        <v>1190.171282587371</v>
      </c>
    </row>
    <row r="335" spans="13:27">
      <c r="M335" s="164">
        <f>Equations!E335-V334</f>
        <v>-59.62951874453239</v>
      </c>
      <c r="N335" s="152">
        <f t="shared" si="61"/>
        <v>-31.455000470275802</v>
      </c>
      <c r="O335" s="152">
        <f t="shared" si="62"/>
        <v>-190.63636648652002</v>
      </c>
      <c r="P335" s="152">
        <f t="shared" si="63"/>
        <v>-24.899855919266859</v>
      </c>
      <c r="Q335" s="152">
        <f t="shared" si="64"/>
        <v>-14.261377331862333</v>
      </c>
      <c r="R335" s="153">
        <f t="shared" si="65"/>
        <v>-47.532253019967619</v>
      </c>
      <c r="S335" s="153">
        <f t="shared" si="66"/>
        <v>22.21957104324116</v>
      </c>
      <c r="T335" s="153">
        <f t="shared" si="67"/>
        <v>-25.312681976726459</v>
      </c>
      <c r="U335" s="154">
        <f t="shared" si="71"/>
        <v>-2035.5752635976171</v>
      </c>
      <c r="V335" s="153">
        <f t="shared" si="60"/>
        <v>291.57388040775589</v>
      </c>
      <c r="W335" s="153">
        <f t="shared" si="68"/>
        <v>18.573880407755894</v>
      </c>
      <c r="X335" s="153">
        <f t="shared" si="69"/>
        <v>65.432984733960609</v>
      </c>
      <c r="Y335" s="155">
        <v>3.3329356564861738</v>
      </c>
      <c r="Z335" s="153">
        <f t="shared" si="70"/>
        <v>19.891736970730953</v>
      </c>
      <c r="AA335" s="165">
        <v>1193.5042182438572</v>
      </c>
    </row>
    <row r="336" spans="13:27">
      <c r="M336" s="164">
        <f>Equations!E336-V335</f>
        <v>-59.758602629978157</v>
      </c>
      <c r="N336" s="152">
        <f t="shared" si="61"/>
        <v>-31.523093149252418</v>
      </c>
      <c r="O336" s="152">
        <f t="shared" si="62"/>
        <v>-191.04904938940859</v>
      </c>
      <c r="P336" s="152">
        <f t="shared" si="63"/>
        <v>-24.95375825181576</v>
      </c>
      <c r="Q336" s="152">
        <f t="shared" si="64"/>
        <v>-14.292249860042411</v>
      </c>
      <c r="R336" s="153">
        <f t="shared" si="65"/>
        <v>-47.61202323855462</v>
      </c>
      <c r="S336" s="153">
        <f t="shared" si="66"/>
        <v>22.208783876948601</v>
      </c>
      <c r="T336" s="153">
        <f t="shared" si="67"/>
        <v>-25.403239361606019</v>
      </c>
      <c r="U336" s="154">
        <f t="shared" si="71"/>
        <v>-2060.9785029592231</v>
      </c>
      <c r="V336" s="153">
        <f t="shared" si="60"/>
        <v>291.54034474538179</v>
      </c>
      <c r="W336" s="153">
        <f t="shared" si="68"/>
        <v>18.540344745381788</v>
      </c>
      <c r="X336" s="153">
        <f t="shared" si="69"/>
        <v>65.372620541687212</v>
      </c>
      <c r="Y336" s="155">
        <v>3.3313175815422902</v>
      </c>
      <c r="Z336" s="153">
        <f t="shared" si="70"/>
        <v>19.947258930423324</v>
      </c>
      <c r="AA336" s="165">
        <v>1196.8355358253993</v>
      </c>
    </row>
    <row r="337" spans="13:27">
      <c r="M337" s="164">
        <f>Equations!E337-V336</f>
        <v>-59.887566967604045</v>
      </c>
      <c r="N337" s="152">
        <f t="shared" si="61"/>
        <v>-31.59112276589331</v>
      </c>
      <c r="O337" s="152">
        <f t="shared" si="62"/>
        <v>-191.46135009632306</v>
      </c>
      <c r="P337" s="152">
        <f t="shared" si="63"/>
        <v>-25.007610664064231</v>
      </c>
      <c r="Q337" s="152">
        <f t="shared" si="64"/>
        <v>-14.323093796400778</v>
      </c>
      <c r="R337" s="153">
        <f t="shared" si="65"/>
        <v>-47.69159347755577</v>
      </c>
      <c r="S337" s="153">
        <f t="shared" si="66"/>
        <v>22.197994444254352</v>
      </c>
      <c r="T337" s="153">
        <f t="shared" si="67"/>
        <v>-25.493599033301418</v>
      </c>
      <c r="U337" s="154">
        <f t="shared" si="71"/>
        <v>-2086.4721019925246</v>
      </c>
      <c r="V337" s="153">
        <f t="shared" si="60"/>
        <v>291.50668979619542</v>
      </c>
      <c r="W337" s="153">
        <f t="shared" si="68"/>
        <v>18.506689796195417</v>
      </c>
      <c r="X337" s="153">
        <f t="shared" si="69"/>
        <v>65.31204163315175</v>
      </c>
      <c r="Y337" s="155">
        <v>3.3296991666381528</v>
      </c>
      <c r="Z337" s="153">
        <f t="shared" si="70"/>
        <v>20.002753916533958</v>
      </c>
      <c r="AA337" s="165">
        <v>1200.1652349920375</v>
      </c>
    </row>
    <row r="338" spans="13:27">
      <c r="M338" s="164">
        <f>Equations!E338-V337</f>
        <v>-60.016412018417668</v>
      </c>
      <c r="N338" s="152">
        <f t="shared" si="61"/>
        <v>-31.659089457881855</v>
      </c>
      <c r="O338" s="152">
        <f t="shared" si="62"/>
        <v>-191.87326944170823</v>
      </c>
      <c r="P338" s="152">
        <f t="shared" si="63"/>
        <v>-25.061413265002777</v>
      </c>
      <c r="Q338" s="152">
        <f t="shared" si="64"/>
        <v>-14.35390920336169</v>
      </c>
      <c r="R338" s="153">
        <f t="shared" si="65"/>
        <v>-47.770964047849247</v>
      </c>
      <c r="S338" s="153">
        <f t="shared" si="66"/>
        <v>22.187202743190113</v>
      </c>
      <c r="T338" s="153">
        <f t="shared" si="67"/>
        <v>-25.583761304659134</v>
      </c>
      <c r="U338" s="154">
        <f t="shared" si="71"/>
        <v>-2112.0558632971838</v>
      </c>
      <c r="V338" s="153">
        <f t="shared" si="60"/>
        <v>291.47291582079168</v>
      </c>
      <c r="W338" s="153">
        <f t="shared" si="68"/>
        <v>18.472915820791684</v>
      </c>
      <c r="X338" s="153">
        <f t="shared" si="69"/>
        <v>65.251248477425037</v>
      </c>
      <c r="Y338" s="155">
        <v>3.328080411478517</v>
      </c>
      <c r="Z338" s="153">
        <f t="shared" si="70"/>
        <v>20.058221923391937</v>
      </c>
      <c r="AA338" s="165">
        <v>1203.4933154035161</v>
      </c>
    </row>
    <row r="339" spans="13:27">
      <c r="M339" s="164">
        <f>Equations!E339-V338</f>
        <v>-60.14513804301393</v>
      </c>
      <c r="N339" s="152">
        <f t="shared" si="61"/>
        <v>-31.726993362683761</v>
      </c>
      <c r="O339" s="152">
        <f t="shared" si="62"/>
        <v>-192.28480825868948</v>
      </c>
      <c r="P339" s="152">
        <f t="shared" si="63"/>
        <v>-25.115166163449587</v>
      </c>
      <c r="Q339" s="152">
        <f t="shared" si="64"/>
        <v>-14.384696143250689</v>
      </c>
      <c r="R339" s="153">
        <f t="shared" si="65"/>
        <v>-47.850135259595774</v>
      </c>
      <c r="S339" s="153">
        <f t="shared" si="66"/>
        <v>22.176408771784448</v>
      </c>
      <c r="T339" s="153">
        <f t="shared" si="67"/>
        <v>-25.673726487811326</v>
      </c>
      <c r="U339" s="154">
        <f t="shared" si="71"/>
        <v>-2137.7295897849949</v>
      </c>
      <c r="V339" s="153">
        <f t="shared" si="60"/>
        <v>291.43902307935326</v>
      </c>
      <c r="W339" s="153">
        <f t="shared" si="68"/>
        <v>18.439023079353262</v>
      </c>
      <c r="X339" s="153">
        <f t="shared" si="69"/>
        <v>65.190241542835878</v>
      </c>
      <c r="Y339" s="155">
        <v>3.3264613157676672</v>
      </c>
      <c r="Z339" s="153">
        <f t="shared" si="70"/>
        <v>20.113662945321394</v>
      </c>
      <c r="AA339" s="165">
        <v>1206.8197767192837</v>
      </c>
    </row>
    <row r="340" spans="13:27">
      <c r="M340" s="164">
        <f>Equations!E340-V339</f>
        <v>-60.273745301575502</v>
      </c>
      <c r="N340" s="152">
        <f t="shared" si="61"/>
        <v>-31.794834617547252</v>
      </c>
      <c r="O340" s="152">
        <f t="shared" si="62"/>
        <v>-192.69596737907429</v>
      </c>
      <c r="P340" s="152">
        <f t="shared" si="63"/>
        <v>-25.168869468050691</v>
      </c>
      <c r="Q340" s="152">
        <f t="shared" si="64"/>
        <v>-14.415454678294729</v>
      </c>
      <c r="R340" s="153">
        <f t="shared" si="65"/>
        <v>-47.929107422239717</v>
      </c>
      <c r="S340" s="153">
        <f t="shared" si="66"/>
        <v>22.165612528062823</v>
      </c>
      <c r="T340" s="153">
        <f t="shared" si="67"/>
        <v>-25.763494894176894</v>
      </c>
      <c r="U340" s="154">
        <f t="shared" si="71"/>
        <v>-2163.4930846791717</v>
      </c>
      <c r="V340" s="153">
        <f t="shared" si="60"/>
        <v>291.40501183165173</v>
      </c>
      <c r="W340" s="153">
        <f t="shared" si="68"/>
        <v>18.405011831651734</v>
      </c>
      <c r="X340" s="153">
        <f t="shared" si="69"/>
        <v>65.129021296973121</v>
      </c>
      <c r="Y340" s="155">
        <v>3.3248418792094232</v>
      </c>
      <c r="Z340" s="153">
        <f t="shared" si="70"/>
        <v>20.169076976641552</v>
      </c>
      <c r="AA340" s="165">
        <v>1210.144618598493</v>
      </c>
    </row>
    <row r="341" spans="13:27">
      <c r="M341" s="164">
        <f>Equations!E341-V340</f>
        <v>-60.402234053873997</v>
      </c>
      <c r="N341" s="152">
        <f t="shared" si="61"/>
        <v>-31.862613359503726</v>
      </c>
      <c r="O341" s="152">
        <f t="shared" si="62"/>
        <v>-193.10674763335592</v>
      </c>
      <c r="P341" s="152">
        <f t="shared" si="63"/>
        <v>-25.222523287280488</v>
      </c>
      <c r="Q341" s="152">
        <f t="shared" si="64"/>
        <v>-14.446184870622453</v>
      </c>
      <c r="R341" s="153">
        <f t="shared" si="65"/>
        <v>-48.007880844510545</v>
      </c>
      <c r="S341" s="153">
        <f t="shared" si="66"/>
        <v>22.154814010047577</v>
      </c>
      <c r="T341" s="153">
        <f t="shared" si="67"/>
        <v>-25.853066834462968</v>
      </c>
      <c r="U341" s="154">
        <f t="shared" si="71"/>
        <v>-2189.3461515136346</v>
      </c>
      <c r="V341" s="153">
        <f t="shared" si="60"/>
        <v>291.3708823370485</v>
      </c>
      <c r="W341" s="153">
        <f t="shared" si="68"/>
        <v>18.370882337048499</v>
      </c>
      <c r="X341" s="153">
        <f t="shared" si="69"/>
        <v>65.067588206687304</v>
      </c>
      <c r="Y341" s="155">
        <v>3.3232221015071364</v>
      </c>
      <c r="Z341" s="153">
        <f t="shared" si="70"/>
        <v>20.224464011666669</v>
      </c>
      <c r="AA341" s="165">
        <v>1213.4678407000001</v>
      </c>
    </row>
    <row r="342" spans="13:27">
      <c r="M342" s="164">
        <f>Equations!E342-V341</f>
        <v>-60.530604559270756</v>
      </c>
      <c r="N342" s="152">
        <f t="shared" si="61"/>
        <v>-31.930329725368157</v>
      </c>
      <c r="O342" s="152">
        <f t="shared" si="62"/>
        <v>-193.51714985071609</v>
      </c>
      <c r="P342" s="152">
        <f t="shared" si="63"/>
        <v>-25.276127729442045</v>
      </c>
      <c r="Q342" s="152">
        <f t="shared" si="64"/>
        <v>-14.476886782264375</v>
      </c>
      <c r="R342" s="153">
        <f t="shared" si="65"/>
        <v>-48.086455834424086</v>
      </c>
      <c r="S342" s="153">
        <f t="shared" si="66"/>
        <v>22.144013215757955</v>
      </c>
      <c r="T342" s="153">
        <f t="shared" si="67"/>
        <v>-25.942442618666131</v>
      </c>
      <c r="U342" s="154">
        <f t="shared" si="71"/>
        <v>-2215.2885941323007</v>
      </c>
      <c r="V342" s="153">
        <f t="shared" si="60"/>
        <v>291.33663485449568</v>
      </c>
      <c r="W342" s="153">
        <f t="shared" si="68"/>
        <v>18.336634854495685</v>
      </c>
      <c r="X342" s="153">
        <f t="shared" si="69"/>
        <v>65.005942738092244</v>
      </c>
      <c r="Y342" s="155">
        <v>3.3216019823636929</v>
      </c>
      <c r="Z342" s="153">
        <f t="shared" si="70"/>
        <v>20.279824044706064</v>
      </c>
      <c r="AA342" s="165">
        <v>1216.7894426823639</v>
      </c>
    </row>
    <row r="343" spans="13:27">
      <c r="M343" s="164">
        <f>Equations!E343-V342</f>
        <v>-60.658857076717936</v>
      </c>
      <c r="N343" s="152">
        <f t="shared" si="61"/>
        <v>-31.997983851739672</v>
      </c>
      <c r="O343" s="152">
        <f t="shared" si="62"/>
        <v>-193.9271748590283</v>
      </c>
      <c r="P343" s="152">
        <f t="shared" si="63"/>
        <v>-25.329682902667571</v>
      </c>
      <c r="Q343" s="152">
        <f t="shared" si="64"/>
        <v>-14.507560475153156</v>
      </c>
      <c r="R343" s="153">
        <f t="shared" si="65"/>
        <v>-48.164832699283956</v>
      </c>
      <c r="S343" s="153">
        <f t="shared" si="66"/>
        <v>22.13321014321005</v>
      </c>
      <c r="T343" s="153">
        <f t="shared" si="67"/>
        <v>-26.031622556073906</v>
      </c>
      <c r="U343" s="154">
        <f t="shared" si="71"/>
        <v>-2241.3202166883748</v>
      </c>
      <c r="V343" s="153">
        <f t="shared" si="60"/>
        <v>291.30226964253728</v>
      </c>
      <c r="W343" s="153">
        <f t="shared" si="68"/>
        <v>18.302269642537283</v>
      </c>
      <c r="X343" s="153">
        <f t="shared" si="69"/>
        <v>64.944085356567115</v>
      </c>
      <c r="Y343" s="155">
        <v>3.3199815214815076</v>
      </c>
      <c r="Z343" s="153">
        <f t="shared" si="70"/>
        <v>20.335157070064088</v>
      </c>
      <c r="AA343" s="165">
        <v>1220.1094242038453</v>
      </c>
    </row>
    <row r="344" spans="13:27">
      <c r="M344" s="164">
        <f>Equations!E344-V343</f>
        <v>-60.786991864759528</v>
      </c>
      <c r="N344" s="152">
        <f t="shared" si="61"/>
        <v>-32.065575875002082</v>
      </c>
      <c r="O344" s="152">
        <f t="shared" si="62"/>
        <v>-194.3368234848611</v>
      </c>
      <c r="P344" s="152">
        <f t="shared" si="63"/>
        <v>-25.383188914918826</v>
      </c>
      <c r="Q344" s="152">
        <f t="shared" si="64"/>
        <v>-14.538206011123824</v>
      </c>
      <c r="R344" s="153">
        <f t="shared" si="65"/>
        <v>-48.24301174568285</v>
      </c>
      <c r="S344" s="153">
        <f t="shared" si="66"/>
        <v>22.122404790416823</v>
      </c>
      <c r="T344" s="153">
        <f t="shared" si="67"/>
        <v>-26.120606955266027</v>
      </c>
      <c r="U344" s="154">
        <f t="shared" si="71"/>
        <v>-2267.4408236436407</v>
      </c>
      <c r="V344" s="153">
        <f t="shared" si="60"/>
        <v>291.26778695930977</v>
      </c>
      <c r="W344" s="153">
        <f t="shared" si="68"/>
        <v>18.267786959309774</v>
      </c>
      <c r="X344" s="153">
        <f t="shared" si="69"/>
        <v>64.882016526757596</v>
      </c>
      <c r="Y344" s="155">
        <v>3.3183607185625235</v>
      </c>
      <c r="Z344" s="153">
        <f t="shared" si="70"/>
        <v>20.390463082040128</v>
      </c>
      <c r="AA344" s="165">
        <v>1223.4277849224077</v>
      </c>
    </row>
    <row r="345" spans="13:27">
      <c r="M345" s="164">
        <f>Equations!E345-V344</f>
        <v>-60.915009181532014</v>
      </c>
      <c r="N345" s="152">
        <f t="shared" si="61"/>
        <v>-32.133105931324252</v>
      </c>
      <c r="O345" s="152">
        <f t="shared" si="62"/>
        <v>-194.7460965534803</v>
      </c>
      <c r="P345" s="152">
        <f t="shared" si="63"/>
        <v>-25.436645873987416</v>
      </c>
      <c r="Q345" s="152">
        <f t="shared" si="64"/>
        <v>-14.568823451913961</v>
      </c>
      <c r="R345" s="153">
        <f t="shared" si="65"/>
        <v>-48.320993279503838</v>
      </c>
      <c r="S345" s="153">
        <f t="shared" si="66"/>
        <v>22.111597155388104</v>
      </c>
      <c r="T345" s="153">
        <f t="shared" si="67"/>
        <v>-26.209396124115734</v>
      </c>
      <c r="U345" s="154">
        <f t="shared" si="71"/>
        <v>-2293.6502197677564</v>
      </c>
      <c r="V345" s="153">
        <f t="shared" si="60"/>
        <v>291.23318706254315</v>
      </c>
      <c r="W345" s="153">
        <f t="shared" si="68"/>
        <v>18.233187062543152</v>
      </c>
      <c r="X345" s="153">
        <f t="shared" si="69"/>
        <v>64.819736712577679</v>
      </c>
      <c r="Y345" s="155">
        <v>3.3167395733082157</v>
      </c>
      <c r="Z345" s="153">
        <f t="shared" si="70"/>
        <v>20.445742074928599</v>
      </c>
      <c r="AA345" s="165">
        <v>1226.744524495716</v>
      </c>
    </row>
    <row r="346" spans="13:27">
      <c r="M346" s="164">
        <f>Equations!E346-V345</f>
        <v>-61.042909284765415</v>
      </c>
      <c r="N346" s="152">
        <f t="shared" si="61"/>
        <v>-32.200574156660608</v>
      </c>
      <c r="O346" s="152">
        <f t="shared" si="62"/>
        <v>-195.1549948888522</v>
      </c>
      <c r="P346" s="152">
        <f t="shared" si="63"/>
        <v>-25.490053887495204</v>
      </c>
      <c r="Q346" s="152">
        <f t="shared" si="64"/>
        <v>-14.599412859163921</v>
      </c>
      <c r="R346" s="153">
        <f t="shared" si="65"/>
        <v>-48.398777605921502</v>
      </c>
      <c r="S346" s="153">
        <f t="shared" si="66"/>
        <v>22.100787236130536</v>
      </c>
      <c r="T346" s="153">
        <f t="shared" si="67"/>
        <v>-26.297990369790966</v>
      </c>
      <c r="U346" s="154">
        <f t="shared" si="71"/>
        <v>-2319.9482101375474</v>
      </c>
      <c r="V346" s="153">
        <f t="shared" si="60"/>
        <v>291.19847020956206</v>
      </c>
      <c r="W346" s="153">
        <f t="shared" si="68"/>
        <v>18.198470209562061</v>
      </c>
      <c r="X346" s="153">
        <f t="shared" si="69"/>
        <v>64.757246377211715</v>
      </c>
      <c r="Y346" s="155">
        <v>3.3151180854195803</v>
      </c>
      <c r="Z346" s="153">
        <f t="shared" si="70"/>
        <v>20.500994043018924</v>
      </c>
      <c r="AA346" s="165">
        <v>1230.0596425811354</v>
      </c>
    </row>
    <row r="347" spans="13:27">
      <c r="M347" s="164">
        <f>Equations!E347-V346</f>
        <v>-61.170692431784317</v>
      </c>
      <c r="N347" s="152">
        <f t="shared" si="61"/>
        <v>-32.267980686751741</v>
      </c>
      <c r="O347" s="152">
        <f t="shared" si="62"/>
        <v>-195.56351931364694</v>
      </c>
      <c r="P347" s="152">
        <f t="shared" si="63"/>
        <v>-25.543413062894771</v>
      </c>
      <c r="Q347" s="152">
        <f t="shared" si="64"/>
        <v>-14.629974294417103</v>
      </c>
      <c r="R347" s="153">
        <f t="shared" si="65"/>
        <v>-48.476365029403617</v>
      </c>
      <c r="S347" s="153">
        <f t="shared" si="66"/>
        <v>22.089975030647651</v>
      </c>
      <c r="T347" s="153">
        <f t="shared" si="67"/>
        <v>-26.386389998755966</v>
      </c>
      <c r="U347" s="154">
        <f t="shared" si="71"/>
        <v>-2346.3346001363034</v>
      </c>
      <c r="V347" s="153">
        <f t="shared" si="60"/>
        <v>291.16363665728653</v>
      </c>
      <c r="W347" s="153">
        <f t="shared" si="68"/>
        <v>18.163636657286531</v>
      </c>
      <c r="X347" s="153">
        <f t="shared" si="69"/>
        <v>64.694545983115759</v>
      </c>
      <c r="Y347" s="155">
        <v>3.3134962545971476</v>
      </c>
      <c r="Z347" s="153">
        <f t="shared" si="70"/>
        <v>20.556218980595542</v>
      </c>
      <c r="AA347" s="165">
        <v>1233.3731388357326</v>
      </c>
    </row>
    <row r="348" spans="13:27">
      <c r="M348" s="164">
        <f>Equations!E348-V347</f>
        <v>-61.298358879508783</v>
      </c>
      <c r="N348" s="152">
        <f t="shared" si="61"/>
        <v>-32.33532565712482</v>
      </c>
      <c r="O348" s="152">
        <f t="shared" si="62"/>
        <v>-195.97167064924133</v>
      </c>
      <c r="P348" s="152">
        <f t="shared" si="63"/>
        <v>-25.596723507469758</v>
      </c>
      <c r="Q348" s="152">
        <f t="shared" si="64"/>
        <v>-14.66050781912015</v>
      </c>
      <c r="R348" s="153">
        <f t="shared" si="65"/>
        <v>-48.553755853712239</v>
      </c>
      <c r="S348" s="153">
        <f t="shared" si="66"/>
        <v>22.079160536939796</v>
      </c>
      <c r="T348" s="153">
        <f t="shared" si="67"/>
        <v>-26.474595316772444</v>
      </c>
      <c r="U348" s="154">
        <f t="shared" si="71"/>
        <v>-2372.809195453076</v>
      </c>
      <c r="V348" s="153">
        <f t="shared" si="60"/>
        <v>291.12868666223284</v>
      </c>
      <c r="W348" s="153">
        <f t="shared" si="68"/>
        <v>18.128686662232838</v>
      </c>
      <c r="X348" s="153">
        <f t="shared" si="69"/>
        <v>64.631635992019113</v>
      </c>
      <c r="Y348" s="155">
        <v>3.3118740805409694</v>
      </c>
      <c r="Z348" s="153">
        <f t="shared" si="70"/>
        <v>20.611416881937892</v>
      </c>
      <c r="AA348" s="165">
        <v>1236.6850129162735</v>
      </c>
    </row>
    <row r="349" spans="13:27">
      <c r="M349" s="164">
        <f>Equations!E349-V348</f>
        <v>-61.425908884455083</v>
      </c>
      <c r="N349" s="152">
        <f t="shared" si="61"/>
        <v>-32.40260920309403</v>
      </c>
      <c r="O349" s="152">
        <f t="shared" si="62"/>
        <v>-196.37944971572139</v>
      </c>
      <c r="P349" s="152">
        <f t="shared" si="63"/>
        <v>-25.649985328335219</v>
      </c>
      <c r="Q349" s="152">
        <f t="shared" si="64"/>
        <v>-14.691013494623141</v>
      </c>
      <c r="R349" s="153">
        <f t="shared" si="65"/>
        <v>-48.63095038190486</v>
      </c>
      <c r="S349" s="153">
        <f t="shared" si="66"/>
        <v>22.068343753004115</v>
      </c>
      <c r="T349" s="153">
        <f t="shared" si="67"/>
        <v>-26.562606628900745</v>
      </c>
      <c r="U349" s="154">
        <f t="shared" si="71"/>
        <v>-2399.3718020819765</v>
      </c>
      <c r="V349" s="153">
        <f t="shared" si="60"/>
        <v>291.09362048051469</v>
      </c>
      <c r="W349" s="153">
        <f t="shared" si="68"/>
        <v>18.093620480514687</v>
      </c>
      <c r="X349" s="153">
        <f t="shared" si="69"/>
        <v>64.568516864926437</v>
      </c>
      <c r="Y349" s="155">
        <v>3.3102515629506173</v>
      </c>
      <c r="Z349" s="153">
        <f t="shared" si="70"/>
        <v>20.666587741320406</v>
      </c>
      <c r="AA349" s="165">
        <v>1239.9952644792243</v>
      </c>
    </row>
    <row r="350" spans="13:27">
      <c r="M350" s="164">
        <f>Equations!E350-V349</f>
        <v>-61.553342702736927</v>
      </c>
      <c r="N350" s="152">
        <f t="shared" si="61"/>
        <v>-32.469831459761195</v>
      </c>
      <c r="O350" s="152">
        <f t="shared" si="62"/>
        <v>-196.78685733188604</v>
      </c>
      <c r="P350" s="152">
        <f t="shared" si="63"/>
        <v>-25.703198632438074</v>
      </c>
      <c r="Q350" s="152">
        <f t="shared" si="64"/>
        <v>-14.721491382179863</v>
      </c>
      <c r="R350" s="153">
        <f t="shared" si="65"/>
        <v>-48.707948916336093</v>
      </c>
      <c r="S350" s="153">
        <f t="shared" si="66"/>
        <v>22.057524676834628</v>
      </c>
      <c r="T350" s="153">
        <f t="shared" si="67"/>
        <v>-26.650424239501465</v>
      </c>
      <c r="U350" s="154">
        <f t="shared" si="71"/>
        <v>-2426.0222263214778</v>
      </c>
      <c r="V350" s="153">
        <f t="shared" si="60"/>
        <v>291.05843836784385</v>
      </c>
      <c r="W350" s="153">
        <f t="shared" si="68"/>
        <v>18.058438367843848</v>
      </c>
      <c r="X350" s="153">
        <f t="shared" si="69"/>
        <v>64.50518906211893</v>
      </c>
      <c r="Y350" s="155">
        <v>3.3086287015251941</v>
      </c>
      <c r="Z350" s="153">
        <f t="shared" si="70"/>
        <v>20.721731553012489</v>
      </c>
      <c r="AA350" s="165">
        <v>1243.3038931807494</v>
      </c>
    </row>
    <row r="351" spans="13:27">
      <c r="M351" s="164">
        <f>Equations!E351-V350</f>
        <v>-61.680660590066111</v>
      </c>
      <c r="N351" s="152">
        <f t="shared" si="61"/>
        <v>-32.536992562016131</v>
      </c>
      <c r="O351" s="152">
        <f t="shared" si="62"/>
        <v>-197.19389431524925</v>
      </c>
      <c r="P351" s="152">
        <f t="shared" si="63"/>
        <v>-25.756363526557447</v>
      </c>
      <c r="Q351" s="152">
        <f t="shared" si="64"/>
        <v>-14.751941542947989</v>
      </c>
      <c r="R351" s="153">
        <f t="shared" si="65"/>
        <v>-48.784751758658579</v>
      </c>
      <c r="S351" s="153">
        <f t="shared" si="66"/>
        <v>22.046703306422117</v>
      </c>
      <c r="T351" s="153">
        <f t="shared" si="67"/>
        <v>-26.738048452236463</v>
      </c>
      <c r="U351" s="154">
        <f t="shared" si="71"/>
        <v>-2452.7602747737142</v>
      </c>
      <c r="V351" s="153">
        <f t="shared" si="60"/>
        <v>291.02314057953134</v>
      </c>
      <c r="W351" s="153">
        <f t="shared" si="68"/>
        <v>18.023140579531344</v>
      </c>
      <c r="X351" s="153">
        <f t="shared" si="69"/>
        <v>64.441653043156421</v>
      </c>
      <c r="Y351" s="155">
        <v>3.3070054959633173</v>
      </c>
      <c r="Z351" s="153">
        <f t="shared" si="70"/>
        <v>20.776848311278545</v>
      </c>
      <c r="AA351" s="165">
        <v>1246.6108986767126</v>
      </c>
    </row>
    <row r="352" spans="13:27">
      <c r="M352" s="164">
        <f>Equations!E352-V351</f>
        <v>-61.8078628017536</v>
      </c>
      <c r="N352" s="152">
        <f t="shared" si="61"/>
        <v>-32.604092644537204</v>
      </c>
      <c r="O352" s="152">
        <f t="shared" si="62"/>
        <v>-197.60056148204364</v>
      </c>
      <c r="P352" s="152">
        <f t="shared" si="63"/>
        <v>-25.809480117305061</v>
      </c>
      <c r="Q352" s="152">
        <f t="shared" si="64"/>
        <v>-14.782364037989325</v>
      </c>
      <c r="R352" s="153">
        <f t="shared" si="65"/>
        <v>-48.861359209824563</v>
      </c>
      <c r="S352" s="153">
        <f t="shared" si="66"/>
        <v>22.035879639754206</v>
      </c>
      <c r="T352" s="153">
        <f t="shared" si="67"/>
        <v>-26.825479570070357</v>
      </c>
      <c r="U352" s="154">
        <f t="shared" si="71"/>
        <v>-2479.5857543437846</v>
      </c>
      <c r="V352" s="153">
        <f t="shared" si="60"/>
        <v>290.98772737048813</v>
      </c>
      <c r="W352" s="153">
        <f t="shared" si="68"/>
        <v>17.98772737048813</v>
      </c>
      <c r="X352" s="153">
        <f t="shared" si="69"/>
        <v>64.377909266878646</v>
      </c>
      <c r="Y352" s="155">
        <v>3.3053819459631311</v>
      </c>
      <c r="Z352" s="153">
        <f t="shared" si="70"/>
        <v>20.831938010377929</v>
      </c>
      <c r="AA352" s="165">
        <v>1249.9162806226757</v>
      </c>
    </row>
    <row r="353" spans="13:27">
      <c r="M353" s="164">
        <f>Equations!E353-V352</f>
        <v>-61.934949592710382</v>
      </c>
      <c r="N353" s="152">
        <f t="shared" si="61"/>
        <v>-32.671131841791798</v>
      </c>
      <c r="O353" s="152">
        <f t="shared" si="62"/>
        <v>-198.00685964722302</v>
      </c>
      <c r="P353" s="152">
        <f t="shared" si="63"/>
        <v>-25.862548511125635</v>
      </c>
      <c r="Q353" s="152">
        <f t="shared" si="64"/>
        <v>-14.812758928270011</v>
      </c>
      <c r="R353" s="153">
        <f t="shared" si="65"/>
        <v>-48.937771570086994</v>
      </c>
      <c r="S353" s="153">
        <f t="shared" si="66"/>
        <v>22.025053674815307</v>
      </c>
      <c r="T353" s="153">
        <f t="shared" si="67"/>
        <v>-26.912717895271687</v>
      </c>
      <c r="U353" s="154">
        <f t="shared" si="71"/>
        <v>-2506.4984722390564</v>
      </c>
      <c r="V353" s="153">
        <f t="shared" si="60"/>
        <v>290.95219899522624</v>
      </c>
      <c r="W353" s="153">
        <f t="shared" si="68"/>
        <v>17.95219899522624</v>
      </c>
      <c r="X353" s="153">
        <f t="shared" si="69"/>
        <v>64.313958191407238</v>
      </c>
      <c r="Y353" s="155">
        <v>3.3037580512222959</v>
      </c>
      <c r="Z353" s="153">
        <f t="shared" si="70"/>
        <v>20.887000644564967</v>
      </c>
      <c r="AA353" s="165">
        <v>1253.220038673898</v>
      </c>
    </row>
    <row r="354" spans="13:27">
      <c r="M354" s="164">
        <f>Equations!E354-V353</f>
        <v>-62.061921217448486</v>
      </c>
      <c r="N354" s="152">
        <f t="shared" si="61"/>
        <v>-32.73811028803685</v>
      </c>
      <c r="O354" s="152">
        <f t="shared" si="62"/>
        <v>-198.41278962446574</v>
      </c>
      <c r="P354" s="152">
        <f t="shared" si="63"/>
        <v>-25.91556881429727</v>
      </c>
      <c r="Q354" s="152">
        <f t="shared" si="64"/>
        <v>-14.843126274660774</v>
      </c>
      <c r="R354" s="153">
        <f t="shared" si="65"/>
        <v>-49.013989139000955</v>
      </c>
      <c r="S354" s="153">
        <f t="shared" si="66"/>
        <v>22.014225409586601</v>
      </c>
      <c r="T354" s="153">
        <f t="shared" si="67"/>
        <v>-26.999763729414354</v>
      </c>
      <c r="U354" s="154">
        <f t="shared" si="71"/>
        <v>-2533.4982359684709</v>
      </c>
      <c r="V354" s="153">
        <f t="shared" si="60"/>
        <v>290.91655570785952</v>
      </c>
      <c r="W354" s="153">
        <f t="shared" si="68"/>
        <v>17.916555707859516</v>
      </c>
      <c r="X354" s="153">
        <f t="shared" si="69"/>
        <v>64.249800274147134</v>
      </c>
      <c r="Y354" s="155">
        <v>3.3021338114379901</v>
      </c>
      <c r="Z354" s="153">
        <f t="shared" si="70"/>
        <v>20.942036208088933</v>
      </c>
      <c r="AA354" s="165">
        <v>1256.5221724853359</v>
      </c>
    </row>
    <row r="355" spans="13:27">
      <c r="M355" s="164">
        <f>Equations!E355-V354</f>
        <v>-62.188777930081756</v>
      </c>
      <c r="N355" s="152">
        <f t="shared" si="61"/>
        <v>-32.805028117319232</v>
      </c>
      <c r="O355" s="152">
        <f t="shared" si="62"/>
        <v>-198.81835222617713</v>
      </c>
      <c r="P355" s="152">
        <f t="shared" si="63"/>
        <v>-25.968541132931822</v>
      </c>
      <c r="Q355" s="152">
        <f t="shared" si="64"/>
        <v>-14.873466137937108</v>
      </c>
      <c r="R355" s="153">
        <f t="shared" si="65"/>
        <v>-49.090012215424863</v>
      </c>
      <c r="S355" s="153">
        <f t="shared" si="66"/>
        <v>22.003394842046081</v>
      </c>
      <c r="T355" s="153">
        <f t="shared" si="67"/>
        <v>-27.086617373378783</v>
      </c>
      <c r="U355" s="154">
        <f t="shared" si="71"/>
        <v>-2560.5848533418498</v>
      </c>
      <c r="V355" s="153">
        <f t="shared" si="60"/>
        <v>290.88079776210463</v>
      </c>
      <c r="W355" s="153">
        <f t="shared" si="68"/>
        <v>17.880797762104635</v>
      </c>
      <c r="X355" s="153">
        <f t="shared" si="69"/>
        <v>64.185435971788337</v>
      </c>
      <c r="Y355" s="155">
        <v>3.3005092263069122</v>
      </c>
      <c r="Z355" s="153">
        <f t="shared" si="70"/>
        <v>20.997044695194049</v>
      </c>
      <c r="AA355" s="165">
        <v>1259.8226817116429</v>
      </c>
    </row>
    <row r="356" spans="13:27">
      <c r="M356" s="164">
        <f>Equations!E356-V355</f>
        <v>-62.315519984326897</v>
      </c>
      <c r="N356" s="152">
        <f t="shared" si="61"/>
        <v>-32.871885463476332</v>
      </c>
      <c r="O356" s="152">
        <f t="shared" si="62"/>
        <v>-199.22354826349292</v>
      </c>
      <c r="P356" s="152">
        <f t="shared" si="63"/>
        <v>-26.021465572975291</v>
      </c>
      <c r="Q356" s="152">
        <f t="shared" si="64"/>
        <v>-14.903778578779523</v>
      </c>
      <c r="R356" s="153">
        <f t="shared" si="65"/>
        <v>-49.165841097521792</v>
      </c>
      <c r="S356" s="153">
        <f t="shared" si="66"/>
        <v>21.992561970168509</v>
      </c>
      <c r="T356" s="153">
        <f t="shared" si="67"/>
        <v>-27.173279127353283</v>
      </c>
      <c r="U356" s="154">
        <f t="shared" si="71"/>
        <v>-2587.7581324692032</v>
      </c>
      <c r="V356" s="153">
        <f t="shared" si="60"/>
        <v>290.84492541128185</v>
      </c>
      <c r="W356" s="153">
        <f t="shared" si="68"/>
        <v>17.844925411281849</v>
      </c>
      <c r="X356" s="153">
        <f t="shared" si="69"/>
        <v>64.120865740307323</v>
      </c>
      <c r="Y356" s="155">
        <v>3.2988842955252764</v>
      </c>
      <c r="Z356" s="153">
        <f t="shared" si="70"/>
        <v>21.05202610011947</v>
      </c>
      <c r="AA356" s="165">
        <v>1263.1215660071682</v>
      </c>
    </row>
    <row r="357" spans="13:27">
      <c r="M357" s="164">
        <f>Equations!E357-V356</f>
        <v>-62.442147633504106</v>
      </c>
      <c r="N357" s="152">
        <f t="shared" si="61"/>
        <v>-32.938682460136384</v>
      </c>
      <c r="O357" s="152">
        <f t="shared" si="62"/>
        <v>-199.62837854628111</v>
      </c>
      <c r="P357" s="152">
        <f t="shared" si="63"/>
        <v>-26.074342240208111</v>
      </c>
      <c r="Q357" s="152">
        <f t="shared" si="64"/>
        <v>-14.934063657773699</v>
      </c>
      <c r="R357" s="153">
        <f t="shared" si="65"/>
        <v>-49.241476082760549</v>
      </c>
      <c r="S357" s="153">
        <f t="shared" si="66"/>
        <v>21.981726791925407</v>
      </c>
      <c r="T357" s="153">
        <f t="shared" si="67"/>
        <v>-27.259749290835142</v>
      </c>
      <c r="U357" s="154">
        <f t="shared" si="71"/>
        <v>-2615.0178817600386</v>
      </c>
      <c r="V357" s="153">
        <f t="shared" si="60"/>
        <v>290.80893890831629</v>
      </c>
      <c r="W357" s="153">
        <f t="shared" si="68"/>
        <v>17.808938908316293</v>
      </c>
      <c r="X357" s="153">
        <f t="shared" si="69"/>
        <v>64.05609003496933</v>
      </c>
      <c r="Y357" s="155">
        <v>3.2972590187888109</v>
      </c>
      <c r="Z357" s="153">
        <f t="shared" si="70"/>
        <v>21.106980417099283</v>
      </c>
      <c r="AA357" s="165">
        <v>1266.4188250259569</v>
      </c>
    </row>
    <row r="358" spans="13:27">
      <c r="M358" s="164">
        <f>Equations!E358-V357</f>
        <v>-62.568661130538544</v>
      </c>
      <c r="N358" s="152">
        <f t="shared" si="61"/>
        <v>-33.005419240719228</v>
      </c>
      <c r="O358" s="152">
        <f t="shared" si="62"/>
        <v>-200.03284388314682</v>
      </c>
      <c r="P358" s="152">
        <f t="shared" si="63"/>
        <v>-26.127171240245765</v>
      </c>
      <c r="Q358" s="152">
        <f t="shared" si="64"/>
        <v>-14.964321435410836</v>
      </c>
      <c r="R358" s="153">
        <f t="shared" si="65"/>
        <v>-49.316917467917392</v>
      </c>
      <c r="S358" s="153">
        <f t="shared" si="66"/>
        <v>21.970889305285063</v>
      </c>
      <c r="T358" s="153">
        <f t="shared" si="67"/>
        <v>-27.346028162632329</v>
      </c>
      <c r="U358" s="154">
        <f t="shared" si="71"/>
        <v>-2642.3639099226707</v>
      </c>
      <c r="V358" s="153">
        <f t="shared" si="60"/>
        <v>290.77283850573843</v>
      </c>
      <c r="W358" s="153">
        <f t="shared" si="68"/>
        <v>17.772838505738434</v>
      </c>
      <c r="X358" s="153">
        <f t="shared" si="69"/>
        <v>63.991109310329179</v>
      </c>
      <c r="Y358" s="155">
        <v>3.2956333957927595</v>
      </c>
      <c r="Z358" s="153">
        <f t="shared" si="70"/>
        <v>21.161907640362493</v>
      </c>
      <c r="AA358" s="165">
        <v>1269.7144584217497</v>
      </c>
    </row>
    <row r="359" spans="13:27">
      <c r="M359" s="164">
        <f>Equations!E359-V358</f>
        <v>-62.69506072796068</v>
      </c>
      <c r="N359" s="152">
        <f t="shared" si="61"/>
        <v>-33.072095938436512</v>
      </c>
      <c r="O359" s="152">
        <f t="shared" si="62"/>
        <v>-200.43694508143338</v>
      </c>
      <c r="P359" s="152">
        <f t="shared" si="63"/>
        <v>-26.179952678538911</v>
      </c>
      <c r="Q359" s="152">
        <f t="shared" si="64"/>
        <v>-14.994551972087738</v>
      </c>
      <c r="R359" s="153">
        <f t="shared" si="65"/>
        <v>-49.392165549076857</v>
      </c>
      <c r="S359" s="153">
        <f t="shared" si="66"/>
        <v>21.960049508212521</v>
      </c>
      <c r="T359" s="153">
        <f t="shared" si="67"/>
        <v>-27.432116040864337</v>
      </c>
      <c r="U359" s="154">
        <f t="shared" si="71"/>
        <v>-2669.7960259635352</v>
      </c>
      <c r="V359" s="153">
        <f t="shared" si="60"/>
        <v>290.73662445568522</v>
      </c>
      <c r="W359" s="153">
        <f t="shared" si="68"/>
        <v>17.736624455685217</v>
      </c>
      <c r="X359" s="153">
        <f t="shared" si="69"/>
        <v>63.925924020233396</v>
      </c>
      <c r="Y359" s="155">
        <v>3.2940074262318779</v>
      </c>
      <c r="Z359" s="153">
        <f t="shared" si="70"/>
        <v>21.216807764133026</v>
      </c>
      <c r="AA359" s="165">
        <v>1273.0084658479816</v>
      </c>
    </row>
    <row r="360" spans="13:27">
      <c r="M360" s="164">
        <f>Equations!E360-V359</f>
        <v>-62.821346677907457</v>
      </c>
      <c r="N360" s="152">
        <f t="shared" si="61"/>
        <v>-33.138712686292273</v>
      </c>
      <c r="O360" s="152">
        <f t="shared" si="62"/>
        <v>-200.84068294722587</v>
      </c>
      <c r="P360" s="152">
        <f t="shared" si="63"/>
        <v>-26.232686660373886</v>
      </c>
      <c r="Q360" s="152">
        <f t="shared" si="64"/>
        <v>-15.024755328107089</v>
      </c>
      <c r="R360" s="153">
        <f t="shared" si="65"/>
        <v>-49.467220621633231</v>
      </c>
      <c r="S360" s="153">
        <f t="shared" si="66"/>
        <v>21.949207398669575</v>
      </c>
      <c r="T360" s="153">
        <f t="shared" si="67"/>
        <v>-27.518013222963656</v>
      </c>
      <c r="U360" s="154">
        <f t="shared" si="71"/>
        <v>-2697.314039186499</v>
      </c>
      <c r="V360" s="153">
        <f t="shared" si="60"/>
        <v>290.70029700990096</v>
      </c>
      <c r="W360" s="153">
        <f t="shared" si="68"/>
        <v>17.700297009900964</v>
      </c>
      <c r="X360" s="153">
        <f t="shared" si="69"/>
        <v>63.860534617821742</v>
      </c>
      <c r="Y360" s="155">
        <v>3.2923811098004361</v>
      </c>
      <c r="Z360" s="153">
        <f t="shared" si="70"/>
        <v>21.271680782629701</v>
      </c>
      <c r="AA360" s="165">
        <v>1276.3008469577821</v>
      </c>
    </row>
    <row r="361" spans="13:27">
      <c r="M361" s="164">
        <f>Equations!E361-V360</f>
        <v>-62.947519232123227</v>
      </c>
      <c r="N361" s="152">
        <f t="shared" si="61"/>
        <v>-33.205269617083481</v>
      </c>
      <c r="O361" s="152">
        <f t="shared" si="62"/>
        <v>-201.24405828535441</v>
      </c>
      <c r="P361" s="152">
        <f t="shared" si="63"/>
        <v>-26.285373290873089</v>
      </c>
      <c r="Q361" s="152">
        <f t="shared" si="64"/>
        <v>-15.05493156367768</v>
      </c>
      <c r="R361" s="153">
        <f t="shared" si="65"/>
        <v>-49.542082980291802</v>
      </c>
      <c r="S361" s="153">
        <f t="shared" si="66"/>
        <v>21.938362974614748</v>
      </c>
      <c r="T361" s="153">
        <f t="shared" si="67"/>
        <v>-27.603720005677054</v>
      </c>
      <c r="U361" s="154">
        <f t="shared" si="71"/>
        <v>-2724.9177591921762</v>
      </c>
      <c r="V361" s="153">
        <f t="shared" si="60"/>
        <v>290.66385641973829</v>
      </c>
      <c r="W361" s="153">
        <f t="shared" si="68"/>
        <v>17.663856419738295</v>
      </c>
      <c r="X361" s="153">
        <f t="shared" si="69"/>
        <v>63.794941555528936</v>
      </c>
      <c r="Y361" s="155">
        <v>3.2907544461922122</v>
      </c>
      <c r="Z361" s="153">
        <f t="shared" si="70"/>
        <v>21.326526690066242</v>
      </c>
      <c r="AA361" s="165">
        <v>1279.5916014039744</v>
      </c>
    </row>
    <row r="362" spans="13:27">
      <c r="M362" s="164">
        <f>Equations!E362-V361</f>
        <v>-63.073578641960552</v>
      </c>
      <c r="N362" s="152">
        <f t="shared" si="61"/>
        <v>-33.271766863400423</v>
      </c>
      <c r="O362" s="152">
        <f t="shared" si="62"/>
        <v>-201.64707189939648</v>
      </c>
      <c r="P362" s="152">
        <f t="shared" si="63"/>
        <v>-26.338012674995323</v>
      </c>
      <c r="Q362" s="152">
        <f t="shared" si="64"/>
        <v>-15.085080738914597</v>
      </c>
      <c r="R362" s="153">
        <f t="shared" si="65"/>
        <v>-49.616752919070052</v>
      </c>
      <c r="S362" s="153">
        <f t="shared" si="66"/>
        <v>21.927516234003303</v>
      </c>
      <c r="T362" s="153">
        <f t="shared" si="67"/>
        <v>-27.689236685066749</v>
      </c>
      <c r="U362" s="154">
        <f t="shared" si="71"/>
        <v>-2752.6069958772428</v>
      </c>
      <c r="V362" s="153">
        <f t="shared" si="60"/>
        <v>290.62730293615886</v>
      </c>
      <c r="W362" s="153">
        <f t="shared" si="68"/>
        <v>17.627302936158856</v>
      </c>
      <c r="X362" s="153">
        <f t="shared" si="69"/>
        <v>63.729145285085941</v>
      </c>
      <c r="Y362" s="155">
        <v>3.2891274351004953</v>
      </c>
      <c r="Z362" s="153">
        <f t="shared" si="70"/>
        <v>21.381345480651248</v>
      </c>
      <c r="AA362" s="165">
        <v>1282.8807288390749</v>
      </c>
    </row>
    <row r="363" spans="13:27">
      <c r="M363" s="164">
        <f>Equations!E363-V362</f>
        <v>-63.199525158381107</v>
      </c>
      <c r="N363" s="152">
        <f t="shared" si="61"/>
        <v>-33.338204557627179</v>
      </c>
      <c r="O363" s="152">
        <f t="shared" si="62"/>
        <v>-202.04972459167988</v>
      </c>
      <c r="P363" s="152">
        <f t="shared" si="63"/>
        <v>-26.390604917536148</v>
      </c>
      <c r="Q363" s="152">
        <f t="shared" si="64"/>
        <v>-15.115202913839441</v>
      </c>
      <c r="R363" s="153">
        <f t="shared" si="65"/>
        <v>-49.691230731298958</v>
      </c>
      <c r="S363" s="153">
        <f t="shared" si="66"/>
        <v>21.916667174787225</v>
      </c>
      <c r="T363" s="153">
        <f t="shared" si="67"/>
        <v>-27.774563556511733</v>
      </c>
      <c r="U363" s="154">
        <f t="shared" si="71"/>
        <v>-2780.3815594337543</v>
      </c>
      <c r="V363" s="153">
        <f t="shared" si="60"/>
        <v>290.59063680973452</v>
      </c>
      <c r="W363" s="153">
        <f t="shared" si="68"/>
        <v>17.590636809734519</v>
      </c>
      <c r="X363" s="153">
        <f t="shared" si="69"/>
        <v>63.663146257522136</v>
      </c>
      <c r="Y363" s="155">
        <v>3.2875000762180835</v>
      </c>
      <c r="Z363" s="153">
        <f t="shared" si="70"/>
        <v>21.436137148588216</v>
      </c>
      <c r="AA363" s="165">
        <v>1286.168228915293</v>
      </c>
    </row>
    <row r="364" spans="13:27">
      <c r="M364" s="164">
        <f>Equations!E364-V363</f>
        <v>-63.325359031956765</v>
      </c>
      <c r="N364" s="152">
        <f t="shared" si="61"/>
        <v>-33.404582831942228</v>
      </c>
      <c r="O364" s="152">
        <f t="shared" si="62"/>
        <v>-202.45201716328623</v>
      </c>
      <c r="P364" s="152">
        <f t="shared" si="63"/>
        <v>-26.44315012312838</v>
      </c>
      <c r="Q364" s="152">
        <f t="shared" si="64"/>
        <v>-15.145298148380586</v>
      </c>
      <c r="R364" s="153">
        <f t="shared" si="65"/>
        <v>-49.765516709624308</v>
      </c>
      <c r="S364" s="153">
        <f t="shared" si="66"/>
        <v>21.905815794915203</v>
      </c>
      <c r="T364" s="153">
        <f t="shared" si="67"/>
        <v>-27.859700914709105</v>
      </c>
      <c r="U364" s="154">
        <f t="shared" si="71"/>
        <v>-2808.2412603484636</v>
      </c>
      <c r="V364" s="153">
        <f t="shared" si="60"/>
        <v>290.55385829064801</v>
      </c>
      <c r="W364" s="153">
        <f t="shared" si="68"/>
        <v>17.553858290648009</v>
      </c>
      <c r="X364" s="153">
        <f t="shared" si="69"/>
        <v>63.596944923166419</v>
      </c>
      <c r="Y364" s="155">
        <v>3.2858723692372802</v>
      </c>
      <c r="Z364" s="153">
        <f t="shared" si="70"/>
        <v>21.490901688075503</v>
      </c>
      <c r="AA364" s="165">
        <v>1289.4541012845302</v>
      </c>
    </row>
    <row r="365" spans="13:27">
      <c r="M365" s="164">
        <f>Equations!E365-V364</f>
        <v>-63.451080512870249</v>
      </c>
      <c r="N365" s="152">
        <f t="shared" si="61"/>
        <v>-33.470901818318751</v>
      </c>
      <c r="O365" s="152">
        <f t="shared" si="62"/>
        <v>-202.85395041405306</v>
      </c>
      <c r="P365" s="152">
        <f t="shared" si="63"/>
        <v>-26.495648396242309</v>
      </c>
      <c r="Q365" s="152">
        <f t="shared" si="64"/>
        <v>-15.175366502373333</v>
      </c>
      <c r="R365" s="153">
        <f t="shared" si="65"/>
        <v>-49.83961114600784</v>
      </c>
      <c r="S365" s="153">
        <f t="shared" si="66"/>
        <v>21.894962092332658</v>
      </c>
      <c r="T365" s="153">
        <f t="shared" si="67"/>
        <v>-27.944649053675182</v>
      </c>
      <c r="U365" s="154">
        <f t="shared" si="71"/>
        <v>-2836.1859094021388</v>
      </c>
      <c r="V365" s="153">
        <f t="shared" si="60"/>
        <v>290.51696762869386</v>
      </c>
      <c r="W365" s="153">
        <f t="shared" si="68"/>
        <v>17.516967628693862</v>
      </c>
      <c r="X365" s="153">
        <f t="shared" si="69"/>
        <v>63.530541731648952</v>
      </c>
      <c r="Y365" s="155">
        <v>3.2842443138498987</v>
      </c>
      <c r="Z365" s="153">
        <f t="shared" si="70"/>
        <v>21.545639093306338</v>
      </c>
      <c r="AA365" s="165">
        <v>1292.7383455983802</v>
      </c>
    </row>
    <row r="366" spans="13:27">
      <c r="M366" s="164">
        <f>Equations!E366-V365</f>
        <v>-63.576689850916125</v>
      </c>
      <c r="N366" s="152">
        <f t="shared" si="61"/>
        <v>-33.537161648525185</v>
      </c>
      <c r="O366" s="152">
        <f t="shared" si="62"/>
        <v>-203.25552514257689</v>
      </c>
      <c r="P366" s="152">
        <f t="shared" si="63"/>
        <v>-26.548099841186154</v>
      </c>
      <c r="Q366" s="152">
        <f t="shared" si="64"/>
        <v>-15.205408035560149</v>
      </c>
      <c r="R366" s="153">
        <f t="shared" si="65"/>
        <v>-49.9135143317285</v>
      </c>
      <c r="S366" s="153">
        <f t="shared" si="66"/>
        <v>21.884106064981701</v>
      </c>
      <c r="T366" s="153">
        <f t="shared" si="67"/>
        <v>-28.029408266746799</v>
      </c>
      <c r="U366" s="154">
        <f t="shared" si="71"/>
        <v>-2864.2153176688857</v>
      </c>
      <c r="V366" s="153">
        <f t="shared" si="60"/>
        <v>290.47996507327957</v>
      </c>
      <c r="W366" s="153">
        <f t="shared" si="68"/>
        <v>17.479965073279573</v>
      </c>
      <c r="X366" s="153">
        <f t="shared" si="69"/>
        <v>63.463937131903236</v>
      </c>
      <c r="Y366" s="155">
        <v>3.2826159097472551</v>
      </c>
      <c r="Z366" s="153">
        <f t="shared" si="70"/>
        <v>21.60034935846879</v>
      </c>
      <c r="AA366" s="165">
        <v>1296.0209615081274</v>
      </c>
    </row>
    <row r="367" spans="13:27">
      <c r="M367" s="164">
        <f>Equations!E367-V366</f>
        <v>-63.70218729550183</v>
      </c>
      <c r="N367" s="152">
        <f t="shared" si="61"/>
        <v>-33.603362454125751</v>
      </c>
      <c r="O367" s="152">
        <f t="shared" si="62"/>
        <v>-203.65674214621666</v>
      </c>
      <c r="P367" s="152">
        <f t="shared" si="63"/>
        <v>-26.600504562106472</v>
      </c>
      <c r="Q367" s="152">
        <f t="shared" si="64"/>
        <v>-15.235422807590911</v>
      </c>
      <c r="R367" s="153">
        <f t="shared" si="65"/>
        <v>-49.987226557383757</v>
      </c>
      <c r="S367" s="153">
        <f t="shared" si="66"/>
        <v>21.873247710801117</v>
      </c>
      <c r="T367" s="153">
        <f t="shared" si="67"/>
        <v>-28.11397884658264</v>
      </c>
      <c r="U367" s="154">
        <f t="shared" si="71"/>
        <v>-2892.3292965154683</v>
      </c>
      <c r="V367" s="153">
        <f t="shared" si="60"/>
        <v>290.44285087342604</v>
      </c>
      <c r="W367" s="153">
        <f t="shared" si="68"/>
        <v>17.442850873426039</v>
      </c>
      <c r="X367" s="153">
        <f t="shared" si="69"/>
        <v>63.39713157216687</v>
      </c>
      <c r="Y367" s="155">
        <v>3.2809871566201676</v>
      </c>
      <c r="Z367" s="153">
        <f t="shared" si="70"/>
        <v>21.655032477745792</v>
      </c>
      <c r="AA367" s="165">
        <v>1299.3019486647474</v>
      </c>
    </row>
    <row r="368" spans="13:27">
      <c r="M368" s="164">
        <f>Equations!E368-V367</f>
        <v>-63.82757309564829</v>
      </c>
      <c r="N368" s="152">
        <f t="shared" si="61"/>
        <v>-33.669504366480766</v>
      </c>
      <c r="O368" s="152">
        <f t="shared" si="62"/>
        <v>-204.05760222109558</v>
      </c>
      <c r="P368" s="152">
        <f t="shared" si="63"/>
        <v>-26.652862662988433</v>
      </c>
      <c r="Q368" s="152">
        <f t="shared" si="64"/>
        <v>-15.26541087802306</v>
      </c>
      <c r="R368" s="153">
        <f t="shared" si="65"/>
        <v>-50.060748112890764</v>
      </c>
      <c r="S368" s="153">
        <f t="shared" si="66"/>
        <v>21.86238702772642</v>
      </c>
      <c r="T368" s="153">
        <f t="shared" si="67"/>
        <v>-28.198361085164343</v>
      </c>
      <c r="U368" s="154">
        <f t="shared" si="71"/>
        <v>-2920.5276576006327</v>
      </c>
      <c r="V368" s="153">
        <f t="shared" si="60"/>
        <v>290.40562527776893</v>
      </c>
      <c r="W368" s="153">
        <f t="shared" si="68"/>
        <v>17.405625277768934</v>
      </c>
      <c r="X368" s="153">
        <f t="shared" si="69"/>
        <v>63.330125499984078</v>
      </c>
      <c r="Y368" s="155">
        <v>3.2793580541589629</v>
      </c>
      <c r="Z368" s="153">
        <f t="shared" si="70"/>
        <v>21.709688445315109</v>
      </c>
      <c r="AA368" s="165">
        <v>1302.5813067189065</v>
      </c>
    </row>
    <row r="369" spans="13:27">
      <c r="M369" s="164">
        <f>Equations!E369-V368</f>
        <v>-63.952847499991179</v>
      </c>
      <c r="N369" s="152">
        <f t="shared" si="61"/>
        <v>-33.735587516747351</v>
      </c>
      <c r="O369" s="152">
        <f t="shared" si="62"/>
        <v>-204.45810616210517</v>
      </c>
      <c r="P369" s="152">
        <f t="shared" si="63"/>
        <v>-26.705174247656316</v>
      </c>
      <c r="Q369" s="152">
        <f t="shared" si="64"/>
        <v>-15.295372306321893</v>
      </c>
      <c r="R369" s="153">
        <f t="shared" si="65"/>
        <v>-50.134079287487744</v>
      </c>
      <c r="S369" s="153">
        <f t="shared" si="66"/>
        <v>21.851524013689769</v>
      </c>
      <c r="T369" s="153">
        <f t="shared" si="67"/>
        <v>-28.282555273797975</v>
      </c>
      <c r="U369" s="154">
        <f t="shared" si="71"/>
        <v>-2948.8102128744308</v>
      </c>
      <c r="V369" s="153">
        <f t="shared" si="60"/>
        <v>290.36828853455916</v>
      </c>
      <c r="W369" s="153">
        <f t="shared" si="68"/>
        <v>17.368288534559156</v>
      </c>
      <c r="X369" s="153">
        <f t="shared" si="69"/>
        <v>63.262919362206482</v>
      </c>
      <c r="Y369" s="155">
        <v>3.2777286020534651</v>
      </c>
      <c r="Z369" s="153">
        <f t="shared" si="70"/>
        <v>21.764317255349333</v>
      </c>
      <c r="AA369" s="165">
        <v>1305.8590353209599</v>
      </c>
    </row>
    <row r="370" spans="13:27">
      <c r="M370" s="164">
        <f>Equations!E370-V369</f>
        <v>-64.078010756781396</v>
      </c>
      <c r="N370" s="152">
        <f t="shared" si="61"/>
        <v>-33.801612035879643</v>
      </c>
      <c r="O370" s="152">
        <f t="shared" si="62"/>
        <v>-204.85825476290691</v>
      </c>
      <c r="P370" s="152">
        <f t="shared" si="63"/>
        <v>-26.75743941977375</v>
      </c>
      <c r="Q370" s="152">
        <f t="shared" si="64"/>
        <v>-15.325307151860684</v>
      </c>
      <c r="R370" s="153">
        <f t="shared" si="65"/>
        <v>-50.207220369734905</v>
      </c>
      <c r="S370" s="153">
        <f t="shared" si="66"/>
        <v>21.840658666619991</v>
      </c>
      <c r="T370" s="153">
        <f t="shared" si="67"/>
        <v>-28.366561703114915</v>
      </c>
      <c r="U370" s="154">
        <f t="shared" si="71"/>
        <v>-2977.1767745775455</v>
      </c>
      <c r="V370" s="153">
        <f t="shared" si="60"/>
        <v>290.33084089166408</v>
      </c>
      <c r="W370" s="153">
        <f t="shared" si="68"/>
        <v>17.330840891664081</v>
      </c>
      <c r="X370" s="153">
        <f t="shared" si="69"/>
        <v>63.195513604995348</v>
      </c>
      <c r="Y370" s="155">
        <v>3.2760987999929982</v>
      </c>
      <c r="Z370" s="153">
        <f t="shared" si="70"/>
        <v>21.818918902015881</v>
      </c>
      <c r="AA370" s="165">
        <v>1309.1351341209529</v>
      </c>
    </row>
    <row r="371" spans="13:27">
      <c r="M371" s="164">
        <f>Equations!E371-V370</f>
        <v>-64.203063113886344</v>
      </c>
      <c r="N371" s="152">
        <f t="shared" si="61"/>
        <v>-33.867578054629476</v>
      </c>
      <c r="O371" s="152">
        <f t="shared" si="62"/>
        <v>-205.25804881593618</v>
      </c>
      <c r="P371" s="152">
        <f t="shared" si="63"/>
        <v>-26.809658282844207</v>
      </c>
      <c r="Q371" s="152">
        <f t="shared" si="64"/>
        <v>-15.355215473920989</v>
      </c>
      <c r="R371" s="153">
        <f t="shared" si="65"/>
        <v>-50.280171647516092</v>
      </c>
      <c r="S371" s="153">
        <f t="shared" si="66"/>
        <v>21.829790984442603</v>
      </c>
      <c r="T371" s="153">
        <f t="shared" si="67"/>
        <v>-28.450380663073489</v>
      </c>
      <c r="U371" s="154">
        <f t="shared" si="71"/>
        <v>-3005.6271552406192</v>
      </c>
      <c r="V371" s="153">
        <f t="shared" si="60"/>
        <v>290.2932825965683</v>
      </c>
      <c r="W371" s="153">
        <f t="shared" si="68"/>
        <v>17.293282596568304</v>
      </c>
      <c r="X371" s="153">
        <f t="shared" si="69"/>
        <v>63.127908673822944</v>
      </c>
      <c r="Y371" s="155">
        <v>3.2744686476663905</v>
      </c>
      <c r="Z371" s="153">
        <f t="shared" si="70"/>
        <v>21.87349337947699</v>
      </c>
      <c r="AA371" s="165">
        <v>1312.4096027686194</v>
      </c>
    </row>
    <row r="372" spans="13:27">
      <c r="M372" s="164">
        <f>Equations!E372-V371</f>
        <v>-64.328004818790561</v>
      </c>
      <c r="N372" s="152">
        <f t="shared" si="61"/>
        <v>-33.933485703546722</v>
      </c>
      <c r="O372" s="152">
        <f t="shared" si="62"/>
        <v>-205.65748911240439</v>
      </c>
      <c r="P372" s="152">
        <f t="shared" si="63"/>
        <v>-26.861830940211291</v>
      </c>
      <c r="Q372" s="152">
        <f t="shared" si="64"/>
        <v>-15.385097331692794</v>
      </c>
      <c r="R372" s="153">
        <f t="shared" si="65"/>
        <v>-50.352933408039668</v>
      </c>
      <c r="S372" s="153">
        <f t="shared" si="66"/>
        <v>21.818920965079752</v>
      </c>
      <c r="T372" s="153">
        <f t="shared" si="67"/>
        <v>-28.534012442959916</v>
      </c>
      <c r="U372" s="154">
        <f t="shared" si="71"/>
        <v>-3034.1611676835792</v>
      </c>
      <c r="V372" s="153">
        <f t="shared" si="60"/>
        <v>290.25561389637437</v>
      </c>
      <c r="W372" s="153">
        <f t="shared" si="68"/>
        <v>17.255613896374371</v>
      </c>
      <c r="X372" s="153">
        <f t="shared" si="69"/>
        <v>63.060105013473873</v>
      </c>
      <c r="Y372" s="155">
        <v>3.2728381447619626</v>
      </c>
      <c r="Z372" s="153">
        <f t="shared" si="70"/>
        <v>21.928040681889687</v>
      </c>
      <c r="AA372" s="165">
        <v>1315.6824409133812</v>
      </c>
    </row>
    <row r="373" spans="13:27">
      <c r="M373" s="164">
        <f>Equations!E373-V372</f>
        <v>-64.452836118596622</v>
      </c>
      <c r="N373" s="152">
        <f t="shared" si="61"/>
        <v>-33.999335112979779</v>
      </c>
      <c r="O373" s="152">
        <f t="shared" si="62"/>
        <v>-206.05657644230169</v>
      </c>
      <c r="P373" s="152">
        <f t="shared" si="63"/>
        <v>-26.913957495059105</v>
      </c>
      <c r="Q373" s="152">
        <f t="shared" si="64"/>
        <v>-15.41495278427473</v>
      </c>
      <c r="R373" s="153">
        <f t="shared" si="65"/>
        <v>-50.425505937839837</v>
      </c>
      <c r="S373" s="153">
        <f t="shared" si="66"/>
        <v>21.808048606450253</v>
      </c>
      <c r="T373" s="153">
        <f t="shared" si="67"/>
        <v>-28.617457331389584</v>
      </c>
      <c r="U373" s="154">
        <f t="shared" si="71"/>
        <v>-3062.7786250149688</v>
      </c>
      <c r="V373" s="153">
        <f t="shared" si="60"/>
        <v>290.21783503780392</v>
      </c>
      <c r="W373" s="153">
        <f t="shared" si="68"/>
        <v>17.217835037803923</v>
      </c>
      <c r="X373" s="153">
        <f t="shared" si="69"/>
        <v>62.992103068047058</v>
      </c>
      <c r="Y373" s="155">
        <v>3.2712072909675376</v>
      </c>
      <c r="Z373" s="153">
        <f t="shared" si="70"/>
        <v>21.982560803405814</v>
      </c>
      <c r="AA373" s="165">
        <v>1318.9536482043488</v>
      </c>
    </row>
    <row r="374" spans="13:27">
      <c r="M374" s="164">
        <f>Equations!E374-V373</f>
        <v>-64.577557260026168</v>
      </c>
      <c r="N374" s="152">
        <f t="shared" si="61"/>
        <v>-34.065126413076079</v>
      </c>
      <c r="O374" s="152">
        <f t="shared" si="62"/>
        <v>-206.45531159440051</v>
      </c>
      <c r="P374" s="152">
        <f t="shared" si="63"/>
        <v>-26.966038050412692</v>
      </c>
      <c r="Q374" s="152">
        <f t="shared" si="64"/>
        <v>-15.444781890674324</v>
      </c>
      <c r="R374" s="153">
        <f t="shared" si="65"/>
        <v>-50.497889522777925</v>
      </c>
      <c r="S374" s="153">
        <f t="shared" si="66"/>
        <v>21.797173906469528</v>
      </c>
      <c r="T374" s="153">
        <f t="shared" si="67"/>
        <v>-28.700715616308397</v>
      </c>
      <c r="U374" s="154">
        <f t="shared" si="71"/>
        <v>-3091.4793406312774</v>
      </c>
      <c r="V374" s="153">
        <f t="shared" si="60"/>
        <v>290.1799462671986</v>
      </c>
      <c r="W374" s="153">
        <f t="shared" si="68"/>
        <v>17.179946267198602</v>
      </c>
      <c r="X374" s="153">
        <f t="shared" si="69"/>
        <v>62.923903280957489</v>
      </c>
      <c r="Y374" s="155">
        <v>3.2695760859704293</v>
      </c>
      <c r="Z374" s="153">
        <f t="shared" si="70"/>
        <v>22.037053738171988</v>
      </c>
      <c r="AA374" s="165">
        <v>1322.2232242903192</v>
      </c>
    </row>
    <row r="375" spans="13:27">
      <c r="M375" s="164">
        <f>Equations!E375-V374</f>
        <v>-64.702168489420842</v>
      </c>
      <c r="N375" s="152">
        <f t="shared" si="61"/>
        <v>-34.130859733782628</v>
      </c>
      <c r="O375" s="152">
        <f t="shared" si="62"/>
        <v>-206.85369535625833</v>
      </c>
      <c r="P375" s="152">
        <f t="shared" si="63"/>
        <v>-27.018072709138401</v>
      </c>
      <c r="Q375" s="152">
        <f t="shared" si="64"/>
        <v>-15.474584709808223</v>
      </c>
      <c r="R375" s="153">
        <f t="shared" si="65"/>
        <v>-50.570084448043708</v>
      </c>
      <c r="S375" s="153">
        <f t="shared" si="66"/>
        <v>21.786296863049678</v>
      </c>
      <c r="T375" s="153">
        <f t="shared" si="67"/>
        <v>-28.78378758499403</v>
      </c>
      <c r="U375" s="154">
        <f t="shared" si="71"/>
        <v>-3120.2631282162715</v>
      </c>
      <c r="V375" s="153">
        <f t="shared" si="60"/>
        <v>290.14194783052051</v>
      </c>
      <c r="W375" s="153">
        <f t="shared" si="68"/>
        <v>17.141947830520508</v>
      </c>
      <c r="X375" s="153">
        <f t="shared" si="69"/>
        <v>62.855506094936914</v>
      </c>
      <c r="Y375" s="155">
        <v>3.2679445294574516</v>
      </c>
      <c r="Z375" s="153">
        <f t="shared" si="70"/>
        <v>22.091519480329612</v>
      </c>
      <c r="AA375" s="165">
        <v>1325.4911688197767</v>
      </c>
    </row>
    <row r="376" spans="13:27">
      <c r="M376" s="164">
        <f>Equations!E376-V375</f>
        <v>-64.82667005274277</v>
      </c>
      <c r="N376" s="152">
        <f t="shared" si="61"/>
        <v>-34.196535204846199</v>
      </c>
      <c r="O376" s="152">
        <f t="shared" si="62"/>
        <v>-207.25172851421939</v>
      </c>
      <c r="P376" s="152">
        <f t="shared" si="63"/>
        <v>-27.070061573944116</v>
      </c>
      <c r="Q376" s="152">
        <f t="shared" si="64"/>
        <v>-15.5043613005023</v>
      </c>
      <c r="R376" s="153">
        <f t="shared" si="65"/>
        <v>-50.642090998156185</v>
      </c>
      <c r="S376" s="153">
        <f t="shared" si="66"/>
        <v>21.775417474099378</v>
      </c>
      <c r="T376" s="153">
        <f t="shared" si="67"/>
        <v>-28.866673524056807</v>
      </c>
      <c r="U376" s="154">
        <f t="shared" si="71"/>
        <v>-3149.1298017403283</v>
      </c>
      <c r="V376" s="153">
        <f t="shared" si="60"/>
        <v>290.10383997335367</v>
      </c>
      <c r="W376" s="153">
        <f t="shared" si="68"/>
        <v>17.103839973353672</v>
      </c>
      <c r="X376" s="153">
        <f t="shared" si="69"/>
        <v>62.786911952036611</v>
      </c>
      <c r="Y376" s="155">
        <v>3.2663126211149063</v>
      </c>
      <c r="Z376" s="153">
        <f t="shared" si="70"/>
        <v>22.14595802401486</v>
      </c>
      <c r="AA376" s="165">
        <v>1328.7574814408915</v>
      </c>
    </row>
    <row r="377" spans="13:27">
      <c r="M377" s="164">
        <f>Equations!E377-V376</f>
        <v>-64.951062195575929</v>
      </c>
      <c r="N377" s="152">
        <f t="shared" si="61"/>
        <v>-34.262152955814116</v>
      </c>
      <c r="O377" s="152">
        <f t="shared" si="62"/>
        <v>-207.64941185341888</v>
      </c>
      <c r="P377" s="152">
        <f t="shared" si="63"/>
        <v>-27.122004747379815</v>
      </c>
      <c r="Q377" s="152">
        <f t="shared" si="64"/>
        <v>-15.534111721491994</v>
      </c>
      <c r="R377" s="153">
        <f t="shared" si="65"/>
        <v>-50.713909456965347</v>
      </c>
      <c r="S377" s="153">
        <f t="shared" si="66"/>
        <v>21.764535737523957</v>
      </c>
      <c r="T377" s="153">
        <f t="shared" si="67"/>
        <v>-28.94937371944139</v>
      </c>
      <c r="U377" s="154">
        <f t="shared" si="71"/>
        <v>-3178.0791754597699</v>
      </c>
      <c r="V377" s="153">
        <f t="shared" si="60"/>
        <v>290.0656229409044</v>
      </c>
      <c r="W377" s="153">
        <f t="shared" si="68"/>
        <v>17.065622940904404</v>
      </c>
      <c r="X377" s="153">
        <f t="shared" si="69"/>
        <v>62.718121293627931</v>
      </c>
      <c r="Y377" s="155">
        <v>3.2646803606285935</v>
      </c>
      <c r="Z377" s="153">
        <f t="shared" si="70"/>
        <v>22.200369363358668</v>
      </c>
      <c r="AA377" s="165">
        <v>1332.02216180152</v>
      </c>
    </row>
    <row r="378" spans="13:27">
      <c r="M378" s="164">
        <f>Equations!E378-V377</f>
        <v>-65.075345163126656</v>
      </c>
      <c r="N378" s="152">
        <f t="shared" si="61"/>
        <v>-34.327713116034488</v>
      </c>
      <c r="O378" s="152">
        <f t="shared" si="62"/>
        <v>-208.04674615778478</v>
      </c>
      <c r="P378" s="152">
        <f t="shared" si="63"/>
        <v>-27.17390233183778</v>
      </c>
      <c r="Q378" s="152">
        <f t="shared" si="64"/>
        <v>-15.563836031422417</v>
      </c>
      <c r="R378" s="153">
        <f t="shared" si="65"/>
        <v>-50.785540107652878</v>
      </c>
      <c r="S378" s="153">
        <f t="shared" si="66"/>
        <v>21.753651651225329</v>
      </c>
      <c r="T378" s="153">
        <f t="shared" si="67"/>
        <v>-29.031888456427549</v>
      </c>
      <c r="U378" s="154">
        <f t="shared" si="71"/>
        <v>-3207.1110639161975</v>
      </c>
      <c r="V378" s="153">
        <f t="shared" si="60"/>
        <v>290.0272969780026</v>
      </c>
      <c r="W378" s="153">
        <f t="shared" si="68"/>
        <v>17.027296978002596</v>
      </c>
      <c r="X378" s="153">
        <f t="shared" si="69"/>
        <v>62.649134560404676</v>
      </c>
      <c r="Y378" s="155">
        <v>3.2630477476837991</v>
      </c>
      <c r="Z378" s="153">
        <f t="shared" si="70"/>
        <v>22.254753492486728</v>
      </c>
      <c r="AA378" s="165">
        <v>1335.2852095492037</v>
      </c>
    </row>
    <row r="379" spans="13:27">
      <c r="M379" s="164">
        <f>Equations!E379-V378</f>
        <v>-65.199519200224842</v>
      </c>
      <c r="N379" s="152">
        <f t="shared" si="61"/>
        <v>-34.393215814656848</v>
      </c>
      <c r="O379" s="152">
        <f t="shared" si="62"/>
        <v>-208.4437322100415</v>
      </c>
      <c r="P379" s="152">
        <f t="shared" si="63"/>
        <v>-27.225754429553092</v>
      </c>
      <c r="Q379" s="152">
        <f t="shared" si="64"/>
        <v>-15.593534288848657</v>
      </c>
      <c r="R379" s="153">
        <f t="shared" si="65"/>
        <v>-50.856983232733867</v>
      </c>
      <c r="S379" s="153">
        <f t="shared" si="66"/>
        <v>21.742765213102043</v>
      </c>
      <c r="T379" s="153">
        <f t="shared" si="67"/>
        <v>-29.114218019631824</v>
      </c>
      <c r="U379" s="154">
        <f t="shared" si="71"/>
        <v>-3236.2252819358291</v>
      </c>
      <c r="V379" s="153">
        <f t="shared" si="60"/>
        <v>289.98886232910229</v>
      </c>
      <c r="W379" s="153">
        <f t="shared" si="68"/>
        <v>16.98886232910229</v>
      </c>
      <c r="X379" s="153">
        <f t="shared" si="69"/>
        <v>62.579952192384127</v>
      </c>
      <c r="Y379" s="155">
        <v>3.2614147819653061</v>
      </c>
      <c r="Z379" s="153">
        <f t="shared" si="70"/>
        <v>22.309110405519487</v>
      </c>
      <c r="AA379" s="165">
        <v>1338.5466243311691</v>
      </c>
    </row>
    <row r="380" spans="13:27">
      <c r="M380" s="164">
        <f>Equations!E380-V379</f>
        <v>-65.323584551324529</v>
      </c>
      <c r="N380" s="152">
        <f t="shared" si="61"/>
        <v>-34.458661180632461</v>
      </c>
      <c r="O380" s="152">
        <f t="shared" si="62"/>
        <v>-208.8403707917119</v>
      </c>
      <c r="P380" s="152">
        <f t="shared" si="63"/>
        <v>-27.277561142603894</v>
      </c>
      <c r="Q380" s="152">
        <f t="shared" si="64"/>
        <v>-15.623206552235905</v>
      </c>
      <c r="R380" s="153">
        <f t="shared" si="65"/>
        <v>-50.928239114057476</v>
      </c>
      <c r="S380" s="153">
        <f t="shared" si="66"/>
        <v>21.731876421049183</v>
      </c>
      <c r="T380" s="153">
        <f t="shared" si="67"/>
        <v>-29.196362693008293</v>
      </c>
      <c r="U380" s="154">
        <f t="shared" si="71"/>
        <v>-3265.4216446288374</v>
      </c>
      <c r="V380" s="153">
        <f t="shared" si="60"/>
        <v>289.9503192382827</v>
      </c>
      <c r="W380" s="153">
        <f t="shared" si="68"/>
        <v>16.950319238282702</v>
      </c>
      <c r="X380" s="153">
        <f t="shared" si="69"/>
        <v>62.51057462890887</v>
      </c>
      <c r="Y380" s="155">
        <v>3.2597814631573772</v>
      </c>
      <c r="Z380" s="153">
        <f t="shared" si="70"/>
        <v>22.363440096572109</v>
      </c>
      <c r="AA380" s="165">
        <v>1341.8064057943266</v>
      </c>
    </row>
    <row r="381" spans="13:27">
      <c r="M381" s="164">
        <f>Equations!E381-V380</f>
        <v>-65.447541460504965</v>
      </c>
      <c r="N381" s="152">
        <f t="shared" si="61"/>
        <v>-34.524049342714896</v>
      </c>
      <c r="O381" s="152">
        <f t="shared" si="62"/>
        <v>-209.23666268312056</v>
      </c>
      <c r="P381" s="152">
        <f t="shared" si="63"/>
        <v>-27.329322572911821</v>
      </c>
      <c r="Q381" s="152">
        <f t="shared" si="64"/>
        <v>-15.652852879959717</v>
      </c>
      <c r="R381" s="153">
        <f t="shared" si="65"/>
        <v>-50.999308032808564</v>
      </c>
      <c r="S381" s="153">
        <f t="shared" si="66"/>
        <v>21.720985272958458</v>
      </c>
      <c r="T381" s="153">
        <f t="shared" si="67"/>
        <v>-29.278322759850106</v>
      </c>
      <c r="U381" s="154">
        <f t="shared" si="71"/>
        <v>-3294.6999673886876</v>
      </c>
      <c r="V381" s="153">
        <f t="shared" si="60"/>
        <v>289.91166794924908</v>
      </c>
      <c r="W381" s="153">
        <f t="shared" si="68"/>
        <v>16.911667949249079</v>
      </c>
      <c r="X381" s="153">
        <f t="shared" si="69"/>
        <v>62.441002308648343</v>
      </c>
      <c r="Y381" s="155">
        <v>3.2581477909437688</v>
      </c>
      <c r="Z381" s="153">
        <f t="shared" si="70"/>
        <v>22.417742559754505</v>
      </c>
      <c r="AA381" s="165">
        <v>1345.0645535852702</v>
      </c>
    </row>
    <row r="382" spans="13:27">
      <c r="M382" s="164">
        <f>Equations!E382-V381</f>
        <v>-65.571390171471336</v>
      </c>
      <c r="N382" s="152">
        <f t="shared" si="61"/>
        <v>-34.58938042946037</v>
      </c>
      <c r="O382" s="152">
        <f t="shared" si="62"/>
        <v>-209.63260866339618</v>
      </c>
      <c r="P382" s="152">
        <f t="shared" si="63"/>
        <v>-27.381038822242317</v>
      </c>
      <c r="Q382" s="152">
        <f t="shared" si="64"/>
        <v>-15.682473330306186</v>
      </c>
      <c r="R382" s="153">
        <f t="shared" si="65"/>
        <v>-51.070190269508615</v>
      </c>
      <c r="S382" s="153">
        <f t="shared" si="66"/>
        <v>21.710091766718161</v>
      </c>
      <c r="T382" s="153">
        <f t="shared" si="67"/>
        <v>-29.360098502790454</v>
      </c>
      <c r="U382" s="154">
        <f t="shared" si="71"/>
        <v>-3324.0600658914782</v>
      </c>
      <c r="V382" s="153">
        <f t="shared" si="60"/>
        <v>289.87290870533354</v>
      </c>
      <c r="W382" s="153">
        <f t="shared" si="68"/>
        <v>16.872908705333543</v>
      </c>
      <c r="X382" s="153">
        <f t="shared" si="69"/>
        <v>62.371235669600381</v>
      </c>
      <c r="Y382" s="155">
        <v>3.2565137650077238</v>
      </c>
      <c r="Z382" s="153">
        <f t="shared" si="70"/>
        <v>22.472017789171296</v>
      </c>
      <c r="AA382" s="165">
        <v>1348.3210673502779</v>
      </c>
    </row>
    <row r="383" spans="13:27">
      <c r="M383" s="164">
        <f>Equations!E383-V382</f>
        <v>-65.695130927555795</v>
      </c>
      <c r="N383" s="152">
        <f t="shared" si="61"/>
        <v>-34.654654569228363</v>
      </c>
      <c r="O383" s="152">
        <f t="shared" si="62"/>
        <v>-210.02820951047497</v>
      </c>
      <c r="P383" s="152">
        <f t="shared" si="63"/>
        <v>-27.432709992205041</v>
      </c>
      <c r="Q383" s="152">
        <f t="shared" si="64"/>
        <v>-15.712067961472183</v>
      </c>
      <c r="R383" s="153">
        <f t="shared" si="65"/>
        <v>-51.140886104017056</v>
      </c>
      <c r="S383" s="153">
        <f t="shared" si="66"/>
        <v>21.699195900213116</v>
      </c>
      <c r="T383" s="153">
        <f t="shared" si="67"/>
        <v>-29.44169020380394</v>
      </c>
      <c r="U383" s="154">
        <f t="shared" si="71"/>
        <v>-3353.501756095282</v>
      </c>
      <c r="V383" s="153">
        <f t="shared" si="60"/>
        <v>289.83404174949595</v>
      </c>
      <c r="W383" s="153">
        <f t="shared" si="68"/>
        <v>16.834041749495952</v>
      </c>
      <c r="X383" s="153">
        <f t="shared" si="69"/>
        <v>62.301275149092717</v>
      </c>
      <c r="Y383" s="155">
        <v>3.2548793850319675</v>
      </c>
      <c r="Z383" s="153">
        <f t="shared" si="70"/>
        <v>22.526265778921829</v>
      </c>
      <c r="AA383" s="165">
        <v>1351.5759467353098</v>
      </c>
    </row>
    <row r="384" spans="13:27">
      <c r="M384" s="164">
        <f>Equations!E384-V383</f>
        <v>-65.818763971718198</v>
      </c>
      <c r="N384" s="152">
        <f t="shared" si="61"/>
        <v>-34.719871890181949</v>
      </c>
      <c r="O384" s="152">
        <f t="shared" si="62"/>
        <v>-210.42346600110272</v>
      </c>
      <c r="P384" s="152">
        <f t="shared" si="63"/>
        <v>-27.4843361842542</v>
      </c>
      <c r="Q384" s="152">
        <f t="shared" si="64"/>
        <v>-15.741636831565545</v>
      </c>
      <c r="R384" s="153">
        <f t="shared" si="65"/>
        <v>-51.211395815532427</v>
      </c>
      <c r="S384" s="153">
        <f t="shared" si="66"/>
        <v>21.688297671324747</v>
      </c>
      <c r="T384" s="153">
        <f t="shared" si="67"/>
        <v>-29.52309814420768</v>
      </c>
      <c r="U384" s="154">
        <f t="shared" si="71"/>
        <v>-3383.0248542394897</v>
      </c>
      <c r="V384" s="153">
        <f t="shared" si="60"/>
        <v>289.7950673243248</v>
      </c>
      <c r="W384" s="153">
        <f t="shared" si="68"/>
        <v>16.795067324324805</v>
      </c>
      <c r="X384" s="153">
        <f t="shared" si="69"/>
        <v>62.231121183784651</v>
      </c>
      <c r="Y384" s="155">
        <v>3.2532446506987118</v>
      </c>
      <c r="Z384" s="153">
        <f t="shared" si="70"/>
        <v>22.580486523100141</v>
      </c>
      <c r="AA384" s="165">
        <v>1354.8291913860085</v>
      </c>
    </row>
    <row r="385" spans="13:27">
      <c r="M385" s="164">
        <f>Equations!E385-V384</f>
        <v>-65.942289546547045</v>
      </c>
      <c r="N385" s="152">
        <f t="shared" si="61"/>
        <v>-34.785032520288311</v>
      </c>
      <c r="O385" s="152">
        <f t="shared" si="62"/>
        <v>-210.81837891083822</v>
      </c>
      <c r="P385" s="152">
        <f t="shared" si="63"/>
        <v>-27.535917499688932</v>
      </c>
      <c r="Q385" s="152">
        <f t="shared" si="64"/>
        <v>-15.771179998605291</v>
      </c>
      <c r="R385" s="153">
        <f t="shared" si="65"/>
        <v>-51.281719682593504</v>
      </c>
      <c r="S385" s="153">
        <f t="shared" si="66"/>
        <v>21.677397077930994</v>
      </c>
      <c r="T385" s="153">
        <f t="shared" si="67"/>
        <v>-29.60432260466251</v>
      </c>
      <c r="U385" s="154">
        <f t="shared" si="71"/>
        <v>-3412.6291768441524</v>
      </c>
      <c r="V385" s="153">
        <f t="shared" si="60"/>
        <v>289.75598567203815</v>
      </c>
      <c r="W385" s="153">
        <f t="shared" si="68"/>
        <v>16.75598567203815</v>
      </c>
      <c r="X385" s="153">
        <f t="shared" si="69"/>
        <v>62.160774209668674</v>
      </c>
      <c r="Y385" s="155">
        <v>3.2516095616896488</v>
      </c>
      <c r="Z385" s="153">
        <f t="shared" si="70"/>
        <v>22.63468001579497</v>
      </c>
      <c r="AA385" s="165">
        <v>1358.0808009476982</v>
      </c>
    </row>
    <row r="386" spans="13:27">
      <c r="M386" s="164">
        <f>Equations!E386-V385</f>
        <v>-66.065707894260413</v>
      </c>
      <c r="N386" s="152">
        <f t="shared" si="61"/>
        <v>-34.850136587319213</v>
      </c>
      <c r="O386" s="152">
        <f t="shared" si="62"/>
        <v>-211.21294901405582</v>
      </c>
      <c r="P386" s="152">
        <f t="shared" si="63"/>
        <v>-27.587454039653686</v>
      </c>
      <c r="Q386" s="152">
        <f t="shared" si="64"/>
        <v>-15.800697520521847</v>
      </c>
      <c r="R386" s="153">
        <f t="shared" si="65"/>
        <v>-51.351857983080649</v>
      </c>
      <c r="S386" s="153">
        <f t="shared" si="66"/>
        <v>21.666494117906367</v>
      </c>
      <c r="T386" s="153">
        <f t="shared" si="67"/>
        <v>-29.685363865174281</v>
      </c>
      <c r="U386" s="154">
        <f t="shared" si="71"/>
        <v>-3442.3145407093266</v>
      </c>
      <c r="V386" s="153">
        <f t="shared" si="60"/>
        <v>289.71679703448427</v>
      </c>
      <c r="W386" s="153">
        <f t="shared" si="68"/>
        <v>16.716797034484273</v>
      </c>
      <c r="X386" s="153">
        <f t="shared" si="69"/>
        <v>62.090234662071694</v>
      </c>
      <c r="Y386" s="155">
        <v>3.2499741176859551</v>
      </c>
      <c r="Z386" s="153">
        <f t="shared" si="70"/>
        <v>22.688846251089736</v>
      </c>
      <c r="AA386" s="165">
        <v>1361.3307750653842</v>
      </c>
    </row>
    <row r="387" spans="13:27">
      <c r="M387" s="164">
        <f>Equations!E387-V386</f>
        <v>-66.18901925670653</v>
      </c>
      <c r="N387" s="152">
        <f t="shared" si="61"/>
        <v>-34.915184218851344</v>
      </c>
      <c r="O387" s="152">
        <f t="shared" si="62"/>
        <v>-211.60717708394759</v>
      </c>
      <c r="P387" s="152">
        <f t="shared" si="63"/>
        <v>-27.638945905138488</v>
      </c>
      <c r="Q387" s="152">
        <f t="shared" si="64"/>
        <v>-15.830189455157177</v>
      </c>
      <c r="R387" s="153">
        <f t="shared" si="65"/>
        <v>-51.421810994216649</v>
      </c>
      <c r="S387" s="153">
        <f t="shared" si="66"/>
        <v>21.655588789121914</v>
      </c>
      <c r="T387" s="153">
        <f t="shared" si="67"/>
        <v>-29.766222205094735</v>
      </c>
      <c r="U387" s="154">
        <f t="shared" si="71"/>
        <v>-3472.0807629144215</v>
      </c>
      <c r="V387" s="153">
        <f t="shared" ref="V387:V450" si="72">U387/(J$3*1670)+J$2</f>
        <v>289.67750165314277</v>
      </c>
      <c r="W387" s="153">
        <f t="shared" si="68"/>
        <v>16.67750165314277</v>
      </c>
      <c r="X387" s="153">
        <f t="shared" si="69"/>
        <v>62.019502975656991</v>
      </c>
      <c r="Y387" s="155">
        <v>3.2483383183682868</v>
      </c>
      <c r="Z387" s="153">
        <f t="shared" si="70"/>
        <v>22.74298522306254</v>
      </c>
      <c r="AA387" s="165">
        <v>1364.5791133837524</v>
      </c>
    </row>
    <row r="388" spans="13:27">
      <c r="M388" s="164">
        <f>Equations!E388-V387</f>
        <v>-66.312223875365021</v>
      </c>
      <c r="N388" s="152">
        <f t="shared" ref="N388:N451" si="73">(L$2*G$20*M388)/(G$19)</f>
        <v>-34.980175542266956</v>
      </c>
      <c r="O388" s="152">
        <f t="shared" ref="O388:O451" si="74">(L$4*G$20*M388)/(G$19)</f>
        <v>-212.00106389252699</v>
      </c>
      <c r="P388" s="152">
        <f t="shared" ref="P388:P451" si="75">(L$3*G$28*M388)/(G$27)</f>
        <v>-27.690393196979425</v>
      </c>
      <c r="Q388" s="152">
        <f t="shared" ref="Q388:Q451" si="76">(H$38*G$30*M388)/(G$31)</f>
        <v>-15.859655860265102</v>
      </c>
      <c r="R388" s="153">
        <f t="shared" ref="R388:R451" si="77">Q388*Y388</f>
        <v>-51.491578992568286</v>
      </c>
      <c r="S388" s="153">
        <f t="shared" ref="S388:S451" si="78">H$14*H$15*Y388</f>
        <v>21.644681089445186</v>
      </c>
      <c r="T388" s="153">
        <f t="shared" ref="T388:T451" si="79">R388+S388</f>
        <v>-29.8468979031231</v>
      </c>
      <c r="U388" s="154">
        <f t="shared" si="71"/>
        <v>-3501.9276608175446</v>
      </c>
      <c r="V388" s="153">
        <f t="shared" si="72"/>
        <v>289.63809976912523</v>
      </c>
      <c r="W388" s="153">
        <f t="shared" ref="W388:W451" si="80">(V388-273)</f>
        <v>16.638099769125233</v>
      </c>
      <c r="X388" s="153">
        <f t="shared" ref="X388:X451" si="81">CONVERT(W388,"C","F")</f>
        <v>61.948579584425417</v>
      </c>
      <c r="Y388" s="155">
        <v>3.2467021634167779</v>
      </c>
      <c r="Z388" s="153">
        <f t="shared" ref="Z388:Z451" si="82">AA388/60</f>
        <v>22.797096925786153</v>
      </c>
      <c r="AA388" s="165">
        <v>1367.8258155471692</v>
      </c>
    </row>
    <row r="389" spans="13:27">
      <c r="M389" s="164">
        <f>Equations!E389-V388</f>
        <v>-66.435321991347479</v>
      </c>
      <c r="N389" s="152">
        <f t="shared" si="73"/>
        <v>-35.045110684754135</v>
      </c>
      <c r="O389" s="152">
        <f t="shared" si="74"/>
        <v>-212.39461021063113</v>
      </c>
      <c r="P389" s="152">
        <f t="shared" si="75"/>
        <v>-27.741796015858913</v>
      </c>
      <c r="Q389" s="152">
        <f t="shared" si="76"/>
        <v>-15.88909679351141</v>
      </c>
      <c r="R389" s="153">
        <f t="shared" si="77"/>
        <v>-51.561162254047204</v>
      </c>
      <c r="S389" s="153">
        <f t="shared" si="78"/>
        <v>21.63377101674028</v>
      </c>
      <c r="T389" s="153">
        <f t="shared" si="79"/>
        <v>-29.927391237306924</v>
      </c>
      <c r="U389" s="154">
        <f t="shared" ref="U389:U452" si="83">U388+T389</f>
        <v>-3531.8550520548515</v>
      </c>
      <c r="V389" s="153">
        <f t="shared" si="72"/>
        <v>289.59859162317633</v>
      </c>
      <c r="W389" s="153">
        <f t="shared" si="80"/>
        <v>16.598591623176333</v>
      </c>
      <c r="X389" s="153">
        <f t="shared" si="81"/>
        <v>61.877464921717404</v>
      </c>
      <c r="Y389" s="155">
        <v>3.245065652511042</v>
      </c>
      <c r="Z389" s="153">
        <f t="shared" si="82"/>
        <v>22.851181353328005</v>
      </c>
      <c r="AA389" s="165">
        <v>1371.0708811996803</v>
      </c>
    </row>
    <row r="390" spans="13:27">
      <c r="M390" s="164">
        <f>Equations!E390-V389</f>
        <v>-66.558313845398573</v>
      </c>
      <c r="N390" s="152">
        <f t="shared" si="73"/>
        <v>-35.10998977330744</v>
      </c>
      <c r="O390" s="152">
        <f t="shared" si="74"/>
        <v>-212.78781680792386</v>
      </c>
      <c r="P390" s="152">
        <f t="shared" si="75"/>
        <v>-27.793154462306155</v>
      </c>
      <c r="Q390" s="152">
        <f t="shared" si="76"/>
        <v>-15.918512312474135</v>
      </c>
      <c r="R390" s="153">
        <f t="shared" si="77"/>
        <v>-51.630561053911315</v>
      </c>
      <c r="S390" s="153">
        <f t="shared" si="78"/>
        <v>21.622858568867787</v>
      </c>
      <c r="T390" s="153">
        <f t="shared" si="79"/>
        <v>-30.007702485043527</v>
      </c>
      <c r="U390" s="154">
        <f t="shared" si="83"/>
        <v>-3561.8627545398949</v>
      </c>
      <c r="V390" s="153">
        <f t="shared" si="72"/>
        <v>289.55897745567438</v>
      </c>
      <c r="W390" s="153">
        <f t="shared" si="80"/>
        <v>16.558977455674381</v>
      </c>
      <c r="X390" s="153">
        <f t="shared" si="81"/>
        <v>61.806159420213888</v>
      </c>
      <c r="Y390" s="155">
        <v>3.2434287853301682</v>
      </c>
      <c r="Z390" s="153">
        <f t="shared" si="82"/>
        <v>22.905238499750176</v>
      </c>
      <c r="AA390" s="165">
        <v>1374.3143099850106</v>
      </c>
    </row>
    <row r="391" spans="13:27">
      <c r="M391" s="164">
        <f>Equations!E391-V390</f>
        <v>-66.681199677896643</v>
      </c>
      <c r="N391" s="152">
        <f t="shared" si="73"/>
        <v>-35.174812934728166</v>
      </c>
      <c r="O391" s="152">
        <f t="shared" si="74"/>
        <v>-213.18068445289799</v>
      </c>
      <c r="P391" s="152">
        <f t="shared" si="75"/>
        <v>-27.844468636697368</v>
      </c>
      <c r="Q391" s="152">
        <f t="shared" si="76"/>
        <v>-15.947902474643703</v>
      </c>
      <c r="R391" s="153">
        <f t="shared" si="77"/>
        <v>-51.699775666765724</v>
      </c>
      <c r="S391" s="153">
        <f t="shared" si="78"/>
        <v>21.611943743684812</v>
      </c>
      <c r="T391" s="153">
        <f t="shared" si="79"/>
        <v>-30.087831923080913</v>
      </c>
      <c r="U391" s="154">
        <f t="shared" si="83"/>
        <v>-3591.9505864629759</v>
      </c>
      <c r="V391" s="153">
        <f t="shared" si="72"/>
        <v>289.51925750663247</v>
      </c>
      <c r="W391" s="153">
        <f t="shared" si="80"/>
        <v>16.519257506632471</v>
      </c>
      <c r="X391" s="153">
        <f t="shared" si="81"/>
        <v>61.73466351193845</v>
      </c>
      <c r="Y391" s="155">
        <v>3.2417915615527217</v>
      </c>
      <c r="Z391" s="153">
        <f t="shared" si="82"/>
        <v>22.959268359109387</v>
      </c>
      <c r="AA391" s="165">
        <v>1377.5561015465632</v>
      </c>
    </row>
    <row r="392" spans="13:27">
      <c r="M392" s="164">
        <f>Equations!E392-V391</f>
        <v>-66.803979728854728</v>
      </c>
      <c r="N392" s="152">
        <f t="shared" si="73"/>
        <v>-35.239580295624926</v>
      </c>
      <c r="O392" s="152">
        <f t="shared" si="74"/>
        <v>-213.57321391287832</v>
      </c>
      <c r="P392" s="152">
        <f t="shared" si="75"/>
        <v>-27.895738639256241</v>
      </c>
      <c r="Q392" s="152">
        <f t="shared" si="76"/>
        <v>-15.977267337423164</v>
      </c>
      <c r="R392" s="153">
        <f t="shared" si="77"/>
        <v>-51.768806366564085</v>
      </c>
      <c r="S392" s="153">
        <f t="shared" si="78"/>
        <v>21.601026539044955</v>
      </c>
      <c r="T392" s="153">
        <f t="shared" si="79"/>
        <v>-30.16777982751913</v>
      </c>
      <c r="U392" s="154">
        <f t="shared" si="83"/>
        <v>-3622.118366290495</v>
      </c>
      <c r="V392" s="153">
        <f t="shared" si="72"/>
        <v>289.4794320156991</v>
      </c>
      <c r="W392" s="153">
        <f t="shared" si="80"/>
        <v>16.479432015699103</v>
      </c>
      <c r="X392" s="153">
        <f t="shared" si="81"/>
        <v>61.662977628258389</v>
      </c>
      <c r="Y392" s="155">
        <v>3.2401539808567432</v>
      </c>
      <c r="Z392" s="153">
        <f t="shared" si="82"/>
        <v>23.013270925457</v>
      </c>
      <c r="AA392" s="165">
        <v>1380.79625552742</v>
      </c>
    </row>
    <row r="393" spans="13:27">
      <c r="M393" s="164">
        <f>Equations!E393-V392</f>
        <v>-66.926654237921355</v>
      </c>
      <c r="N393" s="152">
        <f t="shared" si="73"/>
        <v>-35.304291982414028</v>
      </c>
      <c r="O393" s="152">
        <f t="shared" si="74"/>
        <v>-213.96540595402445</v>
      </c>
      <c r="P393" s="152">
        <f t="shared" si="75"/>
        <v>-27.946964570054249</v>
      </c>
      <c r="Q393" s="152">
        <f t="shared" si="76"/>
        <v>-16.006606958128398</v>
      </c>
      <c r="R393" s="153">
        <f t="shared" si="77"/>
        <v>-51.837653426609627</v>
      </c>
      <c r="S393" s="153">
        <f t="shared" si="78"/>
        <v>21.590106952798298</v>
      </c>
      <c r="T393" s="153">
        <f t="shared" si="79"/>
        <v>-30.24754647381133</v>
      </c>
      <c r="U393" s="154">
        <f t="shared" si="83"/>
        <v>-3652.3659127643064</v>
      </c>
      <c r="V393" s="153">
        <f t="shared" si="72"/>
        <v>289.43950122215927</v>
      </c>
      <c r="W393" s="153">
        <f t="shared" si="80"/>
        <v>16.439501222159265</v>
      </c>
      <c r="X393" s="153">
        <f t="shared" si="81"/>
        <v>61.591102199886677</v>
      </c>
      <c r="Y393" s="155">
        <v>3.2385160429197444</v>
      </c>
      <c r="Z393" s="153">
        <f t="shared" si="82"/>
        <v>23.067246192838997</v>
      </c>
      <c r="AA393" s="165">
        <v>1384.0347715703399</v>
      </c>
    </row>
    <row r="394" spans="13:27">
      <c r="M394" s="164">
        <f>Equations!E394-V393</f>
        <v>-67.049223444381511</v>
      </c>
      <c r="N394" s="152">
        <f t="shared" si="73"/>
        <v>-35.368948121320052</v>
      </c>
      <c r="O394" s="152">
        <f t="shared" si="74"/>
        <v>-214.35726134133364</v>
      </c>
      <c r="P394" s="152">
        <f t="shared" si="75"/>
        <v>-27.998146529011052</v>
      </c>
      <c r="Q394" s="152">
        <f t="shared" si="76"/>
        <v>-16.035921393988332</v>
      </c>
      <c r="R394" s="153">
        <f t="shared" si="77"/>
        <v>-51.906317119556448</v>
      </c>
      <c r="S394" s="153">
        <f t="shared" si="78"/>
        <v>21.5791849827914</v>
      </c>
      <c r="T394" s="153">
        <f t="shared" si="79"/>
        <v>-30.327132136765048</v>
      </c>
      <c r="U394" s="154">
        <f t="shared" si="83"/>
        <v>-3682.6930449010715</v>
      </c>
      <c r="V394" s="153">
        <f t="shared" si="72"/>
        <v>289.399465364935</v>
      </c>
      <c r="W394" s="153">
        <f t="shared" si="80"/>
        <v>16.399465364934997</v>
      </c>
      <c r="X394" s="153">
        <f t="shared" si="81"/>
        <v>61.519037656883</v>
      </c>
      <c r="Y394" s="155">
        <v>3.2368777474187098</v>
      </c>
      <c r="Z394" s="153">
        <f t="shared" si="82"/>
        <v>23.121194155295978</v>
      </c>
      <c r="AA394" s="165">
        <v>1387.2716493177586</v>
      </c>
    </row>
    <row r="395" spans="13:27">
      <c r="M395" s="164">
        <f>Equations!E395-V394</f>
        <v>-67.171687587157237</v>
      </c>
      <c r="N395" s="152">
        <f t="shared" si="73"/>
        <v>-35.433548838376076</v>
      </c>
      <c r="O395" s="152">
        <f t="shared" si="74"/>
        <v>-214.74878083864289</v>
      </c>
      <c r="P395" s="152">
        <f t="shared" si="75"/>
        <v>-28.049284615894774</v>
      </c>
      <c r="Q395" s="152">
        <f t="shared" si="76"/>
        <v>-16.065210702145087</v>
      </c>
      <c r="R395" s="153">
        <f t="shared" si="77"/>
        <v>-51.974797717410461</v>
      </c>
      <c r="S395" s="153">
        <f t="shared" si="78"/>
        <v>21.568260626867303</v>
      </c>
      <c r="T395" s="153">
        <f t="shared" si="79"/>
        <v>-30.406537090543157</v>
      </c>
      <c r="U395" s="154">
        <f t="shared" si="83"/>
        <v>-3713.0995819916147</v>
      </c>
      <c r="V395" s="153">
        <f t="shared" si="72"/>
        <v>289.35932468258653</v>
      </c>
      <c r="W395" s="153">
        <f t="shared" si="80"/>
        <v>16.359324682586532</v>
      </c>
      <c r="X395" s="153">
        <f t="shared" si="81"/>
        <v>61.446784428655761</v>
      </c>
      <c r="Y395" s="155">
        <v>3.2352390940300952</v>
      </c>
      <c r="Z395" s="153">
        <f t="shared" si="82"/>
        <v>23.175114806863142</v>
      </c>
      <c r="AA395" s="165">
        <v>1390.5068884117886</v>
      </c>
    </row>
    <row r="396" spans="13:27">
      <c r="M396" s="164">
        <f>Equations!E396-V395</f>
        <v>-67.294046904808795</v>
      </c>
      <c r="N396" s="152">
        <f t="shared" si="73"/>
        <v>-35.498094259424363</v>
      </c>
      <c r="O396" s="152">
        <f t="shared" si="74"/>
        <v>-215.13996520863247</v>
      </c>
      <c r="P396" s="152">
        <f t="shared" si="75"/>
        <v>-28.100378930322439</v>
      </c>
      <c r="Q396" s="152">
        <f t="shared" si="76"/>
        <v>-16.094474939654265</v>
      </c>
      <c r="R396" s="153">
        <f t="shared" si="77"/>
        <v>-52.043095491530742</v>
      </c>
      <c r="S396" s="153">
        <f t="shared" si="78"/>
        <v>21.557333882865482</v>
      </c>
      <c r="T396" s="153">
        <f t="shared" si="79"/>
        <v>-30.485761608665261</v>
      </c>
      <c r="U396" s="154">
        <f t="shared" si="83"/>
        <v>-3743.5853436002799</v>
      </c>
      <c r="V396" s="153">
        <f t="shared" si="72"/>
        <v>289.31907941331303</v>
      </c>
      <c r="W396" s="153">
        <f t="shared" si="80"/>
        <v>16.319079413313034</v>
      </c>
      <c r="X396" s="153">
        <f t="shared" si="81"/>
        <v>61.374342943963462</v>
      </c>
      <c r="Y396" s="155">
        <v>3.2336000824298221</v>
      </c>
      <c r="Z396" s="153">
        <f t="shared" si="82"/>
        <v>23.229008141570308</v>
      </c>
      <c r="AA396" s="165">
        <v>1393.7404884942184</v>
      </c>
    </row>
    <row r="397" spans="13:27">
      <c r="M397" s="164">
        <f>Equations!E397-V396</f>
        <v>-67.416301635535262</v>
      </c>
      <c r="N397" s="152">
        <f t="shared" si="73"/>
        <v>-35.562584510116629</v>
      </c>
      <c r="O397" s="152">
        <f t="shared" si="74"/>
        <v>-215.53081521282809</v>
      </c>
      <c r="P397" s="152">
        <f t="shared" si="75"/>
        <v>-28.151429571760271</v>
      </c>
      <c r="Q397" s="152">
        <f t="shared" si="76"/>
        <v>-16.123714163485083</v>
      </c>
      <c r="R397" s="153">
        <f t="shared" si="77"/>
        <v>-52.111210712630601</v>
      </c>
      <c r="S397" s="153">
        <f t="shared" si="78"/>
        <v>21.54640474862191</v>
      </c>
      <c r="T397" s="153">
        <f t="shared" si="79"/>
        <v>-30.564805964008691</v>
      </c>
      <c r="U397" s="154">
        <f t="shared" si="83"/>
        <v>-3774.1501495642888</v>
      </c>
      <c r="V397" s="153">
        <f t="shared" si="72"/>
        <v>289.27872979495334</v>
      </c>
      <c r="W397" s="153">
        <f t="shared" si="80"/>
        <v>16.278729794953335</v>
      </c>
      <c r="X397" s="153">
        <f t="shared" si="81"/>
        <v>61.301713630916005</v>
      </c>
      <c r="Y397" s="155">
        <v>3.2319607122932865</v>
      </c>
      <c r="Z397" s="153">
        <f t="shared" si="82"/>
        <v>23.282874153441863</v>
      </c>
      <c r="AA397" s="165">
        <v>1396.9724492065118</v>
      </c>
    </row>
    <row r="398" spans="13:27">
      <c r="M398" s="164">
        <f>Equations!E398-V397</f>
        <v>-67.538452017175587</v>
      </c>
      <c r="N398" s="152">
        <f t="shared" si="73"/>
        <v>-35.627019715914649</v>
      </c>
      <c r="O398" s="152">
        <f t="shared" si="74"/>
        <v>-215.92133161160393</v>
      </c>
      <c r="P398" s="152">
        <f t="shared" si="75"/>
        <v>-28.202436639524116</v>
      </c>
      <c r="Q398" s="152">
        <f t="shared" si="76"/>
        <v>-16.152928430520625</v>
      </c>
      <c r="R398" s="153">
        <f t="shared" si="77"/>
        <v>-52.179143650778741</v>
      </c>
      <c r="S398" s="153">
        <f t="shared" si="78"/>
        <v>21.535473221968978</v>
      </c>
      <c r="T398" s="153">
        <f t="shared" si="79"/>
        <v>-30.643670428809763</v>
      </c>
      <c r="U398" s="154">
        <f t="shared" si="83"/>
        <v>-3804.7938199930986</v>
      </c>
      <c r="V398" s="153">
        <f t="shared" si="72"/>
        <v>289.23827606498696</v>
      </c>
      <c r="W398" s="153">
        <f t="shared" si="80"/>
        <v>16.238276064986962</v>
      </c>
      <c r="X398" s="153">
        <f t="shared" si="81"/>
        <v>61.228896916976538</v>
      </c>
      <c r="Y398" s="155">
        <v>3.2303209832953463</v>
      </c>
      <c r="Z398" s="153">
        <f t="shared" si="82"/>
        <v>23.336712836496783</v>
      </c>
      <c r="AA398" s="165">
        <v>1400.2027701898071</v>
      </c>
    </row>
    <row r="399" spans="13:27">
      <c r="M399" s="164">
        <f>Equations!E399-V398</f>
        <v>-67.660498287209208</v>
      </c>
      <c r="N399" s="152">
        <f t="shared" si="73"/>
        <v>-35.691400002090532</v>
      </c>
      <c r="O399" s="152">
        <f t="shared" si="74"/>
        <v>-216.31151516418504</v>
      </c>
      <c r="P399" s="152">
        <f t="shared" si="75"/>
        <v>-28.253400232779676</v>
      </c>
      <c r="Q399" s="152">
        <f t="shared" si="76"/>
        <v>-16.182117797557993</v>
      </c>
      <c r="R399" s="153">
        <f t="shared" si="77"/>
        <v>-52.246894575400276</v>
      </c>
      <c r="S399" s="153">
        <f t="shared" si="78"/>
        <v>21.524539300735508</v>
      </c>
      <c r="T399" s="153">
        <f t="shared" si="79"/>
        <v>-30.722355274664768</v>
      </c>
      <c r="U399" s="154">
        <f t="shared" si="83"/>
        <v>-3835.5161752677632</v>
      </c>
      <c r="V399" s="153">
        <f t="shared" si="72"/>
        <v>289.19771846053487</v>
      </c>
      <c r="W399" s="153">
        <f t="shared" si="80"/>
        <v>16.197718460534873</v>
      </c>
      <c r="X399" s="153">
        <f t="shared" si="81"/>
        <v>61.155893228962768</v>
      </c>
      <c r="Y399" s="155">
        <v>3.2286808951103261</v>
      </c>
      <c r="Z399" s="153">
        <f t="shared" si="82"/>
        <v>23.390524184748624</v>
      </c>
      <c r="AA399" s="165">
        <v>1403.4314510849174</v>
      </c>
    </row>
    <row r="400" spans="13:27">
      <c r="M400" s="164">
        <f>Equations!E400-V399</f>
        <v>-67.782440682757112</v>
      </c>
      <c r="N400" s="152">
        <f t="shared" si="73"/>
        <v>-35.755725493727297</v>
      </c>
      <c r="O400" s="152">
        <f t="shared" si="74"/>
        <v>-216.70136662865028</v>
      </c>
      <c r="P400" s="152">
        <f t="shared" si="75"/>
        <v>-28.304320450542985</v>
      </c>
      <c r="Q400" s="152">
        <f t="shared" si="76"/>
        <v>-16.211282321308563</v>
      </c>
      <c r="R400" s="153">
        <f t="shared" si="77"/>
        <v>-52.314463755278048</v>
      </c>
      <c r="S400" s="153">
        <f t="shared" si="78"/>
        <v>21.513602982746757</v>
      </c>
      <c r="T400" s="153">
        <f t="shared" si="79"/>
        <v>-30.800860772531291</v>
      </c>
      <c r="U400" s="154">
        <f t="shared" si="83"/>
        <v>-3866.3170360402946</v>
      </c>
      <c r="V400" s="153">
        <f t="shared" si="72"/>
        <v>289.15705721836031</v>
      </c>
      <c r="W400" s="153">
        <f t="shared" si="80"/>
        <v>16.157057218360308</v>
      </c>
      <c r="X400" s="153">
        <f t="shared" si="81"/>
        <v>61.082702993048557</v>
      </c>
      <c r="Y400" s="155">
        <v>3.2270404474120133</v>
      </c>
      <c r="Z400" s="153">
        <f t="shared" si="82"/>
        <v>23.44430819220549</v>
      </c>
      <c r="AA400" s="165">
        <v>1406.6584915323294</v>
      </c>
    </row>
    <row r="401" spans="13:27">
      <c r="M401" s="164">
        <f>Equations!E401-V400</f>
        <v>-67.90427944058257</v>
      </c>
      <c r="N401" s="152">
        <f t="shared" si="73"/>
        <v>-35.81999631571928</v>
      </c>
      <c r="O401" s="152">
        <f t="shared" si="74"/>
        <v>-217.09088676193502</v>
      </c>
      <c r="P401" s="152">
        <f t="shared" si="75"/>
        <v>-28.355197391680708</v>
      </c>
      <c r="Q401" s="152">
        <f t="shared" si="76"/>
        <v>-16.240422058398149</v>
      </c>
      <c r="R401" s="153">
        <f t="shared" si="77"/>
        <v>-52.381851458553683</v>
      </c>
      <c r="S401" s="153">
        <f t="shared" si="78"/>
        <v>21.502664265824421</v>
      </c>
      <c r="T401" s="153">
        <f t="shared" si="79"/>
        <v>-30.879187192729262</v>
      </c>
      <c r="U401" s="154">
        <f t="shared" si="83"/>
        <v>-3897.1962232330238</v>
      </c>
      <c r="V401" s="153">
        <f t="shared" si="72"/>
        <v>289.11629257486965</v>
      </c>
      <c r="W401" s="153">
        <f t="shared" si="80"/>
        <v>16.116292574869647</v>
      </c>
      <c r="X401" s="153">
        <f t="shared" si="81"/>
        <v>61.009326634765365</v>
      </c>
      <c r="Y401" s="155">
        <v>3.2253996398736628</v>
      </c>
      <c r="Z401" s="153">
        <f t="shared" si="82"/>
        <v>23.498064852870051</v>
      </c>
      <c r="AA401" s="165">
        <v>1409.883891172203</v>
      </c>
    </row>
    <row r="402" spans="13:27">
      <c r="M402" s="164">
        <f>Equations!E402-V401</f>
        <v>-68.026014797091875</v>
      </c>
      <c r="N402" s="152">
        <f t="shared" si="73"/>
        <v>-35.884212592772506</v>
      </c>
      <c r="O402" s="152">
        <f t="shared" si="74"/>
        <v>-217.48007631983339</v>
      </c>
      <c r="P402" s="152">
        <f t="shared" si="75"/>
        <v>-28.406031154910441</v>
      </c>
      <c r="Q402" s="152">
        <f t="shared" si="76"/>
        <v>-16.269537065367199</v>
      </c>
      <c r="R402" s="153">
        <f t="shared" si="77"/>
        <v>-52.449057952728602</v>
      </c>
      <c r="S402" s="153">
        <f t="shared" si="78"/>
        <v>21.49172314778658</v>
      </c>
      <c r="T402" s="153">
        <f t="shared" si="79"/>
        <v>-30.957334804942022</v>
      </c>
      <c r="U402" s="154">
        <f t="shared" si="83"/>
        <v>-3928.1535580379659</v>
      </c>
      <c r="V402" s="153">
        <f t="shared" si="72"/>
        <v>289.07542476611331</v>
      </c>
      <c r="W402" s="153">
        <f t="shared" si="80"/>
        <v>16.075424766113315</v>
      </c>
      <c r="X402" s="153">
        <f t="shared" si="81"/>
        <v>60.935764579003973</v>
      </c>
      <c r="Y402" s="155">
        <v>3.2237584721679871</v>
      </c>
      <c r="Z402" s="153">
        <f t="shared" si="82"/>
        <v>23.551794160739515</v>
      </c>
      <c r="AA402" s="165">
        <v>1413.1076496443709</v>
      </c>
    </row>
    <row r="403" spans="13:27">
      <c r="M403" s="164">
        <f>Equations!E403-V402</f>
        <v>-68.147646988335566</v>
      </c>
      <c r="N403" s="152">
        <f t="shared" si="73"/>
        <v>-35.948374449405335</v>
      </c>
      <c r="O403" s="152">
        <f t="shared" si="74"/>
        <v>-217.86893605700203</v>
      </c>
      <c r="P403" s="152">
        <f t="shared" si="75"/>
        <v>-28.456821838801215</v>
      </c>
      <c r="Q403" s="152">
        <f t="shared" si="76"/>
        <v>-16.298627398671062</v>
      </c>
      <c r="R403" s="153">
        <f t="shared" si="77"/>
        <v>-52.516083504665453</v>
      </c>
      <c r="S403" s="153">
        <f t="shared" si="78"/>
        <v>21.480779626447745</v>
      </c>
      <c r="T403" s="153">
        <f t="shared" si="79"/>
        <v>-31.035303878217707</v>
      </c>
      <c r="U403" s="154">
        <f t="shared" si="83"/>
        <v>-3959.1888619161837</v>
      </c>
      <c r="V403" s="153">
        <f t="shared" si="72"/>
        <v>289.03445402778641</v>
      </c>
      <c r="W403" s="153">
        <f t="shared" si="80"/>
        <v>16.03445402778641</v>
      </c>
      <c r="X403" s="153">
        <f t="shared" si="81"/>
        <v>60.862017250015541</v>
      </c>
      <c r="Y403" s="155">
        <v>3.2221169439671615</v>
      </c>
      <c r="Z403" s="153">
        <f t="shared" si="82"/>
        <v>23.605496109805635</v>
      </c>
      <c r="AA403" s="165">
        <v>1416.3297665883381</v>
      </c>
    </row>
    <row r="404" spans="13:27">
      <c r="M404" s="164">
        <f>Equations!E404-V403</f>
        <v>-68.269176250008655</v>
      </c>
      <c r="N404" s="152">
        <f t="shared" si="73"/>
        <v>-36.012482009948577</v>
      </c>
      <c r="O404" s="152">
        <f t="shared" si="74"/>
        <v>-218.25746672696104</v>
      </c>
      <c r="P404" s="152">
        <f t="shared" si="75"/>
        <v>-28.507569541773616</v>
      </c>
      <c r="Q404" s="152">
        <f t="shared" si="76"/>
        <v>-16.327693114680073</v>
      </c>
      <c r="R404" s="153">
        <f t="shared" si="77"/>
        <v>-52.582928380588754</v>
      </c>
      <c r="S404" s="153">
        <f t="shared" si="78"/>
        <v>21.469833699618778</v>
      </c>
      <c r="T404" s="153">
        <f t="shared" si="79"/>
        <v>-31.113094680969976</v>
      </c>
      <c r="U404" s="154">
        <f t="shared" si="83"/>
        <v>-3990.3019565971535</v>
      </c>
      <c r="V404" s="153">
        <f t="shared" si="72"/>
        <v>288.99338059522989</v>
      </c>
      <c r="W404" s="153">
        <f t="shared" si="80"/>
        <v>15.993380595229894</v>
      </c>
      <c r="X404" s="153">
        <f t="shared" si="81"/>
        <v>60.788085071413811</v>
      </c>
      <c r="Y404" s="155">
        <v>3.2204750549428165</v>
      </c>
      <c r="Z404" s="153">
        <f t="shared" si="82"/>
        <v>23.659170694054684</v>
      </c>
      <c r="AA404" s="165">
        <v>1419.550241643281</v>
      </c>
    </row>
    <row r="405" spans="13:27">
      <c r="M405" s="164">
        <f>Equations!E405-V404</f>
        <v>-68.390602817452134</v>
      </c>
      <c r="N405" s="152">
        <f t="shared" si="73"/>
        <v>-36.076535398546291</v>
      </c>
      <c r="O405" s="152">
        <f t="shared" si="74"/>
        <v>-218.64566908209872</v>
      </c>
      <c r="P405" s="152">
        <f t="shared" si="75"/>
        <v>-28.558274362100395</v>
      </c>
      <c r="Q405" s="152">
        <f t="shared" si="76"/>
        <v>-16.356734269679887</v>
      </c>
      <c r="R405" s="153">
        <f t="shared" si="77"/>
        <v>-52.649592846086641</v>
      </c>
      <c r="S405" s="153">
        <f t="shared" si="78"/>
        <v>21.458885365106983</v>
      </c>
      <c r="T405" s="153">
        <f t="shared" si="79"/>
        <v>-31.190707480979658</v>
      </c>
      <c r="U405" s="154">
        <f t="shared" si="83"/>
        <v>-4021.4926640781332</v>
      </c>
      <c r="V405" s="153">
        <f t="shared" si="72"/>
        <v>288.95220470343111</v>
      </c>
      <c r="W405" s="153">
        <f t="shared" si="80"/>
        <v>15.952204703431107</v>
      </c>
      <c r="X405" s="153">
        <f t="shared" si="81"/>
        <v>60.713968466175999</v>
      </c>
      <c r="Y405" s="155">
        <v>3.2188328047660475</v>
      </c>
      <c r="Z405" s="153">
        <f t="shared" si="82"/>
        <v>23.71281790746745</v>
      </c>
      <c r="AA405" s="165">
        <v>1422.7690744480469</v>
      </c>
    </row>
    <row r="406" spans="13:27">
      <c r="M406" s="164">
        <f>Equations!E406-V405</f>
        <v>-68.51192692565337</v>
      </c>
      <c r="N406" s="152">
        <f t="shared" si="73"/>
        <v>-36.140534739156024</v>
      </c>
      <c r="O406" s="152">
        <f t="shared" si="74"/>
        <v>-219.0335438736729</v>
      </c>
      <c r="P406" s="152">
        <f t="shared" si="75"/>
        <v>-28.608936397906632</v>
      </c>
      <c r="Q406" s="152">
        <f t="shared" si="76"/>
        <v>-16.385750919871587</v>
      </c>
      <c r="R406" s="153">
        <f t="shared" si="77"/>
        <v>-52.716077166111404</v>
      </c>
      <c r="S406" s="153">
        <f t="shared" si="78"/>
        <v>21.447934620715991</v>
      </c>
      <c r="T406" s="153">
        <f t="shared" si="79"/>
        <v>-31.268142545395413</v>
      </c>
      <c r="U406" s="154">
        <f t="shared" si="83"/>
        <v>-4052.7608066235284</v>
      </c>
      <c r="V406" s="153">
        <f t="shared" si="72"/>
        <v>288.91092658702462</v>
      </c>
      <c r="W406" s="153">
        <f t="shared" si="80"/>
        <v>15.910926587024619</v>
      </c>
      <c r="X406" s="153">
        <f t="shared" si="81"/>
        <v>60.639667856644316</v>
      </c>
      <c r="Y406" s="155">
        <v>3.2171901931073985</v>
      </c>
      <c r="Z406" s="153">
        <f t="shared" si="82"/>
        <v>23.766437744019239</v>
      </c>
      <c r="AA406" s="165">
        <v>1425.9862646411543</v>
      </c>
    </row>
    <row r="407" spans="13:27">
      <c r="M407" s="164">
        <f>Equations!E407-V406</f>
        <v>-68.633148809246848</v>
      </c>
      <c r="N407" s="152">
        <f t="shared" si="73"/>
        <v>-36.204480155549142</v>
      </c>
      <c r="O407" s="152">
        <f t="shared" si="74"/>
        <v>-219.42109185181297</v>
      </c>
      <c r="P407" s="152">
        <f t="shared" si="75"/>
        <v>-28.659555747170064</v>
      </c>
      <c r="Q407" s="152">
        <f t="shared" si="76"/>
        <v>-16.414743121371856</v>
      </c>
      <c r="R407" s="153">
        <f t="shared" si="77"/>
        <v>-52.782381604980806</v>
      </c>
      <c r="S407" s="153">
        <f t="shared" si="78"/>
        <v>21.436981464245839</v>
      </c>
      <c r="T407" s="153">
        <f t="shared" si="79"/>
        <v>-31.345400140734966</v>
      </c>
      <c r="U407" s="154">
        <f t="shared" si="83"/>
        <v>-4084.1062067642633</v>
      </c>
      <c r="V407" s="153">
        <f t="shared" si="72"/>
        <v>288.86954648029342</v>
      </c>
      <c r="W407" s="153">
        <f t="shared" si="80"/>
        <v>15.869546480293423</v>
      </c>
      <c r="X407" s="153">
        <f t="shared" si="81"/>
        <v>60.565183664528163</v>
      </c>
      <c r="Y407" s="155">
        <v>3.2155472196368757</v>
      </c>
      <c r="Z407" s="153">
        <f t="shared" si="82"/>
        <v>23.820030197679852</v>
      </c>
      <c r="AA407" s="165">
        <v>1429.2018118607912</v>
      </c>
    </row>
    <row r="408" spans="13:27">
      <c r="M408" s="164">
        <f>Equations!E408-V407</f>
        <v>-68.754268702515674</v>
      </c>
      <c r="N408" s="152">
        <f t="shared" si="73"/>
        <v>-36.268371771311678</v>
      </c>
      <c r="O408" s="152">
        <f t="shared" si="74"/>
        <v>-219.80831376552536</v>
      </c>
      <c r="P408" s="152">
        <f t="shared" si="75"/>
        <v>-28.710132507721688</v>
      </c>
      <c r="Q408" s="152">
        <f t="shared" si="76"/>
        <v>-16.443710930213346</v>
      </c>
      <c r="R408" s="153">
        <f t="shared" si="77"/>
        <v>-52.848506426379522</v>
      </c>
      <c r="S408" s="153">
        <f t="shared" si="78"/>
        <v>21.426025893492909</v>
      </c>
      <c r="T408" s="153">
        <f t="shared" si="79"/>
        <v>-31.422480532886613</v>
      </c>
      <c r="U408" s="154">
        <f t="shared" si="83"/>
        <v>-4115.5286872971501</v>
      </c>
      <c r="V408" s="153">
        <f t="shared" si="72"/>
        <v>288.82806461716922</v>
      </c>
      <c r="W408" s="153">
        <f t="shared" si="80"/>
        <v>15.828064617169218</v>
      </c>
      <c r="X408" s="153">
        <f t="shared" si="81"/>
        <v>60.490516310904596</v>
      </c>
      <c r="Y408" s="155">
        <v>3.213903884023936</v>
      </c>
      <c r="Z408" s="153">
        <f t="shared" si="82"/>
        <v>23.873595262413584</v>
      </c>
      <c r="AA408" s="165">
        <v>1432.4157157448151</v>
      </c>
    </row>
    <row r="409" spans="13:27">
      <c r="M409" s="164">
        <f>Equations!E409-V408</f>
        <v>-68.875286839391464</v>
      </c>
      <c r="N409" s="152">
        <f t="shared" si="73"/>
        <v>-36.33220970984425</v>
      </c>
      <c r="O409" s="152">
        <f t="shared" si="74"/>
        <v>-220.19521036269242</v>
      </c>
      <c r="P409" s="152">
        <f t="shared" si="75"/>
        <v>-28.760666777245728</v>
      </c>
      <c r="Q409" s="152">
        <f t="shared" si="76"/>
        <v>-16.472654402344638</v>
      </c>
      <c r="R409" s="153">
        <f t="shared" si="77"/>
        <v>-52.914451893359583</v>
      </c>
      <c r="S409" s="153">
        <f t="shared" si="78"/>
        <v>21.415067906249927</v>
      </c>
      <c r="T409" s="153">
        <f t="shared" si="79"/>
        <v>-31.499383987109656</v>
      </c>
      <c r="U409" s="154">
        <f t="shared" si="83"/>
        <v>-4147.0280712842596</v>
      </c>
      <c r="V409" s="153">
        <f t="shared" si="72"/>
        <v>288.78648123123372</v>
      </c>
      <c r="W409" s="153">
        <f t="shared" si="80"/>
        <v>15.786481231233722</v>
      </c>
      <c r="X409" s="153">
        <f t="shared" si="81"/>
        <v>60.4156662162207</v>
      </c>
      <c r="Y409" s="155">
        <v>3.2122601859374891</v>
      </c>
      <c r="Z409" s="153">
        <f t="shared" si="82"/>
        <v>23.927132932179212</v>
      </c>
      <c r="AA409" s="165">
        <v>1435.6279759307527</v>
      </c>
    </row>
    <row r="410" spans="13:27">
      <c r="M410" s="164">
        <f>Equations!E410-V409</f>
        <v>-68.996203453455962</v>
      </c>
      <c r="N410" s="152">
        <f t="shared" si="73"/>
        <v>-36.395994094362891</v>
      </c>
      <c r="O410" s="152">
        <f t="shared" si="74"/>
        <v>-220.5817823900781</v>
      </c>
      <c r="P410" s="152">
        <f t="shared" si="75"/>
        <v>-28.81115865328033</v>
      </c>
      <c r="Q410" s="152">
        <f t="shared" si="76"/>
        <v>-16.501573593630631</v>
      </c>
      <c r="R410" s="153">
        <f t="shared" si="77"/>
        <v>-52.980218268342071</v>
      </c>
      <c r="S410" s="153">
        <f t="shared" si="78"/>
        <v>21.40410750030598</v>
      </c>
      <c r="T410" s="153">
        <f t="shared" si="79"/>
        <v>-31.576110768036092</v>
      </c>
      <c r="U410" s="154">
        <f t="shared" si="83"/>
        <v>-4178.604182052296</v>
      </c>
      <c r="V410" s="153">
        <f t="shared" si="72"/>
        <v>288.74479655571923</v>
      </c>
      <c r="W410" s="153">
        <f t="shared" si="80"/>
        <v>15.744796555719233</v>
      </c>
      <c r="X410" s="153">
        <f t="shared" si="81"/>
        <v>60.340633800294626</v>
      </c>
      <c r="Y410" s="155">
        <v>3.2106161250458967</v>
      </c>
      <c r="Z410" s="153">
        <f t="shared" si="82"/>
        <v>23.980643200929975</v>
      </c>
      <c r="AA410" s="165">
        <v>1438.8385920557985</v>
      </c>
    </row>
    <row r="411" spans="13:27">
      <c r="M411" s="164">
        <f>Equations!E411-V410</f>
        <v>-69.117018777941496</v>
      </c>
      <c r="N411" s="152">
        <f t="shared" si="73"/>
        <v>-36.459725047899347</v>
      </c>
      <c r="O411" s="152">
        <f t="shared" si="74"/>
        <v>-220.96803059332939</v>
      </c>
      <c r="P411" s="152">
        <f t="shared" si="75"/>
        <v>-28.861608233217698</v>
      </c>
      <c r="Q411" s="152">
        <f t="shared" si="76"/>
        <v>-16.530468559852672</v>
      </c>
      <c r="R411" s="153">
        <f t="shared" si="77"/>
        <v>-53.045805813117987</v>
      </c>
      <c r="S411" s="153">
        <f t="shared" si="78"/>
        <v>21.393144673446475</v>
      </c>
      <c r="T411" s="153">
        <f t="shared" si="79"/>
        <v>-31.652661139671512</v>
      </c>
      <c r="U411" s="154">
        <f t="shared" si="83"/>
        <v>-4210.2568431919672</v>
      </c>
      <c r="V411" s="153">
        <f t="shared" si="72"/>
        <v>288.70301082350949</v>
      </c>
      <c r="W411" s="153">
        <f t="shared" si="80"/>
        <v>15.703010823509487</v>
      </c>
      <c r="X411" s="153">
        <f t="shared" si="81"/>
        <v>60.265419482317078</v>
      </c>
      <c r="Y411" s="155">
        <v>3.2089717010169712</v>
      </c>
      <c r="Z411" s="153">
        <f t="shared" si="82"/>
        <v>24.034126062613591</v>
      </c>
      <c r="AA411" s="165">
        <v>1442.0475637568154</v>
      </c>
    </row>
    <row r="412" spans="13:27">
      <c r="M412" s="164">
        <f>Equations!E412-V411</f>
        <v>-69.237733045731716</v>
      </c>
      <c r="N412" s="152">
        <f t="shared" si="73"/>
        <v>-36.523402693301414</v>
      </c>
      <c r="O412" s="152">
        <f t="shared" si="74"/>
        <v>-221.35395571697828</v>
      </c>
      <c r="P412" s="152">
        <f t="shared" si="75"/>
        <v>-28.912015614304469</v>
      </c>
      <c r="Q412" s="152">
        <f t="shared" si="76"/>
        <v>-16.559339356708691</v>
      </c>
      <c r="R412" s="153">
        <f t="shared" si="77"/>
        <v>-53.111214788849146</v>
      </c>
      <c r="S412" s="153">
        <f t="shared" si="78"/>
        <v>21.382179423453138</v>
      </c>
      <c r="T412" s="153">
        <f t="shared" si="79"/>
        <v>-31.729035365396008</v>
      </c>
      <c r="U412" s="154">
        <f t="shared" si="83"/>
        <v>-4241.9858785573633</v>
      </c>
      <c r="V412" s="153">
        <f t="shared" si="72"/>
        <v>288.66112426714062</v>
      </c>
      <c r="W412" s="153">
        <f t="shared" si="80"/>
        <v>15.661124267140622</v>
      </c>
      <c r="X412" s="153">
        <f t="shared" si="81"/>
        <v>60.190023680853116</v>
      </c>
      <c r="Y412" s="155">
        <v>3.2073269135179707</v>
      </c>
      <c r="Z412" s="153">
        <f t="shared" si="82"/>
        <v>24.087581511172225</v>
      </c>
      <c r="AA412" s="165">
        <v>1445.2548906703335</v>
      </c>
    </row>
    <row r="413" spans="13:27">
      <c r="M413" s="164">
        <f>Equations!E413-V412</f>
        <v>-69.358346489362873</v>
      </c>
      <c r="N413" s="152">
        <f t="shared" si="73"/>
        <v>-36.587027153233642</v>
      </c>
      <c r="O413" s="152">
        <f t="shared" si="74"/>
        <v>-221.73955850444636</v>
      </c>
      <c r="P413" s="152">
        <f t="shared" si="75"/>
        <v>-28.962380893642194</v>
      </c>
      <c r="Q413" s="152">
        <f t="shared" si="76"/>
        <v>-16.588186039813557</v>
      </c>
      <c r="R413" s="153">
        <f t="shared" si="77"/>
        <v>-53.176445456069821</v>
      </c>
      <c r="S413" s="153">
        <f t="shared" si="78"/>
        <v>21.371211748104034</v>
      </c>
      <c r="T413" s="153">
        <f t="shared" si="79"/>
        <v>-31.805233707965787</v>
      </c>
      <c r="U413" s="154">
        <f t="shared" si="83"/>
        <v>-4273.7911122653295</v>
      </c>
      <c r="V413" s="153">
        <f t="shared" si="72"/>
        <v>288.61913711880186</v>
      </c>
      <c r="W413" s="153">
        <f t="shared" si="80"/>
        <v>15.619137118801859</v>
      </c>
      <c r="X413" s="153">
        <f t="shared" si="81"/>
        <v>60.114446813843344</v>
      </c>
      <c r="Y413" s="155">
        <v>3.2056817622156051</v>
      </c>
      <c r="Z413" s="153">
        <f t="shared" si="82"/>
        <v>24.141009540542484</v>
      </c>
      <c r="AA413" s="165">
        <v>1448.460572432549</v>
      </c>
    </row>
    <row r="414" spans="13:27">
      <c r="M414" s="164">
        <f>Equations!E414-V413</f>
        <v>-69.478859341024105</v>
      </c>
      <c r="N414" s="152">
        <f t="shared" si="73"/>
        <v>-36.650598550177477</v>
      </c>
      <c r="O414" s="152">
        <f t="shared" si="74"/>
        <v>-222.12483969804535</v>
      </c>
      <c r="P414" s="152">
        <f t="shared" si="75"/>
        <v>-29.012704168187483</v>
      </c>
      <c r="Q414" s="152">
        <f t="shared" si="76"/>
        <v>-16.61700866469911</v>
      </c>
      <c r="R414" s="153">
        <f t="shared" si="77"/>
        <v>-53.241498074687293</v>
      </c>
      <c r="S414" s="153">
        <f t="shared" si="78"/>
        <v>21.360241645173531</v>
      </c>
      <c r="T414" s="153">
        <f t="shared" si="79"/>
        <v>-31.881256429513762</v>
      </c>
      <c r="U414" s="154">
        <f t="shared" si="83"/>
        <v>-4305.6723686948435</v>
      </c>
      <c r="V414" s="153">
        <f t="shared" si="72"/>
        <v>288.5770496103363</v>
      </c>
      <c r="W414" s="153">
        <f t="shared" si="80"/>
        <v>15.577049610336303</v>
      </c>
      <c r="X414" s="153">
        <f t="shared" si="81"/>
        <v>60.038689298605348</v>
      </c>
      <c r="Y414" s="155">
        <v>3.2040362467760293</v>
      </c>
      <c r="Z414" s="153">
        <f t="shared" si="82"/>
        <v>24.194410144655418</v>
      </c>
      <c r="AA414" s="165">
        <v>1451.6646086793251</v>
      </c>
    </row>
    <row r="415" spans="13:27">
      <c r="M415" s="164">
        <f>Equations!E415-V414</f>
        <v>-69.599271832558543</v>
      </c>
      <c r="N415" s="152">
        <f t="shared" si="73"/>
        <v>-36.714117006431835</v>
      </c>
      <c r="O415" s="152">
        <f t="shared" si="74"/>
        <v>-222.50980003898079</v>
      </c>
      <c r="P415" s="152">
        <f t="shared" si="75"/>
        <v>-29.062985534752467</v>
      </c>
      <c r="Q415" s="152">
        <f t="shared" si="76"/>
        <v>-16.645807286814431</v>
      </c>
      <c r="R415" s="153">
        <f t="shared" si="77"/>
        <v>-53.306372903983117</v>
      </c>
      <c r="S415" s="153">
        <f t="shared" si="78"/>
        <v>21.349269112432278</v>
      </c>
      <c r="T415" s="153">
        <f t="shared" si="79"/>
        <v>-31.957103791550839</v>
      </c>
      <c r="U415" s="154">
        <f t="shared" si="83"/>
        <v>-4337.6294724863947</v>
      </c>
      <c r="V415" s="153">
        <f t="shared" si="72"/>
        <v>288.5348619732419</v>
      </c>
      <c r="W415" s="153">
        <f t="shared" si="80"/>
        <v>15.534861973241902</v>
      </c>
      <c r="X415" s="153">
        <f t="shared" si="81"/>
        <v>59.962751551835424</v>
      </c>
      <c r="Y415" s="155">
        <v>3.2023903668648415</v>
      </c>
      <c r="Z415" s="153">
        <f t="shared" si="82"/>
        <v>24.247783317436497</v>
      </c>
      <c r="AA415" s="165">
        <v>1454.8669990461899</v>
      </c>
    </row>
    <row r="416" spans="13:27">
      <c r="M416" s="164">
        <f>Equations!E416-V415</f>
        <v>-69.719584195464165</v>
      </c>
      <c r="N416" s="152">
        <f t="shared" si="73"/>
        <v>-36.777582644113558</v>
      </c>
      <c r="O416" s="152">
        <f t="shared" si="74"/>
        <v>-222.89444026735492</v>
      </c>
      <c r="P416" s="152">
        <f t="shared" si="75"/>
        <v>-29.113225090005148</v>
      </c>
      <c r="Q416" s="152">
        <f t="shared" si="76"/>
        <v>-16.674581961526062</v>
      </c>
      <c r="R416" s="153">
        <f t="shared" si="77"/>
        <v>-53.371070202614312</v>
      </c>
      <c r="S416" s="153">
        <f t="shared" si="78"/>
        <v>21.338294147647218</v>
      </c>
      <c r="T416" s="153">
        <f t="shared" si="79"/>
        <v>-32.032776054967094</v>
      </c>
      <c r="U416" s="154">
        <f t="shared" si="83"/>
        <v>-4369.6622485413618</v>
      </c>
      <c r="V416" s="153">
        <f t="shared" si="72"/>
        <v>288.49257443867219</v>
      </c>
      <c r="W416" s="153">
        <f t="shared" si="80"/>
        <v>15.492574438672193</v>
      </c>
      <c r="X416" s="153">
        <f t="shared" si="81"/>
        <v>59.886633989609948</v>
      </c>
      <c r="Y416" s="155">
        <v>3.2007441221470825</v>
      </c>
      <c r="Z416" s="153">
        <f t="shared" si="82"/>
        <v>24.301129052805617</v>
      </c>
      <c r="AA416" s="165">
        <v>1458.0677431683371</v>
      </c>
    </row>
    <row r="417" spans="13:27">
      <c r="M417" s="164">
        <f>Equations!E417-V416</f>
        <v>-69.839796660894422</v>
      </c>
      <c r="N417" s="152">
        <f t="shared" si="73"/>
        <v>-36.840995585157771</v>
      </c>
      <c r="O417" s="152">
        <f t="shared" si="74"/>
        <v>-223.27876112216833</v>
      </c>
      <c r="P417" s="152">
        <f t="shared" si="75"/>
        <v>-29.163422930469654</v>
      </c>
      <c r="Q417" s="152">
        <f t="shared" si="76"/>
        <v>-16.703332744118143</v>
      </c>
      <c r="R417" s="153">
        <f t="shared" si="77"/>
        <v>-53.435590228614323</v>
      </c>
      <c r="S417" s="153">
        <f t="shared" si="78"/>
        <v>21.327316748581591</v>
      </c>
      <c r="T417" s="153">
        <f t="shared" si="79"/>
        <v>-32.108273480032736</v>
      </c>
      <c r="U417" s="154">
        <f t="shared" si="83"/>
        <v>-4401.7705220213948</v>
      </c>
      <c r="V417" s="153">
        <f t="shared" si="72"/>
        <v>288.45018723743715</v>
      </c>
      <c r="W417" s="153">
        <f t="shared" si="80"/>
        <v>15.450187237437149</v>
      </c>
      <c r="X417" s="153">
        <f t="shared" si="81"/>
        <v>59.810337027386865</v>
      </c>
      <c r="Y417" s="155">
        <v>3.1990975122872385</v>
      </c>
      <c r="Z417" s="153">
        <f t="shared" si="82"/>
        <v>24.35444734467707</v>
      </c>
      <c r="AA417" s="165">
        <v>1461.2668406806242</v>
      </c>
    </row>
    <row r="418" spans="13:27">
      <c r="M418" s="164">
        <f>Equations!E418-V417</f>
        <v>-69.9599094596594</v>
      </c>
      <c r="N418" s="152">
        <f t="shared" si="73"/>
        <v>-36.90435595131845</v>
      </c>
      <c r="O418" s="152">
        <f t="shared" si="74"/>
        <v>-223.66276334132391</v>
      </c>
      <c r="P418" s="152">
        <f t="shared" si="75"/>
        <v>-29.213579152526737</v>
      </c>
      <c r="Q418" s="152">
        <f t="shared" si="76"/>
        <v>-16.732059689792688</v>
      </c>
      <c r="R418" s="153">
        <f t="shared" si="77"/>
        <v>-53.499933239394295</v>
      </c>
      <c r="S418" s="153">
        <f t="shared" si="78"/>
        <v>21.316336912994906</v>
      </c>
      <c r="T418" s="153">
        <f t="shared" si="79"/>
        <v>-32.183596326399389</v>
      </c>
      <c r="U418" s="154">
        <f t="shared" si="83"/>
        <v>-4433.9541183477941</v>
      </c>
      <c r="V418" s="153">
        <f t="shared" si="72"/>
        <v>288.40770060000381</v>
      </c>
      <c r="W418" s="153">
        <f t="shared" si="80"/>
        <v>15.407700600003807</v>
      </c>
      <c r="X418" s="153">
        <f t="shared" si="81"/>
        <v>59.733861080006854</v>
      </c>
      <c r="Y418" s="155">
        <v>3.1974505369492356</v>
      </c>
      <c r="Z418" s="153">
        <f t="shared" si="82"/>
        <v>24.407738186959556</v>
      </c>
      <c r="AA418" s="165">
        <v>1464.4642912175734</v>
      </c>
    </row>
    <row r="419" spans="13:27">
      <c r="M419" s="164">
        <f>Equations!E419-V418</f>
        <v>-70.079922822226052</v>
      </c>
      <c r="N419" s="152">
        <f t="shared" si="73"/>
        <v>-36.967663864168571</v>
      </c>
      <c r="O419" s="152">
        <f t="shared" si="74"/>
        <v>-224.0464476616277</v>
      </c>
      <c r="P419" s="152">
        <f t="shared" si="75"/>
        <v>-29.263693852413866</v>
      </c>
      <c r="Q419" s="152">
        <f t="shared" si="76"/>
        <v>-16.760762853669647</v>
      </c>
      <c r="R419" s="153">
        <f t="shared" si="77"/>
        <v>-53.564099491743697</v>
      </c>
      <c r="S419" s="153">
        <f t="shared" si="78"/>
        <v>21.305354638642925</v>
      </c>
      <c r="T419" s="153">
        <f t="shared" si="79"/>
        <v>-32.258744853100772</v>
      </c>
      <c r="U419" s="154">
        <f t="shared" si="83"/>
        <v>-4466.2128632008944</v>
      </c>
      <c r="V419" s="153">
        <f t="shared" si="72"/>
        <v>288.36511475649746</v>
      </c>
      <c r="W419" s="153">
        <f t="shared" si="80"/>
        <v>15.365114756497462</v>
      </c>
      <c r="X419" s="153">
        <f t="shared" si="81"/>
        <v>59.657206561695432</v>
      </c>
      <c r="Y419" s="155">
        <v>3.1958031957964388</v>
      </c>
      <c r="Z419" s="153">
        <f t="shared" si="82"/>
        <v>24.461001573556167</v>
      </c>
      <c r="AA419" s="165">
        <v>1467.66009441337</v>
      </c>
    </row>
    <row r="420" spans="13:27">
      <c r="M420" s="164">
        <f>Equations!E420-V419</f>
        <v>-70.199836978719702</v>
      </c>
      <c r="N420" s="152">
        <f t="shared" si="73"/>
        <v>-37.030919445100892</v>
      </c>
      <c r="O420" s="152">
        <f t="shared" si="74"/>
        <v>-224.42981481879332</v>
      </c>
      <c r="P420" s="152">
        <f t="shared" si="75"/>
        <v>-29.313767126225862</v>
      </c>
      <c r="Q420" s="152">
        <f t="shared" si="76"/>
        <v>-16.789442290787271</v>
      </c>
      <c r="R420" s="153">
        <f t="shared" si="77"/>
        <v>-53.628089241831965</v>
      </c>
      <c r="S420" s="153">
        <f t="shared" si="78"/>
        <v>21.29436992327766</v>
      </c>
      <c r="T420" s="153">
        <f t="shared" si="79"/>
        <v>-32.333719318554301</v>
      </c>
      <c r="U420" s="154">
        <f t="shared" si="83"/>
        <v>-4498.5465825194487</v>
      </c>
      <c r="V420" s="153">
        <f t="shared" si="72"/>
        <v>288.32242993670218</v>
      </c>
      <c r="W420" s="153">
        <f t="shared" si="80"/>
        <v>15.322429936702179</v>
      </c>
      <c r="X420" s="153">
        <f t="shared" si="81"/>
        <v>59.580373886063924</v>
      </c>
      <c r="Y420" s="155">
        <v>3.1941554884916488</v>
      </c>
      <c r="Z420" s="153">
        <f t="shared" si="82"/>
        <v>24.514237498364359</v>
      </c>
      <c r="AA420" s="165">
        <v>1470.8542499018615</v>
      </c>
    </row>
    <row r="421" spans="13:27">
      <c r="M421" s="164">
        <f>Equations!E421-V420</f>
        <v>-70.319652158924441</v>
      </c>
      <c r="N421" s="152">
        <f t="shared" si="73"/>
        <v>-37.094122815328191</v>
      </c>
      <c r="O421" s="152">
        <f t="shared" si="74"/>
        <v>-224.81286554744361</v>
      </c>
      <c r="P421" s="152">
        <f t="shared" si="75"/>
        <v>-29.363799069915032</v>
      </c>
      <c r="Q421" s="152">
        <f t="shared" si="76"/>
        <v>-16.81809805610219</v>
      </c>
      <c r="R421" s="153">
        <f t="shared" si="77"/>
        <v>-53.691902745209291</v>
      </c>
      <c r="S421" s="153">
        <f t="shared" si="78"/>
        <v>21.283382764647399</v>
      </c>
      <c r="T421" s="153">
        <f t="shared" si="79"/>
        <v>-32.408519980561891</v>
      </c>
      <c r="U421" s="154">
        <f t="shared" si="83"/>
        <v>-4530.955102500011</v>
      </c>
      <c r="V421" s="153">
        <f t="shared" si="72"/>
        <v>288.27964637006158</v>
      </c>
      <c r="W421" s="153">
        <f t="shared" si="80"/>
        <v>15.279646370061585</v>
      </c>
      <c r="X421" s="153">
        <f t="shared" si="81"/>
        <v>59.503363466110855</v>
      </c>
      <c r="Y421" s="155">
        <v>3.1925074146971095</v>
      </c>
      <c r="Z421" s="153">
        <f t="shared" si="82"/>
        <v>24.567445955275975</v>
      </c>
      <c r="AA421" s="165">
        <v>1474.0467573165586</v>
      </c>
    </row>
    <row r="422" spans="13:27">
      <c r="M422" s="164">
        <f>Equations!E422-V421</f>
        <v>-70.439368592283813</v>
      </c>
      <c r="N422" s="152">
        <f t="shared" si="73"/>
        <v>-37.157274095883587</v>
      </c>
      <c r="O422" s="152">
        <f t="shared" si="74"/>
        <v>-225.19560058111261</v>
      </c>
      <c r="P422" s="152">
        <f t="shared" si="75"/>
        <v>-29.413789779291509</v>
      </c>
      <c r="Q422" s="152">
        <f t="shared" si="76"/>
        <v>-16.846730204489589</v>
      </c>
      <c r="R422" s="153">
        <f t="shared" si="77"/>
        <v>-53.755540256807436</v>
      </c>
      <c r="S422" s="153">
        <f t="shared" si="78"/>
        <v>21.272393160496627</v>
      </c>
      <c r="T422" s="153">
        <f t="shared" si="79"/>
        <v>-32.483147096310809</v>
      </c>
      <c r="U422" s="154">
        <f t="shared" si="83"/>
        <v>-4563.4382495963218</v>
      </c>
      <c r="V422" s="153">
        <f t="shared" si="72"/>
        <v>288.2367642856799</v>
      </c>
      <c r="W422" s="153">
        <f t="shared" si="80"/>
        <v>15.236764285679897</v>
      </c>
      <c r="X422" s="153">
        <f t="shared" si="81"/>
        <v>59.426175714223817</v>
      </c>
      <c r="Y422" s="155">
        <v>3.1908589740744939</v>
      </c>
      <c r="Z422" s="153">
        <f t="shared" si="82"/>
        <v>24.620626938177217</v>
      </c>
      <c r="AA422" s="165">
        <v>1477.237616290633</v>
      </c>
    </row>
    <row r="423" spans="13:27">
      <c r="M423" s="164">
        <f>Equations!E423-V422</f>
        <v>-70.558986507902148</v>
      </c>
      <c r="N423" s="152">
        <f t="shared" si="73"/>
        <v>-37.220373407621246</v>
      </c>
      <c r="O423" s="152">
        <f t="shared" si="74"/>
        <v>-225.57802065224996</v>
      </c>
      <c r="P423" s="152">
        <f t="shared" si="75"/>
        <v>-29.463739350023747</v>
      </c>
      <c r="Q423" s="152">
        <f t="shared" si="76"/>
        <v>-16.87533879074353</v>
      </c>
      <c r="R423" s="153">
        <f t="shared" si="77"/>
        <v>-53.819002030941412</v>
      </c>
      <c r="S423" s="153">
        <f t="shared" si="78"/>
        <v>21.261401108566083</v>
      </c>
      <c r="T423" s="153">
        <f t="shared" si="79"/>
        <v>-32.557600922375329</v>
      </c>
      <c r="U423" s="154">
        <f t="shared" si="83"/>
        <v>-4595.9958505186969</v>
      </c>
      <c r="V423" s="153">
        <f t="shared" si="72"/>
        <v>288.19378391232266</v>
      </c>
      <c r="W423" s="153">
        <f t="shared" si="80"/>
        <v>15.193783912322658</v>
      </c>
      <c r="X423" s="153">
        <f t="shared" si="81"/>
        <v>59.348811042180785</v>
      </c>
      <c r="Y423" s="155">
        <v>3.1892101662849126</v>
      </c>
      <c r="Z423" s="153">
        <f t="shared" si="82"/>
        <v>24.673780440948633</v>
      </c>
      <c r="AA423" s="165">
        <v>1480.426826456918</v>
      </c>
    </row>
    <row r="424" spans="13:27">
      <c r="M424" s="164">
        <f>Equations!E424-V423</f>
        <v>-70.678506134544904</v>
      </c>
      <c r="N424" s="152">
        <f t="shared" si="73"/>
        <v>-37.283420871216606</v>
      </c>
      <c r="O424" s="152">
        <f t="shared" si="74"/>
        <v>-225.96012649222189</v>
      </c>
      <c r="P424" s="152">
        <f t="shared" si="75"/>
        <v>-29.513647877638721</v>
      </c>
      <c r="Q424" s="152">
        <f t="shared" si="76"/>
        <v>-16.903923869577024</v>
      </c>
      <c r="R424" s="153">
        <f t="shared" si="77"/>
        <v>-53.882288321309979</v>
      </c>
      <c r="S424" s="153">
        <f t="shared" si="78"/>
        <v>21.250406606592712</v>
      </c>
      <c r="T424" s="153">
        <f t="shared" si="79"/>
        <v>-32.631881714717267</v>
      </c>
      <c r="U424" s="154">
        <f t="shared" si="83"/>
        <v>-4628.6277322334145</v>
      </c>
      <c r="V424" s="153">
        <f t="shared" si="72"/>
        <v>288.15070547841742</v>
      </c>
      <c r="W424" s="153">
        <f t="shared" si="80"/>
        <v>15.150705478417422</v>
      </c>
      <c r="X424" s="153">
        <f t="shared" si="81"/>
        <v>59.27126986115136</v>
      </c>
      <c r="Y424" s="155">
        <v>3.1875609909889069</v>
      </c>
      <c r="Z424" s="153">
        <f t="shared" si="82"/>
        <v>24.726906457465116</v>
      </c>
      <c r="AA424" s="165">
        <v>1483.6143874479069</v>
      </c>
    </row>
    <row r="425" spans="13:27">
      <c r="M425" s="164">
        <f>Equations!E425-V424</f>
        <v>-70.797927700639661</v>
      </c>
      <c r="N425" s="152">
        <f t="shared" si="73"/>
        <v>-37.346416607166873</v>
      </c>
      <c r="O425" s="152">
        <f t="shared" si="74"/>
        <v>-226.34191883131439</v>
      </c>
      <c r="P425" s="152">
        <f t="shared" si="75"/>
        <v>-29.56351545752231</v>
      </c>
      <c r="Q425" s="152">
        <f t="shared" si="76"/>
        <v>-16.932485495622267</v>
      </c>
      <c r="R425" s="153">
        <f t="shared" si="77"/>
        <v>-53.945399380996982</v>
      </c>
      <c r="S425" s="153">
        <f t="shared" si="78"/>
        <v>21.239409652309678</v>
      </c>
      <c r="T425" s="153">
        <f t="shared" si="79"/>
        <v>-32.7059897286873</v>
      </c>
      <c r="U425" s="154">
        <f t="shared" si="83"/>
        <v>-4661.3337219621017</v>
      </c>
      <c r="V425" s="153">
        <f t="shared" si="72"/>
        <v>288.10752921205466</v>
      </c>
      <c r="W425" s="153">
        <f t="shared" si="80"/>
        <v>15.107529212054658</v>
      </c>
      <c r="X425" s="153">
        <f t="shared" si="81"/>
        <v>59.193552581698384</v>
      </c>
      <c r="Y425" s="155">
        <v>3.1859114478464519</v>
      </c>
      <c r="Z425" s="153">
        <f t="shared" si="82"/>
        <v>24.780004981595887</v>
      </c>
      <c r="AA425" s="165">
        <v>1486.8002988957533</v>
      </c>
    </row>
    <row r="426" spans="13:27">
      <c r="M426" s="164">
        <f>Equations!E426-V425</f>
        <v>-70.91725143427692</v>
      </c>
      <c r="N426" s="152">
        <f t="shared" si="73"/>
        <v>-37.40936073579141</v>
      </c>
      <c r="O426" s="152">
        <f t="shared" si="74"/>
        <v>-226.72339839873581</v>
      </c>
      <c r="P426" s="152">
        <f t="shared" si="75"/>
        <v>-29.613342184919624</v>
      </c>
      <c r="Q426" s="152">
        <f t="shared" si="76"/>
        <v>-16.961023723430852</v>
      </c>
      <c r="R426" s="153">
        <f t="shared" si="77"/>
        <v>-54.008335462472367</v>
      </c>
      <c r="S426" s="153">
        <f t="shared" si="78"/>
        <v>21.228410243446337</v>
      </c>
      <c r="T426" s="153">
        <f t="shared" si="79"/>
        <v>-32.779925219026026</v>
      </c>
      <c r="U426" s="154">
        <f t="shared" si="83"/>
        <v>-4694.1136471811278</v>
      </c>
      <c r="V426" s="153">
        <f t="shared" si="72"/>
        <v>288.06425534098855</v>
      </c>
      <c r="W426" s="153">
        <f t="shared" si="80"/>
        <v>15.064255340988552</v>
      </c>
      <c r="X426" s="153">
        <f t="shared" si="81"/>
        <v>59.1156596137794</v>
      </c>
      <c r="Y426" s="155">
        <v>3.1842615365169502</v>
      </c>
      <c r="Z426" s="153">
        <f t="shared" si="82"/>
        <v>24.833076007204504</v>
      </c>
      <c r="AA426" s="165">
        <v>1489.9845604322702</v>
      </c>
    </row>
    <row r="427" spans="13:27">
      <c r="M427" s="164">
        <f>Equations!E427-V426</f>
        <v>-71.036477563210781</v>
      </c>
      <c r="N427" s="152">
        <f t="shared" si="73"/>
        <v>-37.472253377232143</v>
      </c>
      <c r="O427" s="152">
        <f t="shared" si="74"/>
        <v>-227.10456592261909</v>
      </c>
      <c r="P427" s="152">
        <f t="shared" si="75"/>
        <v>-29.663128154935304</v>
      </c>
      <c r="Q427" s="152">
        <f t="shared" si="76"/>
        <v>-16.989538607473897</v>
      </c>
      <c r="R427" s="153">
        <f t="shared" si="77"/>
        <v>-54.07109681759308</v>
      </c>
      <c r="S427" s="153">
        <f t="shared" si="78"/>
        <v>21.21740837772823</v>
      </c>
      <c r="T427" s="153">
        <f t="shared" si="79"/>
        <v>-32.853688439864854</v>
      </c>
      <c r="U427" s="154">
        <f t="shared" si="83"/>
        <v>-4726.9673356209923</v>
      </c>
      <c r="V427" s="153">
        <f t="shared" si="72"/>
        <v>288.02088409263786</v>
      </c>
      <c r="W427" s="153">
        <f t="shared" si="80"/>
        <v>15.020884092637857</v>
      </c>
      <c r="X427" s="153">
        <f t="shared" si="81"/>
        <v>59.037591366748146</v>
      </c>
      <c r="Y427" s="155">
        <v>3.1826112566592344</v>
      </c>
      <c r="Z427" s="153">
        <f t="shared" si="82"/>
        <v>24.886119528148821</v>
      </c>
      <c r="AA427" s="165">
        <v>1493.1671716889293</v>
      </c>
    </row>
    <row r="428" spans="13:27">
      <c r="M428" s="164">
        <f>Equations!E428-V427</f>
        <v>-71.155606314860108</v>
      </c>
      <c r="N428" s="152">
        <f t="shared" si="73"/>
        <v>-37.53509465145418</v>
      </c>
      <c r="O428" s="152">
        <f t="shared" si="74"/>
        <v>-227.48542213002534</v>
      </c>
      <c r="P428" s="152">
        <f t="shared" si="75"/>
        <v>-29.712873462534027</v>
      </c>
      <c r="Q428" s="152">
        <f t="shared" si="76"/>
        <v>-17.018030202142363</v>
      </c>
      <c r="R428" s="153">
        <f t="shared" si="77"/>
        <v>-54.133683697604503</v>
      </c>
      <c r="S428" s="153">
        <f t="shared" si="78"/>
        <v>21.206404052877101</v>
      </c>
      <c r="T428" s="153">
        <f t="shared" si="79"/>
        <v>-32.927279644727406</v>
      </c>
      <c r="U428" s="154">
        <f t="shared" si="83"/>
        <v>-4759.8946152657199</v>
      </c>
      <c r="V428" s="153">
        <f t="shared" si="72"/>
        <v>287.97741569408652</v>
      </c>
      <c r="W428" s="153">
        <f t="shared" si="80"/>
        <v>14.977415694086517</v>
      </c>
      <c r="X428" s="153">
        <f t="shared" si="81"/>
        <v>58.959348249355727</v>
      </c>
      <c r="Y428" s="155">
        <v>3.1809606079315649</v>
      </c>
      <c r="Z428" s="153">
        <f t="shared" si="82"/>
        <v>24.939135538281015</v>
      </c>
      <c r="AA428" s="165">
        <v>1496.348132296861</v>
      </c>
    </row>
    <row r="429" spans="13:27">
      <c r="M429" s="164">
        <f>Equations!E429-V428</f>
        <v>-71.274637916308762</v>
      </c>
      <c r="N429" s="152">
        <f t="shared" si="73"/>
        <v>-37.597884678245876</v>
      </c>
      <c r="O429" s="152">
        <f t="shared" si="74"/>
        <v>-227.86596774694468</v>
      </c>
      <c r="P429" s="152">
        <f t="shared" si="75"/>
        <v>-29.762578202540546</v>
      </c>
      <c r="Q429" s="152">
        <f t="shared" si="76"/>
        <v>-17.046498561747072</v>
      </c>
      <c r="R429" s="153">
        <f t="shared" si="77"/>
        <v>-54.196096353140923</v>
      </c>
      <c r="S429" s="153">
        <f t="shared" si="78"/>
        <v>21.19539726661084</v>
      </c>
      <c r="T429" s="153">
        <f t="shared" si="79"/>
        <v>-33.000699086530084</v>
      </c>
      <c r="U429" s="154">
        <f t="shared" si="83"/>
        <v>-4792.8953143522504</v>
      </c>
      <c r="V429" s="153">
        <f t="shared" si="72"/>
        <v>287.93385037208475</v>
      </c>
      <c r="W429" s="153">
        <f t="shared" si="80"/>
        <v>14.933850372084748</v>
      </c>
      <c r="X429" s="153">
        <f t="shared" si="81"/>
        <v>58.880930669752544</v>
      </c>
      <c r="Y429" s="155">
        <v>3.1793095899916257</v>
      </c>
      <c r="Z429" s="153">
        <f t="shared" si="82"/>
        <v>24.992124031447542</v>
      </c>
      <c r="AA429" s="165">
        <v>1499.5274418868526</v>
      </c>
    </row>
    <row r="430" spans="13:27">
      <c r="M430" s="164">
        <f>Equations!E430-V429</f>
        <v>-71.393572594306988</v>
      </c>
      <c r="N430" s="152">
        <f t="shared" si="73"/>
        <v>-37.660623577219624</v>
      </c>
      <c r="O430" s="152">
        <f t="shared" si="74"/>
        <v>-228.24620349830076</v>
      </c>
      <c r="P430" s="152">
        <f t="shared" si="75"/>
        <v>-29.812242469640335</v>
      </c>
      <c r="Q430" s="152">
        <f t="shared" si="76"/>
        <v>-17.074943740519064</v>
      </c>
      <c r="R430" s="153">
        <f t="shared" si="77"/>
        <v>-54.258335034227159</v>
      </c>
      <c r="S430" s="153">
        <f t="shared" si="78"/>
        <v>21.184388016643524</v>
      </c>
      <c r="T430" s="153">
        <f t="shared" si="79"/>
        <v>-33.073947017583635</v>
      </c>
      <c r="U430" s="154">
        <f t="shared" si="83"/>
        <v>-4825.9692613698344</v>
      </c>
      <c r="V430" s="153">
        <f t="shared" si="72"/>
        <v>287.89018835304955</v>
      </c>
      <c r="W430" s="153">
        <f t="shared" si="80"/>
        <v>14.890188353049552</v>
      </c>
      <c r="X430" s="153">
        <f t="shared" si="81"/>
        <v>58.802339035489197</v>
      </c>
      <c r="Y430" s="155">
        <v>3.1776582024965285</v>
      </c>
      <c r="Z430" s="153">
        <f t="shared" si="82"/>
        <v>25.045085001489152</v>
      </c>
      <c r="AA430" s="165">
        <v>1502.7051000893491</v>
      </c>
    </row>
    <row r="431" spans="13:27">
      <c r="M431" s="164">
        <f>Equations!E431-V430</f>
        <v>-71.512410575271815</v>
      </c>
      <c r="N431" s="152">
        <f t="shared" si="73"/>
        <v>-37.723311467812032</v>
      </c>
      <c r="O431" s="152">
        <f t="shared" si="74"/>
        <v>-228.62613010795172</v>
      </c>
      <c r="P431" s="152">
        <f t="shared" si="75"/>
        <v>-29.861866358379704</v>
      </c>
      <c r="Q431" s="152">
        <f t="shared" si="76"/>
        <v>-17.103365792609694</v>
      </c>
      <c r="R431" s="153">
        <f t="shared" si="77"/>
        <v>-54.320399990279256</v>
      </c>
      <c r="S431" s="153">
        <f t="shared" si="78"/>
        <v>21.173376300685376</v>
      </c>
      <c r="T431" s="153">
        <f t="shared" si="79"/>
        <v>-33.14702368959388</v>
      </c>
      <c r="U431" s="154">
        <f t="shared" si="83"/>
        <v>-4859.1162850594283</v>
      </c>
      <c r="V431" s="153">
        <f t="shared" si="72"/>
        <v>287.84642986306568</v>
      </c>
      <c r="W431" s="153">
        <f t="shared" si="80"/>
        <v>14.84642986306568</v>
      </c>
      <c r="X431" s="153">
        <f t="shared" si="81"/>
        <v>58.723573753518224</v>
      </c>
      <c r="Y431" s="155">
        <v>3.1760064451028063</v>
      </c>
      <c r="Z431" s="153">
        <f t="shared" si="82"/>
        <v>25.098018442240864</v>
      </c>
      <c r="AA431" s="165">
        <v>1505.8811065344519</v>
      </c>
    </row>
    <row r="432" spans="13:27">
      <c r="M432" s="164">
        <f>Equations!E432-V431</f>
        <v>-71.631152085287908</v>
      </c>
      <c r="N432" s="152">
        <f t="shared" si="73"/>
        <v>-37.785948469284392</v>
      </c>
      <c r="O432" s="152">
        <f t="shared" si="74"/>
        <v>-229.00574829869331</v>
      </c>
      <c r="P432" s="152">
        <f t="shared" si="75"/>
        <v>-29.911449963166184</v>
      </c>
      <c r="Q432" s="152">
        <f t="shared" si="76"/>
        <v>-17.131764772090804</v>
      </c>
      <c r="R432" s="153">
        <f t="shared" si="77"/>
        <v>-54.382291470105407</v>
      </c>
      <c r="S432" s="153">
        <f t="shared" si="78"/>
        <v>21.16236211644274</v>
      </c>
      <c r="T432" s="153">
        <f t="shared" si="79"/>
        <v>-33.219929353662664</v>
      </c>
      <c r="U432" s="154">
        <f t="shared" si="83"/>
        <v>-4892.3362144130906</v>
      </c>
      <c r="V432" s="153">
        <f t="shared" si="72"/>
        <v>287.80257512788643</v>
      </c>
      <c r="W432" s="153">
        <f t="shared" si="80"/>
        <v>14.802575127886428</v>
      </c>
      <c r="X432" s="153">
        <f t="shared" si="81"/>
        <v>58.644635230195576</v>
      </c>
      <c r="Y432" s="155">
        <v>3.1743543174664111</v>
      </c>
      <c r="Z432" s="153">
        <f t="shared" si="82"/>
        <v>25.150924347531973</v>
      </c>
      <c r="AA432" s="165">
        <v>1509.0554608519183</v>
      </c>
    </row>
    <row r="433" spans="13:27">
      <c r="M433" s="164">
        <f>Equations!E433-V432</f>
        <v>-71.749797350108679</v>
      </c>
      <c r="N433" s="152">
        <f t="shared" si="73"/>
        <v>-37.848534700723256</v>
      </c>
      <c r="O433" s="152">
        <f t="shared" si="74"/>
        <v>-229.38505879226216</v>
      </c>
      <c r="P433" s="152">
        <f t="shared" si="75"/>
        <v>-29.960993378268984</v>
      </c>
      <c r="Q433" s="152">
        <f t="shared" si="76"/>
        <v>-17.160140732955036</v>
      </c>
      <c r="R433" s="153">
        <f t="shared" si="77"/>
        <v>-54.44400972190757</v>
      </c>
      <c r="S433" s="153">
        <f t="shared" si="78"/>
        <v>21.151345461618146</v>
      </c>
      <c r="T433" s="153">
        <f t="shared" si="79"/>
        <v>-33.292664260289428</v>
      </c>
      <c r="U433" s="154">
        <f t="shared" si="83"/>
        <v>-4925.6288786733803</v>
      </c>
      <c r="V433" s="153">
        <f t="shared" si="72"/>
        <v>287.75862437293443</v>
      </c>
      <c r="W433" s="153">
        <f t="shared" si="80"/>
        <v>14.758624372934435</v>
      </c>
      <c r="X433" s="153">
        <f t="shared" si="81"/>
        <v>58.565523871281982</v>
      </c>
      <c r="Y433" s="155">
        <v>3.1727018192427217</v>
      </c>
      <c r="Z433" s="153">
        <f t="shared" si="82"/>
        <v>25.203802711186018</v>
      </c>
      <c r="AA433" s="165">
        <v>1512.228162671161</v>
      </c>
    </row>
    <row r="434" spans="13:27">
      <c r="M434" s="164">
        <f>Equations!E434-V433</f>
        <v>-71.86834659515668</v>
      </c>
      <c r="N434" s="152">
        <f t="shared" si="73"/>
        <v>-37.911070281040637</v>
      </c>
      <c r="O434" s="152">
        <f t="shared" si="74"/>
        <v>-229.76406230933719</v>
      </c>
      <c r="P434" s="152">
        <f t="shared" si="75"/>
        <v>-30.01049669781915</v>
      </c>
      <c r="Q434" s="152">
        <f t="shared" si="76"/>
        <v>-17.188493729115883</v>
      </c>
      <c r="R434" s="153">
        <f t="shared" si="77"/>
        <v>-54.505554993281805</v>
      </c>
      <c r="S434" s="153">
        <f t="shared" si="78"/>
        <v>21.140326333910192</v>
      </c>
      <c r="T434" s="153">
        <f t="shared" si="79"/>
        <v>-33.36522865937161</v>
      </c>
      <c r="U434" s="154">
        <f t="shared" si="83"/>
        <v>-4958.9941073327518</v>
      </c>
      <c r="V434" s="153">
        <f t="shared" si="72"/>
        <v>287.71457782330236</v>
      </c>
      <c r="W434" s="153">
        <f t="shared" si="80"/>
        <v>14.714577823302363</v>
      </c>
      <c r="X434" s="153">
        <f t="shared" si="81"/>
        <v>58.48624008194426</v>
      </c>
      <c r="Y434" s="155">
        <v>3.1710489500865289</v>
      </c>
      <c r="Z434" s="153">
        <f t="shared" si="82"/>
        <v>25.256653527020791</v>
      </c>
      <c r="AA434" s="165">
        <v>1515.3992116212476</v>
      </c>
    </row>
    <row r="435" spans="13:27">
      <c r="M435" s="164">
        <f>Equations!E435-V434</f>
        <v>-71.986800045524603</v>
      </c>
      <c r="N435" s="152">
        <f t="shared" si="73"/>
        <v>-37.973555328974562</v>
      </c>
      <c r="O435" s="152">
        <f t="shared" si="74"/>
        <v>-230.14275956954279</v>
      </c>
      <c r="P435" s="152">
        <f t="shared" si="75"/>
        <v>-30.059960015809981</v>
      </c>
      <c r="Q435" s="152">
        <f t="shared" si="76"/>
        <v>-17.21682381440796</v>
      </c>
      <c r="R435" s="153">
        <f t="shared" si="77"/>
        <v>-54.56692753121974</v>
      </c>
      <c r="S435" s="153">
        <f t="shared" si="78"/>
        <v>21.129304731013633</v>
      </c>
      <c r="T435" s="153">
        <f t="shared" si="79"/>
        <v>-33.437622800206107</v>
      </c>
      <c r="U435" s="154">
        <f t="shared" si="83"/>
        <v>-4992.4317301329584</v>
      </c>
      <c r="V435" s="153">
        <f t="shared" si="72"/>
        <v>287.67043570375375</v>
      </c>
      <c r="W435" s="153">
        <f t="shared" si="80"/>
        <v>14.670435703753753</v>
      </c>
      <c r="X435" s="153">
        <f t="shared" si="81"/>
        <v>58.406784266756759</v>
      </c>
      <c r="Y435" s="155">
        <v>3.1693957096520449</v>
      </c>
      <c r="Z435" s="153">
        <f t="shared" si="82"/>
        <v>25.309476788848325</v>
      </c>
      <c r="AA435" s="165">
        <v>1518.5686073308996</v>
      </c>
    </row>
    <row r="436" spans="13:27">
      <c r="M436" s="164">
        <f>Equations!E436-V435</f>
        <v>-72.105157925976016</v>
      </c>
      <c r="N436" s="152">
        <f t="shared" si="73"/>
        <v>-38.03598996308942</v>
      </c>
      <c r="O436" s="152">
        <f t="shared" si="74"/>
        <v>-230.52115129145102</v>
      </c>
      <c r="P436" s="152">
        <f t="shared" si="75"/>
        <v>-30.109383426097363</v>
      </c>
      <c r="Q436" s="152">
        <f t="shared" si="76"/>
        <v>-17.245131042587154</v>
      </c>
      <c r="R436" s="153">
        <f t="shared" si="77"/>
        <v>-54.62812758210945</v>
      </c>
      <c r="S436" s="153">
        <f t="shared" si="78"/>
        <v>21.118280650619329</v>
      </c>
      <c r="T436" s="153">
        <f t="shared" si="79"/>
        <v>-33.509846931490117</v>
      </c>
      <c r="U436" s="154">
        <f t="shared" si="83"/>
        <v>-5025.9415770644482</v>
      </c>
      <c r="V436" s="153">
        <f t="shared" si="72"/>
        <v>287.62619823872387</v>
      </c>
      <c r="W436" s="153">
        <f t="shared" si="80"/>
        <v>14.626198238723873</v>
      </c>
      <c r="X436" s="153">
        <f t="shared" si="81"/>
        <v>58.327156829702972</v>
      </c>
      <c r="Y436" s="155">
        <v>3.1677420975928992</v>
      </c>
      <c r="Z436" s="153">
        <f t="shared" si="82"/>
        <v>25.362272490474876</v>
      </c>
      <c r="AA436" s="165">
        <v>1521.7363494284925</v>
      </c>
    </row>
    <row r="437" spans="13:27">
      <c r="M437" s="164">
        <f>Equations!E437-V436</f>
        <v>-72.223420460946102</v>
      </c>
      <c r="N437" s="152">
        <f t="shared" si="73"/>
        <v>-38.098374301776396</v>
      </c>
      <c r="O437" s="152">
        <f t="shared" si="74"/>
        <v>-230.89923819258419</v>
      </c>
      <c r="P437" s="152">
        <f t="shared" si="75"/>
        <v>-30.158767022400028</v>
      </c>
      <c r="Q437" s="152">
        <f t="shared" si="76"/>
        <v>-17.273415467330821</v>
      </c>
      <c r="R437" s="153">
        <f t="shared" si="77"/>
        <v>-54.689155391736378</v>
      </c>
      <c r="S437" s="153">
        <f t="shared" si="78"/>
        <v>21.107254090414209</v>
      </c>
      <c r="T437" s="153">
        <f t="shared" si="79"/>
        <v>-33.581901301322169</v>
      </c>
      <c r="U437" s="154">
        <f t="shared" si="83"/>
        <v>-5059.5234783657706</v>
      </c>
      <c r="V437" s="153">
        <f t="shared" si="72"/>
        <v>287.58186565232052</v>
      </c>
      <c r="W437" s="153">
        <f t="shared" si="80"/>
        <v>14.581865652320516</v>
      </c>
      <c r="X437" s="153">
        <f t="shared" si="81"/>
        <v>58.247358174176931</v>
      </c>
      <c r="Y437" s="155">
        <v>3.166088113562131</v>
      </c>
      <c r="Z437" s="153">
        <f t="shared" si="82"/>
        <v>25.415040625700911</v>
      </c>
      <c r="AA437" s="165">
        <v>1524.9024375420547</v>
      </c>
    </row>
    <row r="438" spans="13:27">
      <c r="M438" s="164">
        <f>Equations!E438-V437</f>
        <v>-72.341587874542768</v>
      </c>
      <c r="N438" s="152">
        <f t="shared" si="73"/>
        <v>-38.160708463254011</v>
      </c>
      <c r="O438" s="152">
        <f t="shared" si="74"/>
        <v>-231.27702098941825</v>
      </c>
      <c r="P438" s="152">
        <f t="shared" si="75"/>
        <v>-30.208110898300074</v>
      </c>
      <c r="Q438" s="152">
        <f t="shared" si="76"/>
        <v>-17.301677142238049</v>
      </c>
      <c r="R438" s="153">
        <f t="shared" si="77"/>
        <v>-54.750011205284729</v>
      </c>
      <c r="S438" s="153">
        <f t="shared" si="78"/>
        <v>21.096225048081312</v>
      </c>
      <c r="T438" s="153">
        <f t="shared" si="79"/>
        <v>-33.653786157203413</v>
      </c>
      <c r="U438" s="154">
        <f t="shared" si="83"/>
        <v>-5093.1772645229739</v>
      </c>
      <c r="V438" s="153">
        <f t="shared" si="72"/>
        <v>287.53743816832468</v>
      </c>
      <c r="W438" s="153">
        <f t="shared" si="80"/>
        <v>14.537438168324684</v>
      </c>
      <c r="X438" s="153">
        <f t="shared" si="81"/>
        <v>58.167388702984432</v>
      </c>
      <c r="Y438" s="155">
        <v>3.1644337572121968</v>
      </c>
      <c r="Z438" s="153">
        <f t="shared" si="82"/>
        <v>25.467781188321116</v>
      </c>
      <c r="AA438" s="165">
        <v>1528.0668712992669</v>
      </c>
    </row>
    <row r="439" spans="13:27">
      <c r="M439" s="164">
        <f>Equations!E439-V438</f>
        <v>-72.459660390546929</v>
      </c>
      <c r="N439" s="152">
        <f t="shared" si="73"/>
        <v>-38.222992565568319</v>
      </c>
      <c r="O439" s="152">
        <f t="shared" si="74"/>
        <v>-231.6545003973838</v>
      </c>
      <c r="P439" s="152">
        <f t="shared" si="75"/>
        <v>-30.257415147243027</v>
      </c>
      <c r="Q439" s="152">
        <f t="shared" si="76"/>
        <v>-17.329916120829704</v>
      </c>
      <c r="R439" s="153">
        <f t="shared" si="77"/>
        <v>-54.810695267338005</v>
      </c>
      <c r="S439" s="153">
        <f t="shared" si="78"/>
        <v>21.085193521299757</v>
      </c>
      <c r="T439" s="153">
        <f t="shared" si="79"/>
        <v>-33.725501746038248</v>
      </c>
      <c r="U439" s="154">
        <f t="shared" si="83"/>
        <v>-5126.9027662690123</v>
      </c>
      <c r="V439" s="153">
        <f t="shared" si="72"/>
        <v>287.49291601019149</v>
      </c>
      <c r="W439" s="153">
        <f t="shared" si="80"/>
        <v>14.492916010191493</v>
      </c>
      <c r="X439" s="153">
        <f t="shared" si="81"/>
        <v>58.08724881834469</v>
      </c>
      <c r="Y439" s="155">
        <v>3.1627790281949637</v>
      </c>
      <c r="Z439" s="153">
        <f t="shared" si="82"/>
        <v>25.520494172124366</v>
      </c>
      <c r="AA439" s="165">
        <v>1531.229650327462</v>
      </c>
    </row>
    <row r="440" spans="13:27">
      <c r="M440" s="164">
        <f>Equations!E440-V439</f>
        <v>-72.577638232413733</v>
      </c>
      <c r="N440" s="152">
        <f t="shared" si="73"/>
        <v>-38.285226726593521</v>
      </c>
      <c r="O440" s="152">
        <f t="shared" si="74"/>
        <v>-232.03167713086987</v>
      </c>
      <c r="P440" s="152">
        <f t="shared" si="75"/>
        <v>-30.306679862538399</v>
      </c>
      <c r="Q440" s="152">
        <f t="shared" si="76"/>
        <v>-17.358132456548759</v>
      </c>
      <c r="R440" s="153">
        <f t="shared" si="77"/>
        <v>-54.871207821880411</v>
      </c>
      <c r="S440" s="153">
        <f t="shared" si="78"/>
        <v>21.074159507744731</v>
      </c>
      <c r="T440" s="153">
        <f t="shared" si="79"/>
        <v>-33.797048314135679</v>
      </c>
      <c r="U440" s="154">
        <f t="shared" si="83"/>
        <v>-5160.6998145831476</v>
      </c>
      <c r="V440" s="153">
        <f t="shared" si="72"/>
        <v>287.44829940105069</v>
      </c>
      <c r="W440" s="153">
        <f t="shared" si="80"/>
        <v>14.44829940105069</v>
      </c>
      <c r="X440" s="153">
        <f t="shared" si="81"/>
        <v>58.006938921891248</v>
      </c>
      <c r="Y440" s="155">
        <v>3.1611239261617095</v>
      </c>
      <c r="Z440" s="153">
        <f t="shared" si="82"/>
        <v>25.573179570893728</v>
      </c>
      <c r="AA440" s="165">
        <v>1534.3907742536237</v>
      </c>
    </row>
    <row r="441" spans="13:27">
      <c r="M441" s="164">
        <f>Equations!E441-V440</f>
        <v>-72.695521623272953</v>
      </c>
      <c r="N441" s="152">
        <f t="shared" si="73"/>
        <v>-38.34741106403218</v>
      </c>
      <c r="O441" s="152">
        <f t="shared" si="74"/>
        <v>-232.40855190322532</v>
      </c>
      <c r="P441" s="152">
        <f t="shared" si="75"/>
        <v>-30.355905137359827</v>
      </c>
      <c r="Q441" s="152">
        <f t="shared" si="76"/>
        <v>-17.386326202760351</v>
      </c>
      <c r="R441" s="153">
        <f t="shared" si="77"/>
        <v>-54.931549112297489</v>
      </c>
      <c r="S441" s="153">
        <f t="shared" si="78"/>
        <v>21.063123005087469</v>
      </c>
      <c r="T441" s="153">
        <f t="shared" si="79"/>
        <v>-33.86842610721002</v>
      </c>
      <c r="U441" s="154">
        <f t="shared" si="83"/>
        <v>-5194.5682406903579</v>
      </c>
      <c r="V441" s="153">
        <f t="shared" si="72"/>
        <v>287.40358856370796</v>
      </c>
      <c r="W441" s="153">
        <f t="shared" si="80"/>
        <v>14.403588563707956</v>
      </c>
      <c r="X441" s="153">
        <f t="shared" si="81"/>
        <v>57.926459414674326</v>
      </c>
      <c r="Y441" s="155">
        <v>3.1594684507631201</v>
      </c>
      <c r="Z441" s="153">
        <f t="shared" si="82"/>
        <v>25.625837378406448</v>
      </c>
      <c r="AA441" s="165">
        <v>1537.5502427043868</v>
      </c>
    </row>
    <row r="442" spans="13:27">
      <c r="M442" s="164">
        <f>Equations!E442-V441</f>
        <v>-72.813310785930184</v>
      </c>
      <c r="N442" s="152">
        <f t="shared" si="73"/>
        <v>-38.409545695415837</v>
      </c>
      <c r="O442" s="152">
        <f t="shared" si="74"/>
        <v>-232.78512542676265</v>
      </c>
      <c r="P442" s="152">
        <f t="shared" si="75"/>
        <v>-30.405091064745587</v>
      </c>
      <c r="Q442" s="152">
        <f t="shared" si="76"/>
        <v>-17.414497412752095</v>
      </c>
      <c r="R442" s="153">
        <f t="shared" si="77"/>
        <v>-54.9917193813775</v>
      </c>
      <c r="S442" s="153">
        <f t="shared" si="78"/>
        <v>21.052084010995259</v>
      </c>
      <c r="T442" s="153">
        <f t="shared" si="79"/>
        <v>-33.939635370382241</v>
      </c>
      <c r="U442" s="154">
        <f t="shared" si="83"/>
        <v>-5228.5078760607403</v>
      </c>
      <c r="V442" s="153">
        <f t="shared" si="72"/>
        <v>287.35878372064519</v>
      </c>
      <c r="W442" s="153">
        <f t="shared" si="80"/>
        <v>14.358783720645192</v>
      </c>
      <c r="X442" s="153">
        <f t="shared" si="81"/>
        <v>57.845810697161347</v>
      </c>
      <c r="Y442" s="155">
        <v>3.1578126016492889</v>
      </c>
      <c r="Z442" s="153">
        <f t="shared" si="82"/>
        <v>25.678467588433936</v>
      </c>
      <c r="AA442" s="165">
        <v>1540.7080553060362</v>
      </c>
    </row>
    <row r="443" spans="13:27">
      <c r="M443" s="164">
        <f>Equations!E443-V442</f>
        <v>-72.931005942867444</v>
      </c>
      <c r="N443" s="152">
        <f t="shared" si="73"/>
        <v>-38.471630738105375</v>
      </c>
      <c r="O443" s="152">
        <f t="shared" si="74"/>
        <v>-233.16139841275984</v>
      </c>
      <c r="P443" s="152">
        <f t="shared" si="75"/>
        <v>-30.454237737598817</v>
      </c>
      <c r="Q443" s="152">
        <f t="shared" si="76"/>
        <v>-17.442646139734215</v>
      </c>
      <c r="R443" s="153">
        <f t="shared" si="77"/>
        <v>-55.051718871312318</v>
      </c>
      <c r="S443" s="153">
        <f t="shared" si="78"/>
        <v>21.041042523131441</v>
      </c>
      <c r="T443" s="153">
        <f t="shared" si="79"/>
        <v>-34.01067634818088</v>
      </c>
      <c r="U443" s="154">
        <f t="shared" si="83"/>
        <v>-5262.5185524089211</v>
      </c>
      <c r="V443" s="153">
        <f t="shared" si="72"/>
        <v>287.31388509402149</v>
      </c>
      <c r="W443" s="153">
        <f t="shared" si="80"/>
        <v>14.313885094021487</v>
      </c>
      <c r="X443" s="153">
        <f t="shared" si="81"/>
        <v>57.764993169238679</v>
      </c>
      <c r="Y443" s="155">
        <v>3.1561563784697162</v>
      </c>
      <c r="Z443" s="153">
        <f t="shared" si="82"/>
        <v>25.731070194741765</v>
      </c>
      <c r="AA443" s="165">
        <v>1543.8642116845058</v>
      </c>
    </row>
    <row r="444" spans="13:27">
      <c r="M444" s="164">
        <f>Equations!E444-V443</f>
        <v>-73.048607316243732</v>
      </c>
      <c r="N444" s="152">
        <f t="shared" si="73"/>
        <v>-38.533666309291249</v>
      </c>
      <c r="O444" s="152">
        <f t="shared" si="74"/>
        <v>-233.5373715714621</v>
      </c>
      <c r="P444" s="152">
        <f t="shared" si="75"/>
        <v>-30.503345248687793</v>
      </c>
      <c r="Q444" s="152">
        <f t="shared" si="76"/>
        <v>-17.470772436839678</v>
      </c>
      <c r="R444" s="153">
        <f t="shared" si="77"/>
        <v>-55.111547823698153</v>
      </c>
      <c r="S444" s="153">
        <f t="shared" si="78"/>
        <v>21.029998539155375</v>
      </c>
      <c r="T444" s="153">
        <f t="shared" si="79"/>
        <v>-34.081549284542774</v>
      </c>
      <c r="U444" s="154">
        <f t="shared" si="83"/>
        <v>-5296.6001016934642</v>
      </c>
      <c r="V444" s="153">
        <f t="shared" si="72"/>
        <v>287.26889290567397</v>
      </c>
      <c r="W444" s="153">
        <f t="shared" si="80"/>
        <v>14.268892905673965</v>
      </c>
      <c r="X444" s="153">
        <f t="shared" si="81"/>
        <v>57.68400723021314</v>
      </c>
      <c r="Y444" s="155">
        <v>3.154499780873306</v>
      </c>
      <c r="Z444" s="153">
        <f t="shared" si="82"/>
        <v>25.783645191089651</v>
      </c>
      <c r="AA444" s="165">
        <v>1547.0187114653791</v>
      </c>
    </row>
    <row r="445" spans="13:27">
      <c r="M445" s="164">
        <f>Equations!E445-V444</f>
        <v>-73.166115127896205</v>
      </c>
      <c r="N445" s="152">
        <f t="shared" si="73"/>
        <v>-38.595652525994176</v>
      </c>
      <c r="O445" s="152">
        <f t="shared" si="74"/>
        <v>-233.91304561208591</v>
      </c>
      <c r="P445" s="152">
        <f t="shared" si="75"/>
        <v>-30.552413690646389</v>
      </c>
      <c r="Q445" s="152">
        <f t="shared" si="76"/>
        <v>-17.49887635712448</v>
      </c>
      <c r="R445" s="153">
        <f t="shared" si="77"/>
        <v>-55.171206479537005</v>
      </c>
      <c r="S445" s="153">
        <f t="shared" si="78"/>
        <v>21.018952056722444</v>
      </c>
      <c r="T445" s="153">
        <f t="shared" si="79"/>
        <v>-34.152254422814565</v>
      </c>
      <c r="U445" s="154">
        <f t="shared" si="83"/>
        <v>-5330.7523561162789</v>
      </c>
      <c r="V445" s="153">
        <f t="shared" si="72"/>
        <v>287.22380737711848</v>
      </c>
      <c r="W445" s="153">
        <f t="shared" si="80"/>
        <v>14.223807377118476</v>
      </c>
      <c r="X445" s="153">
        <f t="shared" si="81"/>
        <v>57.602853278813257</v>
      </c>
      <c r="Y445" s="155">
        <v>3.1528428085083666</v>
      </c>
      <c r="Z445" s="153">
        <f t="shared" si="82"/>
        <v>25.836192571231457</v>
      </c>
      <c r="AA445" s="165">
        <v>1550.1715542738875</v>
      </c>
    </row>
    <row r="446" spans="13:27">
      <c r="M446" s="164">
        <f>Equations!E446-V445</f>
        <v>-73.283529599340739</v>
      </c>
      <c r="N446" s="152">
        <f t="shared" si="73"/>
        <v>-38.65758950506536</v>
      </c>
      <c r="O446" s="152">
        <f t="shared" si="74"/>
        <v>-234.28842124282036</v>
      </c>
      <c r="P446" s="152">
        <f t="shared" si="75"/>
        <v>-30.601443155974312</v>
      </c>
      <c r="Q446" s="152">
        <f t="shared" si="76"/>
        <v>-17.52695795356777</v>
      </c>
      <c r="R446" s="153">
        <f t="shared" si="77"/>
        <v>-55.230695079237314</v>
      </c>
      <c r="S446" s="153">
        <f t="shared" si="78"/>
        <v>21.007903073484052</v>
      </c>
      <c r="T446" s="153">
        <f t="shared" si="79"/>
        <v>-34.222792005753263</v>
      </c>
      <c r="U446" s="154">
        <f t="shared" si="83"/>
        <v>-5364.9751481220319</v>
      </c>
      <c r="V446" s="153">
        <f t="shared" si="72"/>
        <v>287.17862872955038</v>
      </c>
      <c r="W446" s="153">
        <f t="shared" si="80"/>
        <v>14.178628729550383</v>
      </c>
      <c r="X446" s="153">
        <f t="shared" si="81"/>
        <v>57.52153171319069</v>
      </c>
      <c r="Y446" s="155">
        <v>3.1511854610226075</v>
      </c>
      <c r="Z446" s="153">
        <f t="shared" si="82"/>
        <v>25.888712328915169</v>
      </c>
      <c r="AA446" s="165">
        <v>1553.3227397349101</v>
      </c>
    </row>
    <row r="447" spans="13:27">
      <c r="M447" s="164">
        <f>Equations!E447-V446</f>
        <v>-73.400850951772611</v>
      </c>
      <c r="N447" s="152">
        <f t="shared" si="73"/>
        <v>-38.719477363186911</v>
      </c>
      <c r="O447" s="152">
        <f t="shared" si="74"/>
        <v>-234.66349917082977</v>
      </c>
      <c r="P447" s="152">
        <f t="shared" si="75"/>
        <v>-30.6504337370374</v>
      </c>
      <c r="Q447" s="152">
        <f t="shared" si="76"/>
        <v>-17.555017279072032</v>
      </c>
      <c r="R447" s="153">
        <f t="shared" si="77"/>
        <v>-55.290013862615019</v>
      </c>
      <c r="S447" s="153">
        <f t="shared" si="78"/>
        <v>20.99685158708758</v>
      </c>
      <c r="T447" s="153">
        <f t="shared" si="79"/>
        <v>-34.293162275527436</v>
      </c>
      <c r="U447" s="154">
        <f t="shared" si="83"/>
        <v>-5399.2683103975596</v>
      </c>
      <c r="V447" s="153">
        <f t="shared" si="72"/>
        <v>287.13335718384536</v>
      </c>
      <c r="W447" s="153">
        <f t="shared" si="80"/>
        <v>14.133357183845362</v>
      </c>
      <c r="X447" s="153">
        <f t="shared" si="81"/>
        <v>57.440042930921649</v>
      </c>
      <c r="Y447" s="155">
        <v>3.1495277380631368</v>
      </c>
      <c r="Z447" s="153">
        <f t="shared" si="82"/>
        <v>25.941204457882886</v>
      </c>
      <c r="AA447" s="165">
        <v>1556.4722674729733</v>
      </c>
    </row>
    <row r="448" spans="13:27">
      <c r="M448" s="164">
        <f>Equations!E448-V447</f>
        <v>-73.518079406067613</v>
      </c>
      <c r="N448" s="152">
        <f t="shared" si="73"/>
        <v>-38.781316216872398</v>
      </c>
      <c r="O448" s="152">
        <f t="shared" si="74"/>
        <v>-235.03828010225695</v>
      </c>
      <c r="P448" s="152">
        <f t="shared" si="75"/>
        <v>-30.699385526068092</v>
      </c>
      <c r="Q448" s="152">
        <f t="shared" si="76"/>
        <v>-17.583054386463331</v>
      </c>
      <c r="R448" s="153">
        <f t="shared" si="77"/>
        <v>-55.349163068894761</v>
      </c>
      <c r="S448" s="153">
        <f t="shared" si="78"/>
        <v>20.985797595176422</v>
      </c>
      <c r="T448" s="153">
        <f t="shared" si="79"/>
        <v>-34.363365473718339</v>
      </c>
      <c r="U448" s="154">
        <f t="shared" si="83"/>
        <v>-5433.6316758712783</v>
      </c>
      <c r="V448" s="153">
        <f t="shared" si="72"/>
        <v>287.0879929605602</v>
      </c>
      <c r="W448" s="153">
        <f t="shared" si="80"/>
        <v>14.0879929605602</v>
      </c>
      <c r="X448" s="153">
        <f t="shared" si="81"/>
        <v>57.358387329008366</v>
      </c>
      <c r="Y448" s="155">
        <v>3.1478696392764633</v>
      </c>
      <c r="Z448" s="153">
        <f t="shared" si="82"/>
        <v>25.993668951870827</v>
      </c>
      <c r="AA448" s="165">
        <v>1559.6201371122497</v>
      </c>
    </row>
    <row r="449" spans="13:27">
      <c r="M449" s="164">
        <f>Equations!E449-V448</f>
        <v>-73.635215182782446</v>
      </c>
      <c r="N449" s="152">
        <f t="shared" si="73"/>
        <v>-38.843106182467061</v>
      </c>
      <c r="O449" s="152">
        <f t="shared" si="74"/>
        <v>-235.41276474222462</v>
      </c>
      <c r="P449" s="152">
        <f t="shared" si="75"/>
        <v>-30.748298615165563</v>
      </c>
      <c r="Q449" s="152">
        <f t="shared" si="76"/>
        <v>-17.611069328491421</v>
      </c>
      <c r="R449" s="153">
        <f t="shared" si="77"/>
        <v>-55.408142936710561</v>
      </c>
      <c r="S449" s="153">
        <f t="shared" si="78"/>
        <v>20.974741095389945</v>
      </c>
      <c r="T449" s="153">
        <f t="shared" si="79"/>
        <v>-34.433401841320617</v>
      </c>
      <c r="U449" s="154">
        <f t="shared" si="83"/>
        <v>-5468.0650777125993</v>
      </c>
      <c r="V449" s="153">
        <f t="shared" si="72"/>
        <v>287.04253627993353</v>
      </c>
      <c r="W449" s="153">
        <f t="shared" si="80"/>
        <v>14.042536279933529</v>
      </c>
      <c r="X449" s="153">
        <f t="shared" si="81"/>
        <v>57.276565303880353</v>
      </c>
      <c r="Y449" s="155">
        <v>3.1462111643084918</v>
      </c>
      <c r="Z449" s="153">
        <f t="shared" si="82"/>
        <v>26.046105804609301</v>
      </c>
      <c r="AA449" s="165">
        <v>1562.7663482765581</v>
      </c>
    </row>
    <row r="450" spans="13:27">
      <c r="M450" s="164">
        <f>Equations!E450-V449</f>
        <v>-70.559536279933525</v>
      </c>
      <c r="N450" s="152">
        <f t="shared" si="73"/>
        <v>-37.220663416326154</v>
      </c>
      <c r="O450" s="152">
        <f t="shared" si="74"/>
        <v>-225.5797782807646</v>
      </c>
      <c r="P450" s="152">
        <f t="shared" si="75"/>
        <v>-29.463968921629522</v>
      </c>
      <c r="Q450" s="152">
        <f t="shared" si="76"/>
        <v>-16.875470277741094</v>
      </c>
      <c r="R450" s="153">
        <f t="shared" si="77"/>
        <v>-52.795768527069114</v>
      </c>
      <c r="S450" s="153">
        <f t="shared" si="78"/>
        <v>20.857006316719652</v>
      </c>
      <c r="T450" s="153">
        <f t="shared" si="79"/>
        <v>-31.938762210349463</v>
      </c>
      <c r="U450" s="154">
        <f t="shared" si="83"/>
        <v>-5500.0038399229488</v>
      </c>
      <c r="V450" s="153">
        <f t="shared" si="72"/>
        <v>287.0003728561714</v>
      </c>
      <c r="W450" s="153">
        <f t="shared" si="80"/>
        <v>14.000372856171396</v>
      </c>
      <c r="X450" s="153">
        <f t="shared" si="81"/>
        <v>57.200671141108515</v>
      </c>
      <c r="Y450" s="155">
        <v>3.1285509475079478</v>
      </c>
      <c r="Z450" s="153">
        <f t="shared" si="82"/>
        <v>26.098248320401101</v>
      </c>
      <c r="AA450" s="165">
        <v>1565.894899224066</v>
      </c>
    </row>
    <row r="451" spans="13:27">
      <c r="M451" s="164">
        <f>Equations!E451-V450</f>
        <v>-70.517372856171392</v>
      </c>
      <c r="N451" s="152">
        <f t="shared" si="73"/>
        <v>-37.198421906714984</v>
      </c>
      <c r="O451" s="152">
        <f t="shared" si="74"/>
        <v>-225.44498125281805</v>
      </c>
      <c r="P451" s="152">
        <f t="shared" si="75"/>
        <v>-29.446362487788626</v>
      </c>
      <c r="Q451" s="152">
        <f t="shared" si="76"/>
        <v>-16.865386203468233</v>
      </c>
      <c r="R451" s="153">
        <f t="shared" si="77"/>
        <v>-52.729573947947898</v>
      </c>
      <c r="S451" s="153">
        <f t="shared" si="78"/>
        <v>20.843311190468313</v>
      </c>
      <c r="T451" s="153">
        <f t="shared" si="79"/>
        <v>-31.886262757479585</v>
      </c>
      <c r="U451" s="154">
        <f t="shared" si="83"/>
        <v>-5531.8901026804288</v>
      </c>
      <c r="V451" s="153">
        <f t="shared" ref="V451:V514" si="84">U451/(J$3*1670)+J$2</f>
        <v>286.95827873868552</v>
      </c>
      <c r="W451" s="153">
        <f t="shared" si="80"/>
        <v>13.958278738685522</v>
      </c>
      <c r="X451" s="153">
        <f t="shared" si="81"/>
        <v>57.12490172963394</v>
      </c>
      <c r="Y451" s="155">
        <v>3.126496678570247</v>
      </c>
      <c r="Z451" s="153">
        <f t="shared" si="82"/>
        <v>26.150356598377268</v>
      </c>
      <c r="AA451" s="165">
        <v>1569.0213959026362</v>
      </c>
    </row>
    <row r="452" spans="13:27">
      <c r="M452" s="164">
        <f>Equations!E452-V451</f>
        <v>-70.475278738685518</v>
      </c>
      <c r="N452" s="152">
        <f t="shared" ref="N452:N515" si="85">(L$2*G$20*M452)/(G$19)</f>
        <v>-37.176216956663538</v>
      </c>
      <c r="O452" s="152">
        <f t="shared" ref="O452:O515" si="86">(L$4*G$20*M452)/(G$19)</f>
        <v>-225.31040579796081</v>
      </c>
      <c r="P452" s="152">
        <f t="shared" ref="P452:P515" si="87">(L$3*G$28*M452)/(G$27)</f>
        <v>-29.428784994585346</v>
      </c>
      <c r="Q452" s="152">
        <f t="shared" ref="Q452:Q515" si="88">(H$38*G$30*M452)/(G$31)</f>
        <v>-16.855318704927956</v>
      </c>
      <c r="R452" s="153">
        <f t="shared" ref="R452:R515" si="89">Q452*Y452</f>
        <v>-52.663469056799833</v>
      </c>
      <c r="S452" s="153">
        <f t="shared" ref="S452:S515" si="90">H$14*H$15*Y452</f>
        <v>20.829614666933086</v>
      </c>
      <c r="T452" s="153">
        <f t="shared" ref="T452:T515" si="91">R452+S452</f>
        <v>-31.833854389866747</v>
      </c>
      <c r="U452" s="154">
        <f t="shared" si="83"/>
        <v>-5563.7239570702959</v>
      </c>
      <c r="V452" s="153">
        <f t="shared" si="84"/>
        <v>286.91625380723133</v>
      </c>
      <c r="W452" s="153">
        <f t="shared" ref="W452:W515" si="92">(V452-273)</f>
        <v>13.916253807231328</v>
      </c>
      <c r="X452" s="153">
        <f t="shared" ref="X452:X515" si="93">CONVERT(W452,"C","F")</f>
        <v>57.049256853016388</v>
      </c>
      <c r="Y452" s="155">
        <v>3.1244422000399625</v>
      </c>
      <c r="Z452" s="153">
        <f t="shared" ref="Z452:Z515" si="94">AA452/60</f>
        <v>26.202430635044603</v>
      </c>
      <c r="AA452" s="165">
        <v>1572.1458381026762</v>
      </c>
    </row>
    <row r="453" spans="13:27">
      <c r="M453" s="164">
        <f>Equations!E453-V452</f>
        <v>-70.433253807231324</v>
      </c>
      <c r="N453" s="152">
        <f t="shared" si="85"/>
        <v>-37.154048502741944</v>
      </c>
      <c r="O453" s="152">
        <f t="shared" si="86"/>
        <v>-225.17605153176936</v>
      </c>
      <c r="P453" s="152">
        <f t="shared" si="87"/>
        <v>-29.41123639180843</v>
      </c>
      <c r="Q453" s="152">
        <f t="shared" si="88"/>
        <v>-16.84526775336181</v>
      </c>
      <c r="R453" s="153">
        <f t="shared" si="89"/>
        <v>-52.597453665192859</v>
      </c>
      <c r="S453" s="153">
        <f t="shared" si="90"/>
        <v>20.815916745004341</v>
      </c>
      <c r="T453" s="153">
        <f t="shared" si="91"/>
        <v>-31.781536920188518</v>
      </c>
      <c r="U453" s="154">
        <f t="shared" ref="U453:U516" si="95">U452+T453</f>
        <v>-5595.5054939904849</v>
      </c>
      <c r="V453" s="153">
        <f t="shared" si="84"/>
        <v>286.87429794181134</v>
      </c>
      <c r="W453" s="153">
        <f t="shared" si="92"/>
        <v>13.874297941811335</v>
      </c>
      <c r="X453" s="153">
        <f t="shared" si="93"/>
        <v>56.973736295260409</v>
      </c>
      <c r="Y453" s="155">
        <v>3.122387511750651</v>
      </c>
      <c r="Z453" s="153">
        <f t="shared" si="94"/>
        <v>26.254470426907115</v>
      </c>
      <c r="AA453" s="165">
        <v>1575.2682256144269</v>
      </c>
    </row>
    <row r="454" spans="13:27">
      <c r="M454" s="164">
        <f>Equations!E454-V453</f>
        <v>-70.391297941811331</v>
      </c>
      <c r="N454" s="152">
        <f t="shared" si="85"/>
        <v>-37.13191648165067</v>
      </c>
      <c r="O454" s="152">
        <f t="shared" si="86"/>
        <v>-225.04191807061011</v>
      </c>
      <c r="P454" s="152">
        <f t="shared" si="87"/>
        <v>-29.393716629349811</v>
      </c>
      <c r="Q454" s="152">
        <f t="shared" si="88"/>
        <v>-16.835233320070426</v>
      </c>
      <c r="R454" s="153">
        <f t="shared" si="89"/>
        <v>-52.531527585096988</v>
      </c>
      <c r="S454" s="153">
        <f t="shared" si="90"/>
        <v>20.802217423570678</v>
      </c>
      <c r="T454" s="153">
        <f t="shared" si="91"/>
        <v>-31.72931016152631</v>
      </c>
      <c r="U454" s="154">
        <f t="shared" si="95"/>
        <v>-5627.2348041520108</v>
      </c>
      <c r="V454" s="153">
        <f t="shared" si="84"/>
        <v>286.83241102267499</v>
      </c>
      <c r="W454" s="153">
        <f t="shared" si="92"/>
        <v>13.832411022674989</v>
      </c>
      <c r="X454" s="153">
        <f t="shared" si="93"/>
        <v>56.898339840814984</v>
      </c>
      <c r="Y454" s="155">
        <v>3.1203326135356013</v>
      </c>
      <c r="Z454" s="153">
        <f t="shared" si="94"/>
        <v>26.306475970466042</v>
      </c>
      <c r="AA454" s="165">
        <v>1578.3885582279624</v>
      </c>
    </row>
    <row r="455" spans="13:27">
      <c r="M455" s="164">
        <f>Equations!E455-V454</f>
        <v>-70.349411022674985</v>
      </c>
      <c r="N455" s="152">
        <f t="shared" si="85"/>
        <v>-37.109820830220428</v>
      </c>
      <c r="O455" s="152">
        <f t="shared" si="86"/>
        <v>-224.90800503163891</v>
      </c>
      <c r="P455" s="152">
        <f t="shared" si="87"/>
        <v>-29.376225657204532</v>
      </c>
      <c r="Q455" s="152">
        <f t="shared" si="88"/>
        <v>-16.8252153764135</v>
      </c>
      <c r="R455" s="153">
        <f t="shared" si="89"/>
        <v>-52.465690628883756</v>
      </c>
      <c r="S455" s="153">
        <f t="shared" si="90"/>
        <v>20.788516701518926</v>
      </c>
      <c r="T455" s="153">
        <f t="shared" si="91"/>
        <v>-31.67717392736483</v>
      </c>
      <c r="U455" s="154">
        <f t="shared" si="95"/>
        <v>-5658.9119780793753</v>
      </c>
      <c r="V455" s="153">
        <f t="shared" si="84"/>
        <v>286.79059293031776</v>
      </c>
      <c r="W455" s="153">
        <f t="shared" si="92"/>
        <v>13.790592930317757</v>
      </c>
      <c r="X455" s="153">
        <f t="shared" si="93"/>
        <v>56.823067274571969</v>
      </c>
      <c r="Y455" s="155">
        <v>3.1182775052278386</v>
      </c>
      <c r="Z455" s="153">
        <f t="shared" si="94"/>
        <v>26.358447262219837</v>
      </c>
      <c r="AA455" s="165">
        <v>1581.5068357331902</v>
      </c>
    </row>
    <row r="456" spans="13:27">
      <c r="M456" s="164">
        <f>Equations!E456-V455</f>
        <v>-70.307592930317753</v>
      </c>
      <c r="N456" s="152">
        <f t="shared" si="85"/>
        <v>-37.087761485411718</v>
      </c>
      <c r="O456" s="152">
        <f t="shared" si="86"/>
        <v>-224.77431203279829</v>
      </c>
      <c r="P456" s="152">
        <f t="shared" si="87"/>
        <v>-29.358763425470368</v>
      </c>
      <c r="Q456" s="152">
        <f t="shared" si="88"/>
        <v>-16.815213893809549</v>
      </c>
      <c r="R456" s="153">
        <f t="shared" si="89"/>
        <v>-52.399942609324796</v>
      </c>
      <c r="S456" s="153">
        <f t="shared" si="90"/>
        <v>20.774814577734123</v>
      </c>
      <c r="T456" s="153">
        <f t="shared" si="91"/>
        <v>-31.625128031590673</v>
      </c>
      <c r="U456" s="154">
        <f t="shared" si="95"/>
        <v>-5690.5371061109663</v>
      </c>
      <c r="V456" s="153">
        <f t="shared" si="84"/>
        <v>286.74884354548107</v>
      </c>
      <c r="W456" s="153">
        <f t="shared" si="92"/>
        <v>13.748843545481066</v>
      </c>
      <c r="X456" s="153">
        <f t="shared" si="93"/>
        <v>56.747918381865915</v>
      </c>
      <c r="Y456" s="155">
        <v>3.1162221866601185</v>
      </c>
      <c r="Z456" s="153">
        <f t="shared" si="94"/>
        <v>26.410384298664169</v>
      </c>
      <c r="AA456" s="165">
        <v>1584.6230579198502</v>
      </c>
    </row>
    <row r="457" spans="13:27">
      <c r="M457" s="164">
        <f>Equations!E457-V456</f>
        <v>-70.265843545481061</v>
      </c>
      <c r="N457" s="152">
        <f t="shared" si="85"/>
        <v>-37.065738384314798</v>
      </c>
      <c r="O457" s="152">
        <f t="shared" si="86"/>
        <v>-224.64083869281691</v>
      </c>
      <c r="P457" s="152">
        <f t="shared" si="87"/>
        <v>-29.3413298843478</v>
      </c>
      <c r="Q457" s="152">
        <f t="shared" si="88"/>
        <v>-16.805228843735946</v>
      </c>
      <c r="R457" s="153">
        <f t="shared" si="89"/>
        <v>-52.334283339591472</v>
      </c>
      <c r="S457" s="153">
        <f t="shared" si="90"/>
        <v>20.761111051099544</v>
      </c>
      <c r="T457" s="153">
        <f t="shared" si="91"/>
        <v>-31.573172288491929</v>
      </c>
      <c r="U457" s="154">
        <f t="shared" si="95"/>
        <v>-5722.1102783994584</v>
      </c>
      <c r="V457" s="153">
        <f t="shared" si="84"/>
        <v>286.70716274915128</v>
      </c>
      <c r="W457" s="153">
        <f t="shared" si="92"/>
        <v>13.70716274915128</v>
      </c>
      <c r="X457" s="153">
        <f t="shared" si="93"/>
        <v>56.67289294847231</v>
      </c>
      <c r="Y457" s="155">
        <v>3.1141666576649314</v>
      </c>
      <c r="Z457" s="153">
        <f t="shared" si="94"/>
        <v>26.462287076291922</v>
      </c>
      <c r="AA457" s="165">
        <v>1587.7372245775152</v>
      </c>
    </row>
    <row r="458" spans="13:27">
      <c r="M458" s="164">
        <f>Equations!E458-V457</f>
        <v>-70.224162749151276</v>
      </c>
      <c r="N458" s="152">
        <f t="shared" si="85"/>
        <v>-37.043751464149103</v>
      </c>
      <c r="O458" s="152">
        <f t="shared" si="86"/>
        <v>-224.50758463120667</v>
      </c>
      <c r="P458" s="152">
        <f t="shared" si="87"/>
        <v>-29.323924984139595</v>
      </c>
      <c r="Q458" s="152">
        <f t="shared" si="88"/>
        <v>-16.795260197728616</v>
      </c>
      <c r="R458" s="153">
        <f t="shared" si="89"/>
        <v>-52.268712633253223</v>
      </c>
      <c r="S458" s="153">
        <f t="shared" si="90"/>
        <v>20.747406120496631</v>
      </c>
      <c r="T458" s="153">
        <f t="shared" si="91"/>
        <v>-31.521306512756592</v>
      </c>
      <c r="U458" s="154">
        <f t="shared" si="95"/>
        <v>-5753.6315849122147</v>
      </c>
      <c r="V458" s="153">
        <f t="shared" si="84"/>
        <v>286.66555042255953</v>
      </c>
      <c r="W458" s="153">
        <f t="shared" si="92"/>
        <v>13.665550422559534</v>
      </c>
      <c r="X458" s="153">
        <f t="shared" si="93"/>
        <v>56.597990760607161</v>
      </c>
      <c r="Y458" s="155">
        <v>3.1121109180744946</v>
      </c>
      <c r="Z458" s="153">
        <f t="shared" si="94"/>
        <v>26.514155591593163</v>
      </c>
      <c r="AA458" s="165">
        <v>1590.8493354955897</v>
      </c>
    </row>
    <row r="459" spans="13:27">
      <c r="M459" s="164">
        <f>Equations!E459-V458</f>
        <v>-70.18255042255953</v>
      </c>
      <c r="N459" s="152">
        <f t="shared" si="85"/>
        <v>-37.021800662263196</v>
      </c>
      <c r="O459" s="152">
        <f t="shared" si="86"/>
        <v>-224.37454946826179</v>
      </c>
      <c r="P459" s="152">
        <f t="shared" si="87"/>
        <v>-29.30654867525072</v>
      </c>
      <c r="Q459" s="152">
        <f t="shared" si="88"/>
        <v>-16.785307927382043</v>
      </c>
      <c r="R459" s="153">
        <f t="shared" si="89"/>
        <v>-52.20323030427717</v>
      </c>
      <c r="S459" s="153">
        <f t="shared" si="90"/>
        <v>20.733699784805065</v>
      </c>
      <c r="T459" s="153">
        <f t="shared" si="91"/>
        <v>-31.469530519472105</v>
      </c>
      <c r="U459" s="154">
        <f t="shared" si="95"/>
        <v>-5785.1011154316866</v>
      </c>
      <c r="V459" s="153">
        <f t="shared" si="84"/>
        <v>286.62400644718093</v>
      </c>
      <c r="W459" s="153">
        <f t="shared" si="92"/>
        <v>13.624006447180932</v>
      </c>
      <c r="X459" s="153">
        <f t="shared" si="93"/>
        <v>56.523211604925677</v>
      </c>
      <c r="Y459" s="155">
        <v>3.1100549677207598</v>
      </c>
      <c r="Z459" s="153">
        <f t="shared" si="94"/>
        <v>26.565989841055174</v>
      </c>
      <c r="AA459" s="165">
        <v>1593.9593904633105</v>
      </c>
    </row>
    <row r="460" spans="13:27">
      <c r="M460" s="164">
        <f>Equations!E460-V459</f>
        <v>-70.141006447180928</v>
      </c>
      <c r="N460" s="152">
        <f t="shared" si="85"/>
        <v>-36.999885916134367</v>
      </c>
      <c r="O460" s="152">
        <f t="shared" si="86"/>
        <v>-224.24173282505677</v>
      </c>
      <c r="P460" s="152">
        <f t="shared" si="87"/>
        <v>-29.289200908188025</v>
      </c>
      <c r="Q460" s="152">
        <f t="shared" si="88"/>
        <v>-16.775372004349055</v>
      </c>
      <c r="R460" s="153">
        <f t="shared" si="89"/>
        <v>-52.137836167026812</v>
      </c>
      <c r="S460" s="153">
        <f t="shared" si="90"/>
        <v>20.719992042902717</v>
      </c>
      <c r="T460" s="153">
        <f t="shared" si="91"/>
        <v>-31.417844124124095</v>
      </c>
      <c r="U460" s="154">
        <f t="shared" si="95"/>
        <v>-5816.5189595558104</v>
      </c>
      <c r="V460" s="153">
        <f t="shared" si="84"/>
        <v>286.58253070473438</v>
      </c>
      <c r="W460" s="153">
        <f t="shared" si="92"/>
        <v>13.582530704734381</v>
      </c>
      <c r="X460" s="153">
        <f t="shared" si="93"/>
        <v>56.448555268521886</v>
      </c>
      <c r="Y460" s="155">
        <v>3.1079988064354076</v>
      </c>
      <c r="Z460" s="153">
        <f t="shared" si="94"/>
        <v>26.617789821162432</v>
      </c>
      <c r="AA460" s="165">
        <v>1597.0673892697459</v>
      </c>
    </row>
    <row r="461" spans="13:27">
      <c r="M461" s="164">
        <f>Equations!E461-V460</f>
        <v>-70.099530704734377</v>
      </c>
      <c r="N461" s="152">
        <f t="shared" si="85"/>
        <v>-36.978007163368467</v>
      </c>
      <c r="O461" s="152">
        <f t="shared" si="86"/>
        <v>-224.10913432344526</v>
      </c>
      <c r="P461" s="152">
        <f t="shared" si="87"/>
        <v>-29.271881633560167</v>
      </c>
      <c r="Q461" s="152">
        <f t="shared" si="88"/>
        <v>-16.765452400340784</v>
      </c>
      <c r="R461" s="153">
        <f t="shared" si="89"/>
        <v>-52.072530036261313</v>
      </c>
      <c r="S461" s="153">
        <f t="shared" si="90"/>
        <v>20.706282893665652</v>
      </c>
      <c r="T461" s="153">
        <f t="shared" si="91"/>
        <v>-31.366247142595661</v>
      </c>
      <c r="U461" s="154">
        <f t="shared" si="95"/>
        <v>-5847.8852066984064</v>
      </c>
      <c r="V461" s="153">
        <f t="shared" si="84"/>
        <v>286.54112307718168</v>
      </c>
      <c r="W461" s="153">
        <f t="shared" si="92"/>
        <v>13.54112307718168</v>
      </c>
      <c r="X461" s="153">
        <f t="shared" si="93"/>
        <v>56.374021538927025</v>
      </c>
      <c r="Y461" s="155">
        <v>3.1059424340498474</v>
      </c>
      <c r="Z461" s="153">
        <f t="shared" si="94"/>
        <v>26.669555528396597</v>
      </c>
      <c r="AA461" s="165">
        <v>1600.1733317037958</v>
      </c>
    </row>
    <row r="462" spans="13:27">
      <c r="M462" s="164">
        <f>Equations!E462-V461</f>
        <v>-70.058123077181676</v>
      </c>
      <c r="N462" s="152">
        <f t="shared" si="85"/>
        <v>-36.956164341699498</v>
      </c>
      <c r="O462" s="152">
        <f t="shared" si="86"/>
        <v>-223.97675358605753</v>
      </c>
      <c r="P462" s="152">
        <f t="shared" si="87"/>
        <v>-29.254590802077221</v>
      </c>
      <c r="Q462" s="152">
        <f t="shared" si="88"/>
        <v>-16.755549087126465</v>
      </c>
      <c r="R462" s="153">
        <f t="shared" si="89"/>
        <v>-52.007311727134365</v>
      </c>
      <c r="S462" s="153">
        <f t="shared" si="90"/>
        <v>20.69257233596813</v>
      </c>
      <c r="T462" s="153">
        <f t="shared" si="91"/>
        <v>-31.314739391166235</v>
      </c>
      <c r="U462" s="154">
        <f t="shared" si="95"/>
        <v>-5879.1999460895722</v>
      </c>
      <c r="V462" s="153">
        <f t="shared" si="84"/>
        <v>286.49978344672712</v>
      </c>
      <c r="W462" s="153">
        <f t="shared" si="92"/>
        <v>13.499783446727122</v>
      </c>
      <c r="X462" s="153">
        <f t="shared" si="93"/>
        <v>56.299610204108816</v>
      </c>
      <c r="Y462" s="155">
        <v>3.1038858503952191</v>
      </c>
      <c r="Z462" s="153">
        <f t="shared" si="94"/>
        <v>26.721286959236519</v>
      </c>
      <c r="AA462" s="165">
        <v>1603.2772175541911</v>
      </c>
    </row>
    <row r="463" spans="13:27">
      <c r="M463" s="164">
        <f>Equations!E463-V462</f>
        <v>-70.016783446727118</v>
      </c>
      <c r="N463" s="152">
        <f t="shared" si="85"/>
        <v>-36.934357388989376</v>
      </c>
      <c r="O463" s="152">
        <f t="shared" si="86"/>
        <v>-223.84459023629927</v>
      </c>
      <c r="P463" s="152">
        <f t="shared" si="87"/>
        <v>-29.237328364550525</v>
      </c>
      <c r="Q463" s="152">
        <f t="shared" si="88"/>
        <v>-16.745662036533318</v>
      </c>
      <c r="R463" s="153">
        <f t="shared" si="89"/>
        <v>-51.942181055193203</v>
      </c>
      <c r="S463" s="153">
        <f t="shared" si="90"/>
        <v>20.678860368682589</v>
      </c>
      <c r="T463" s="153">
        <f t="shared" si="91"/>
        <v>-31.263320686510614</v>
      </c>
      <c r="U463" s="154">
        <f t="shared" si="95"/>
        <v>-5910.4632667760825</v>
      </c>
      <c r="V463" s="153">
        <f t="shared" si="84"/>
        <v>286.45851169581721</v>
      </c>
      <c r="W463" s="153">
        <f t="shared" si="92"/>
        <v>13.458511695817208</v>
      </c>
      <c r="X463" s="153">
        <f t="shared" si="93"/>
        <v>56.225321052470974</v>
      </c>
      <c r="Y463" s="155">
        <v>3.1018290553023879</v>
      </c>
      <c r="Z463" s="153">
        <f t="shared" si="94"/>
        <v>26.772984110158227</v>
      </c>
      <c r="AA463" s="165">
        <v>1606.3790466094936</v>
      </c>
    </row>
    <row r="464" spans="13:27">
      <c r="M464" s="164">
        <f>Equations!E464-V463</f>
        <v>-69.975511695817204</v>
      </c>
      <c r="N464" s="152">
        <f t="shared" si="85"/>
        <v>-36.912586243227793</v>
      </c>
      <c r="O464" s="152">
        <f t="shared" si="86"/>
        <v>-223.71264389835022</v>
      </c>
      <c r="P464" s="152">
        <f t="shared" si="87"/>
        <v>-29.220094271892567</v>
      </c>
      <c r="Q464" s="152">
        <f t="shared" si="88"/>
        <v>-16.735791220446501</v>
      </c>
      <c r="R464" s="153">
        <f t="shared" si="89"/>
        <v>-51.877137836378019</v>
      </c>
      <c r="S464" s="153">
        <f t="shared" si="90"/>
        <v>20.665146990679684</v>
      </c>
      <c r="T464" s="153">
        <f t="shared" si="91"/>
        <v>-31.211990845698335</v>
      </c>
      <c r="U464" s="154">
        <f t="shared" si="95"/>
        <v>-5941.6752576217805</v>
      </c>
      <c r="V464" s="153">
        <f t="shared" si="84"/>
        <v>286.41730770713974</v>
      </c>
      <c r="W464" s="153">
        <f t="shared" si="92"/>
        <v>13.417307707139742</v>
      </c>
      <c r="X464" s="153">
        <f t="shared" si="93"/>
        <v>56.151153872851538</v>
      </c>
      <c r="Y464" s="155">
        <v>3.0997720486019524</v>
      </c>
      <c r="Z464" s="153">
        <f t="shared" si="94"/>
        <v>26.824646977634927</v>
      </c>
      <c r="AA464" s="165">
        <v>1609.4788186580956</v>
      </c>
    </row>
    <row r="465" spans="13:27">
      <c r="M465" s="164">
        <f>Equations!E465-V464</f>
        <v>-69.934307707139737</v>
      </c>
      <c r="N465" s="152">
        <f t="shared" si="85"/>
        <v>-36.890850842531705</v>
      </c>
      <c r="O465" s="152">
        <f t="shared" si="86"/>
        <v>-223.58091419716189</v>
      </c>
      <c r="P465" s="152">
        <f t="shared" si="87"/>
        <v>-29.202888475116588</v>
      </c>
      <c r="Q465" s="152">
        <f t="shared" si="88"/>
        <v>-16.725936610808869</v>
      </c>
      <c r="R465" s="153">
        <f t="shared" si="89"/>
        <v>-51.812181887020444</v>
      </c>
      <c r="S465" s="153">
        <f t="shared" si="90"/>
        <v>20.651432200828204</v>
      </c>
      <c r="T465" s="153">
        <f t="shared" si="91"/>
        <v>-31.16074968619224</v>
      </c>
      <c r="U465" s="154">
        <f t="shared" si="95"/>
        <v>-5972.836007307973</v>
      </c>
      <c r="V465" s="153">
        <f t="shared" si="84"/>
        <v>286.3761713636236</v>
      </c>
      <c r="W465" s="153">
        <f t="shared" si="92"/>
        <v>13.376171363623598</v>
      </c>
      <c r="X465" s="153">
        <f t="shared" si="93"/>
        <v>56.077108454522474</v>
      </c>
      <c r="Y465" s="155">
        <v>3.0977148301242305</v>
      </c>
      <c r="Z465" s="153">
        <f t="shared" si="94"/>
        <v>26.876275558136999</v>
      </c>
      <c r="AA465" s="165">
        <v>1612.5765334882199</v>
      </c>
    </row>
    <row r="466" spans="13:27">
      <c r="M466" s="164">
        <f>Equations!E466-V465</f>
        <v>-69.893171363623594</v>
      </c>
      <c r="N466" s="152">
        <f t="shared" si="85"/>
        <v>-36.869151125145272</v>
      </c>
      <c r="O466" s="152">
        <f t="shared" si="86"/>
        <v>-223.44940075845619</v>
      </c>
      <c r="P466" s="152">
        <f t="shared" si="87"/>
        <v>-29.185710925336487</v>
      </c>
      <c r="Q466" s="152">
        <f t="shared" si="88"/>
        <v>-16.716098179620946</v>
      </c>
      <c r="R466" s="153">
        <f t="shared" si="89"/>
        <v>-51.74731302384307</v>
      </c>
      <c r="S466" s="153">
        <f t="shared" si="90"/>
        <v>20.63771599799513</v>
      </c>
      <c r="T466" s="153">
        <f t="shared" si="91"/>
        <v>-31.10959702584794</v>
      </c>
      <c r="U466" s="154">
        <f t="shared" si="95"/>
        <v>-6003.9456043338205</v>
      </c>
      <c r="V466" s="153">
        <f t="shared" si="84"/>
        <v>286.3351025484381</v>
      </c>
      <c r="W466" s="153">
        <f t="shared" si="92"/>
        <v>13.335102548438101</v>
      </c>
      <c r="X466" s="153">
        <f t="shared" si="93"/>
        <v>56.003184587188585</v>
      </c>
      <c r="Y466" s="155">
        <v>3.0956573996992693</v>
      </c>
      <c r="Z466" s="153">
        <f t="shared" si="94"/>
        <v>26.927869848131987</v>
      </c>
      <c r="AA466" s="165">
        <v>1615.6721908879192</v>
      </c>
    </row>
    <row r="467" spans="13:27">
      <c r="M467" s="164">
        <f>Equations!E467-V466</f>
        <v>-69.852102548438097</v>
      </c>
      <c r="N467" s="152">
        <f t="shared" si="85"/>
        <v>-36.847487029439449</v>
      </c>
      <c r="O467" s="152">
        <f t="shared" si="86"/>
        <v>-223.31810320872395</v>
      </c>
      <c r="P467" s="152">
        <f t="shared" si="87"/>
        <v>-29.168561573766588</v>
      </c>
      <c r="Q467" s="152">
        <f t="shared" si="88"/>
        <v>-16.70627589894077</v>
      </c>
      <c r="R467" s="153">
        <f t="shared" si="89"/>
        <v>-51.682531063958429</v>
      </c>
      <c r="S467" s="153">
        <f t="shared" si="90"/>
        <v>20.623998381045638</v>
      </c>
      <c r="T467" s="153">
        <f t="shared" si="91"/>
        <v>-31.058532682912791</v>
      </c>
      <c r="U467" s="154">
        <f t="shared" si="95"/>
        <v>-6035.0041370167337</v>
      </c>
      <c r="V467" s="153">
        <f t="shared" si="84"/>
        <v>286.29410114499245</v>
      </c>
      <c r="W467" s="153">
        <f t="shared" si="92"/>
        <v>13.294101144992453</v>
      </c>
      <c r="X467" s="153">
        <f t="shared" si="93"/>
        <v>55.929382060986413</v>
      </c>
      <c r="Y467" s="155">
        <v>3.0935997571568454</v>
      </c>
      <c r="Z467" s="153">
        <f t="shared" si="94"/>
        <v>26.979429844084603</v>
      </c>
      <c r="AA467" s="165">
        <v>1618.7657906450761</v>
      </c>
    </row>
    <row r="468" spans="13:27">
      <c r="M468" s="164">
        <f>Equations!E468-V467</f>
        <v>-69.811101144992449</v>
      </c>
      <c r="N468" s="152">
        <f t="shared" si="85"/>
        <v>-36.825858493911767</v>
      </c>
      <c r="O468" s="152">
        <f t="shared" si="86"/>
        <v>-223.18702117522284</v>
      </c>
      <c r="P468" s="152">
        <f t="shared" si="87"/>
        <v>-29.151440371721367</v>
      </c>
      <c r="Q468" s="152">
        <f t="shared" si="88"/>
        <v>-16.696469740883725</v>
      </c>
      <c r="R468" s="153">
        <f t="shared" si="89"/>
        <v>-51.617835824867754</v>
      </c>
      <c r="S468" s="153">
        <f t="shared" si="90"/>
        <v>20.610279348843029</v>
      </c>
      <c r="T468" s="153">
        <f t="shared" si="91"/>
        <v>-31.007556476024725</v>
      </c>
      <c r="U468" s="154">
        <f t="shared" si="95"/>
        <v>-6066.0116934927582</v>
      </c>
      <c r="V468" s="153">
        <f t="shared" si="84"/>
        <v>286.25316703693539</v>
      </c>
      <c r="W468" s="153">
        <f t="shared" si="92"/>
        <v>13.253167036935395</v>
      </c>
      <c r="X468" s="153">
        <f t="shared" si="93"/>
        <v>55.855700666483713</v>
      </c>
      <c r="Y468" s="155">
        <v>3.0915419023264543</v>
      </c>
      <c r="Z468" s="153">
        <f t="shared" si="94"/>
        <v>27.030955542456709</v>
      </c>
      <c r="AA468" s="165">
        <v>1621.8573325474026</v>
      </c>
    </row>
    <row r="469" spans="13:27">
      <c r="M469" s="164">
        <f>Equations!E469-V468</f>
        <v>-69.770167036935391</v>
      </c>
      <c r="N469" s="152">
        <f t="shared" si="85"/>
        <v>-36.804265457186091</v>
      </c>
      <c r="O469" s="152">
        <f t="shared" si="86"/>
        <v>-223.05615428597631</v>
      </c>
      <c r="P469" s="152">
        <f t="shared" si="87"/>
        <v>-29.134347270615336</v>
      </c>
      <c r="Q469" s="152">
        <f t="shared" si="88"/>
        <v>-16.686679677622507</v>
      </c>
      <c r="R469" s="153">
        <f t="shared" si="89"/>
        <v>-51.553227124460484</v>
      </c>
      <c r="S469" s="153">
        <f t="shared" si="90"/>
        <v>20.596558900248795</v>
      </c>
      <c r="T469" s="153">
        <f t="shared" si="91"/>
        <v>-30.95666822421169</v>
      </c>
      <c r="U469" s="154">
        <f t="shared" si="95"/>
        <v>-6096.9683617169703</v>
      </c>
      <c r="V469" s="153">
        <f t="shared" si="84"/>
        <v>286.21230010815447</v>
      </c>
      <c r="W469" s="153">
        <f t="shared" si="92"/>
        <v>13.212300108154466</v>
      </c>
      <c r="X469" s="153">
        <f t="shared" si="93"/>
        <v>55.782140194678036</v>
      </c>
      <c r="Y469" s="155">
        <v>3.0894838350373193</v>
      </c>
      <c r="Z469" s="153">
        <f t="shared" si="94"/>
        <v>27.082446939707332</v>
      </c>
      <c r="AA469" s="165">
        <v>1624.9468163824399</v>
      </c>
    </row>
    <row r="470" spans="13:27">
      <c r="M470" s="164">
        <f>Equations!E470-V469</f>
        <v>-69.729300108154462</v>
      </c>
      <c r="N470" s="152">
        <f t="shared" si="85"/>
        <v>-36.782707858012266</v>
      </c>
      <c r="O470" s="152">
        <f t="shared" si="86"/>
        <v>-222.92550216977131</v>
      </c>
      <c r="P470" s="152">
        <f t="shared" si="87"/>
        <v>-29.117282221962707</v>
      </c>
      <c r="Q470" s="152">
        <f t="shared" si="88"/>
        <v>-16.676905681386916</v>
      </c>
      <c r="R470" s="153">
        <f t="shared" si="89"/>
        <v>-51.48870478101297</v>
      </c>
      <c r="S470" s="153">
        <f t="shared" si="90"/>
        <v>20.582837034122576</v>
      </c>
      <c r="T470" s="153">
        <f t="shared" si="91"/>
        <v>-30.905867746890394</v>
      </c>
      <c r="U470" s="154">
        <f t="shared" si="95"/>
        <v>-6127.8742294638605</v>
      </c>
      <c r="V470" s="153">
        <f t="shared" si="84"/>
        <v>286.17150024277566</v>
      </c>
      <c r="W470" s="153">
        <f t="shared" si="92"/>
        <v>13.171500242775664</v>
      </c>
      <c r="X470" s="153">
        <f t="shared" si="93"/>
        <v>55.708700436996196</v>
      </c>
      <c r="Y470" s="155">
        <v>3.0874255551183865</v>
      </c>
      <c r="Z470" s="153">
        <f t="shared" si="94"/>
        <v>27.133904032292641</v>
      </c>
      <c r="AA470" s="165">
        <v>1628.0342419375584</v>
      </c>
    </row>
    <row r="471" spans="13:27">
      <c r="M471" s="164">
        <f>Equations!E471-V470</f>
        <v>-69.68850024277566</v>
      </c>
      <c r="N471" s="152">
        <f t="shared" si="85"/>
        <v>-36.76118563526591</v>
      </c>
      <c r="O471" s="152">
        <f t="shared" si="86"/>
        <v>-222.79506445615706</v>
      </c>
      <c r="P471" s="152">
        <f t="shared" si="87"/>
        <v>-29.100245177377293</v>
      </c>
      <c r="Q471" s="152">
        <f t="shared" si="88"/>
        <v>-16.667147724463785</v>
      </c>
      <c r="R471" s="153">
        <f t="shared" si="89"/>
        <v>-51.424268613187714</v>
      </c>
      <c r="S471" s="153">
        <f t="shared" si="90"/>
        <v>20.569113749322153</v>
      </c>
      <c r="T471" s="153">
        <f t="shared" si="91"/>
        <v>-30.855154863865561</v>
      </c>
      <c r="U471" s="154">
        <f t="shared" si="95"/>
        <v>-6158.7293843277257</v>
      </c>
      <c r="V471" s="153">
        <f t="shared" si="84"/>
        <v>286.13076732516276</v>
      </c>
      <c r="W471" s="153">
        <f t="shared" si="92"/>
        <v>13.130767325162765</v>
      </c>
      <c r="X471" s="153">
        <f t="shared" si="93"/>
        <v>55.635381185292978</v>
      </c>
      <c r="Y471" s="155">
        <v>3.0853670623983227</v>
      </c>
      <c r="Z471" s="153">
        <f t="shared" si="94"/>
        <v>27.185326816665945</v>
      </c>
      <c r="AA471" s="165">
        <v>1631.1196089999567</v>
      </c>
    </row>
    <row r="472" spans="13:27">
      <c r="M472" s="164">
        <f>Equations!E472-V471</f>
        <v>-69.647767325162761</v>
      </c>
      <c r="N472" s="152">
        <f t="shared" si="85"/>
        <v>-36.739698727948102</v>
      </c>
      <c r="O472" s="152">
        <f t="shared" si="86"/>
        <v>-222.66484077544305</v>
      </c>
      <c r="P472" s="152">
        <f t="shared" si="87"/>
        <v>-29.083236088572168</v>
      </c>
      <c r="Q472" s="152">
        <f t="shared" si="88"/>
        <v>-16.657405779196811</v>
      </c>
      <c r="R472" s="153">
        <f t="shared" si="89"/>
        <v>-51.359918440032402</v>
      </c>
      <c r="S472" s="153">
        <f t="shared" si="90"/>
        <v>20.555389044703489</v>
      </c>
      <c r="T472" s="153">
        <f t="shared" si="91"/>
        <v>-30.804529395328913</v>
      </c>
      <c r="U472" s="154">
        <f t="shared" si="95"/>
        <v>-6189.5339137230549</v>
      </c>
      <c r="V472" s="153">
        <f t="shared" si="84"/>
        <v>286.09010123991703</v>
      </c>
      <c r="W472" s="153">
        <f t="shared" si="92"/>
        <v>13.090101239917033</v>
      </c>
      <c r="X472" s="153">
        <f t="shared" si="93"/>
        <v>55.562182231850656</v>
      </c>
      <c r="Y472" s="155">
        <v>3.0833083567055231</v>
      </c>
      <c r="Z472" s="153">
        <f t="shared" si="94"/>
        <v>27.236715289277704</v>
      </c>
      <c r="AA472" s="165">
        <v>1634.2029173566623</v>
      </c>
    </row>
    <row r="473" spans="13:27">
      <c r="M473" s="164">
        <f>Equations!E473-V472</f>
        <v>-69.607101239917029</v>
      </c>
      <c r="N473" s="152">
        <f t="shared" si="85"/>
        <v>-36.718247075185168</v>
      </c>
      <c r="O473" s="152">
        <f t="shared" si="86"/>
        <v>-222.53483075869798</v>
      </c>
      <c r="P473" s="152">
        <f t="shared" si="87"/>
        <v>-29.066254907359593</v>
      </c>
      <c r="Q473" s="152">
        <f t="shared" si="88"/>
        <v>-16.647679817986496</v>
      </c>
      <c r="R473" s="153">
        <f t="shared" si="89"/>
        <v>-51.295654080978984</v>
      </c>
      <c r="S473" s="153">
        <f t="shared" si="90"/>
        <v>20.541662919120661</v>
      </c>
      <c r="T473" s="153">
        <f t="shared" si="91"/>
        <v>-30.753991161858323</v>
      </c>
      <c r="U473" s="154">
        <f t="shared" si="95"/>
        <v>-6220.2879048849136</v>
      </c>
      <c r="V473" s="153">
        <f t="shared" si="84"/>
        <v>286.04950187187654</v>
      </c>
      <c r="W473" s="153">
        <f t="shared" si="92"/>
        <v>13.049501871876544</v>
      </c>
      <c r="X473" s="153">
        <f t="shared" si="93"/>
        <v>55.48910336937778</v>
      </c>
      <c r="Y473" s="155">
        <v>3.0812494378680988</v>
      </c>
      <c r="Z473" s="153">
        <f t="shared" si="94"/>
        <v>27.288069446575506</v>
      </c>
      <c r="AA473" s="165">
        <v>1637.2841667945304</v>
      </c>
    </row>
    <row r="474" spans="13:27">
      <c r="M474" s="164">
        <f>Equations!E474-V473</f>
        <v>-69.56650187187654</v>
      </c>
      <c r="N474" s="152">
        <f t="shared" si="85"/>
        <v>-36.696830616228361</v>
      </c>
      <c r="O474" s="152">
        <f t="shared" si="86"/>
        <v>-222.40503403774764</v>
      </c>
      <c r="P474" s="152">
        <f t="shared" si="87"/>
        <v>-29.049301585650717</v>
      </c>
      <c r="Q474" s="152">
        <f t="shared" si="88"/>
        <v>-16.637969813289978</v>
      </c>
      <c r="R474" s="153">
        <f t="shared" si="89"/>
        <v>-51.231475355842718</v>
      </c>
      <c r="S474" s="153">
        <f t="shared" si="90"/>
        <v>20.527935371425887</v>
      </c>
      <c r="T474" s="153">
        <f t="shared" si="91"/>
        <v>-30.703539984416832</v>
      </c>
      <c r="U474" s="154">
        <f t="shared" si="95"/>
        <v>-6250.9914448693307</v>
      </c>
      <c r="V474" s="153">
        <f t="shared" si="84"/>
        <v>286.00896910611579</v>
      </c>
      <c r="W474" s="153">
        <f t="shared" si="92"/>
        <v>13.008969106115785</v>
      </c>
      <c r="X474" s="153">
        <f t="shared" si="93"/>
        <v>55.416144391008416</v>
      </c>
      <c r="Y474" s="155">
        <v>3.0791903057138827</v>
      </c>
      <c r="Z474" s="153">
        <f t="shared" si="94"/>
        <v>27.339389285004071</v>
      </c>
      <c r="AA474" s="165">
        <v>1640.3633571002442</v>
      </c>
    </row>
    <row r="475" spans="13:27">
      <c r="M475" s="164">
        <f>Equations!E475-V474</f>
        <v>-69.525969106115781</v>
      </c>
      <c r="N475" s="152">
        <f t="shared" si="85"/>
        <v>-36.675449290453649</v>
      </c>
      <c r="O475" s="152">
        <f t="shared" si="86"/>
        <v>-222.27545024517357</v>
      </c>
      <c r="P475" s="152">
        <f t="shared" si="87"/>
        <v>-29.032376075455407</v>
      </c>
      <c r="Q475" s="152">
        <f t="shared" si="88"/>
        <v>-16.628275737620932</v>
      </c>
      <c r="R475" s="153">
        <f t="shared" si="89"/>
        <v>-51.167382084821369</v>
      </c>
      <c r="S475" s="153">
        <f t="shared" si="90"/>
        <v>20.514206400469547</v>
      </c>
      <c r="T475" s="153">
        <f t="shared" si="91"/>
        <v>-30.653175684351822</v>
      </c>
      <c r="U475" s="154">
        <f t="shared" si="95"/>
        <v>-6281.6446205536822</v>
      </c>
      <c r="V475" s="153">
        <f t="shared" si="84"/>
        <v>285.96850282794503</v>
      </c>
      <c r="W475" s="153">
        <f t="shared" si="92"/>
        <v>12.968502827945031</v>
      </c>
      <c r="X475" s="153">
        <f t="shared" si="93"/>
        <v>55.343305090301058</v>
      </c>
      <c r="Y475" s="155">
        <v>3.077130960070432</v>
      </c>
      <c r="Z475" s="153">
        <f t="shared" si="94"/>
        <v>27.390674801005243</v>
      </c>
      <c r="AA475" s="165">
        <v>1643.4404880603147</v>
      </c>
    </row>
    <row r="476" spans="13:27">
      <c r="M476" s="164">
        <f>Equations!E476-V475</f>
        <v>-69.485502827945027</v>
      </c>
      <c r="N476" s="152">
        <f t="shared" si="85"/>
        <v>-36.654103037361374</v>
      </c>
      <c r="O476" s="152">
        <f t="shared" si="86"/>
        <v>-222.14607901431134</v>
      </c>
      <c r="P476" s="152">
        <f t="shared" si="87"/>
        <v>-29.015478328881972</v>
      </c>
      <c r="Q476" s="152">
        <f t="shared" si="88"/>
        <v>-16.618597563549432</v>
      </c>
      <c r="R476" s="153">
        <f t="shared" si="89"/>
        <v>-51.103374088494029</v>
      </c>
      <c r="S476" s="153">
        <f t="shared" si="90"/>
        <v>20.500476005100104</v>
      </c>
      <c r="T476" s="153">
        <f t="shared" si="91"/>
        <v>-30.602898083393924</v>
      </c>
      <c r="U476" s="154">
        <f t="shared" si="95"/>
        <v>-6312.2475186370757</v>
      </c>
      <c r="V476" s="153">
        <f t="shared" si="84"/>
        <v>285.92810292290983</v>
      </c>
      <c r="W476" s="153">
        <f t="shared" si="92"/>
        <v>12.928102922909829</v>
      </c>
      <c r="X476" s="153">
        <f t="shared" si="93"/>
        <v>55.270585261237699</v>
      </c>
      <c r="Y476" s="155">
        <v>3.0750714007650157</v>
      </c>
      <c r="Z476" s="153">
        <f t="shared" si="94"/>
        <v>27.441925991017992</v>
      </c>
      <c r="AA476" s="165">
        <v>1646.5155594610796</v>
      </c>
    </row>
    <row r="477" spans="13:27">
      <c r="M477" s="164">
        <f>Equations!E477-V476</f>
        <v>-69.445102922909825</v>
      </c>
      <c r="N477" s="152">
        <f t="shared" si="85"/>
        <v>-36.632791796575987</v>
      </c>
      <c r="O477" s="152">
        <f t="shared" si="86"/>
        <v>-222.0169199792484</v>
      </c>
      <c r="P477" s="152">
        <f t="shared" si="87"/>
        <v>-28.998608298136993</v>
      </c>
      <c r="Q477" s="152">
        <f t="shared" si="88"/>
        <v>-16.608935263701824</v>
      </c>
      <c r="R477" s="153">
        <f t="shared" si="89"/>
        <v>-51.039451187820461</v>
      </c>
      <c r="S477" s="153">
        <f t="shared" si="90"/>
        <v>20.486744184164202</v>
      </c>
      <c r="T477" s="153">
        <f t="shared" si="91"/>
        <v>-30.552707003656259</v>
      </c>
      <c r="U477" s="154">
        <f t="shared" si="95"/>
        <v>-6342.8002256407317</v>
      </c>
      <c r="V477" s="153">
        <f t="shared" si="84"/>
        <v>285.88776927679066</v>
      </c>
      <c r="W477" s="153">
        <f t="shared" si="92"/>
        <v>12.887769276790664</v>
      </c>
      <c r="X477" s="153">
        <f t="shared" si="93"/>
        <v>55.197984698223195</v>
      </c>
      <c r="Y477" s="155">
        <v>3.0730116276246302</v>
      </c>
      <c r="Z477" s="153">
        <f t="shared" si="94"/>
        <v>27.493142851478407</v>
      </c>
      <c r="AA477" s="165">
        <v>1649.5885710887044</v>
      </c>
    </row>
    <row r="478" spans="13:27">
      <c r="M478" s="164">
        <f>Equations!E478-V477</f>
        <v>-69.40476927679066</v>
      </c>
      <c r="N478" s="152">
        <f t="shared" si="85"/>
        <v>-36.611515507845873</v>
      </c>
      <c r="O478" s="152">
        <f t="shared" si="86"/>
        <v>-221.88797277482345</v>
      </c>
      <c r="P478" s="152">
        <f t="shared" si="87"/>
        <v>-28.981765935525139</v>
      </c>
      <c r="Q478" s="152">
        <f t="shared" si="88"/>
        <v>-16.599288810760626</v>
      </c>
      <c r="R478" s="153">
        <f t="shared" si="89"/>
        <v>-50.975613204140011</v>
      </c>
      <c r="S478" s="153">
        <f t="shared" si="90"/>
        <v>20.473010936506569</v>
      </c>
      <c r="T478" s="153">
        <f t="shared" si="91"/>
        <v>-30.502602267633442</v>
      </c>
      <c r="U478" s="154">
        <f t="shared" si="95"/>
        <v>-6373.3028279083655</v>
      </c>
      <c r="V478" s="153">
        <f t="shared" si="84"/>
        <v>285.84750177560232</v>
      </c>
      <c r="W478" s="153">
        <f t="shared" si="92"/>
        <v>12.847501775602325</v>
      </c>
      <c r="X478" s="153">
        <f t="shared" si="93"/>
        <v>55.125503196084182</v>
      </c>
      <c r="Y478" s="155">
        <v>3.0709516404759851</v>
      </c>
      <c r="Z478" s="153">
        <f t="shared" si="94"/>
        <v>27.544325378819675</v>
      </c>
      <c r="AA478" s="165">
        <v>1652.6595227291805</v>
      </c>
    </row>
    <row r="479" spans="13:27">
      <c r="M479" s="164">
        <f>Equations!E479-V478</f>
        <v>-69.364501775602321</v>
      </c>
      <c r="N479" s="152">
        <f t="shared" si="85"/>
        <v>-36.590274111043016</v>
      </c>
      <c r="O479" s="152">
        <f t="shared" si="86"/>
        <v>-221.75923703662434</v>
      </c>
      <c r="P479" s="152">
        <f t="shared" si="87"/>
        <v>-28.964951193448918</v>
      </c>
      <c r="Q479" s="152">
        <f t="shared" si="88"/>
        <v>-16.589658177464418</v>
      </c>
      <c r="R479" s="153">
        <f t="shared" si="89"/>
        <v>-50.911859959170833</v>
      </c>
      <c r="S479" s="153">
        <f t="shared" si="90"/>
        <v>20.459276260970057</v>
      </c>
      <c r="T479" s="153">
        <f t="shared" si="91"/>
        <v>-30.452583698200776</v>
      </c>
      <c r="U479" s="154">
        <f t="shared" si="95"/>
        <v>-6403.7554116065667</v>
      </c>
      <c r="V479" s="153">
        <f t="shared" si="84"/>
        <v>285.80730030559346</v>
      </c>
      <c r="W479" s="153">
        <f t="shared" si="92"/>
        <v>12.807300305593458</v>
      </c>
      <c r="X479" s="153">
        <f t="shared" si="93"/>
        <v>55.053140550068221</v>
      </c>
      <c r="Y479" s="155">
        <v>3.0688914391455087</v>
      </c>
      <c r="Z479" s="153">
        <f t="shared" si="94"/>
        <v>27.595473569472102</v>
      </c>
      <c r="AA479" s="165">
        <v>1655.728414168326</v>
      </c>
    </row>
    <row r="480" spans="13:27">
      <c r="M480" s="164">
        <f>Equations!E480-V479</f>
        <v>-69.324300305593454</v>
      </c>
      <c r="N480" s="152">
        <f t="shared" si="85"/>
        <v>-36.569067546162756</v>
      </c>
      <c r="O480" s="152">
        <f t="shared" si="86"/>
        <v>-221.63071240098637</v>
      </c>
      <c r="P480" s="152">
        <f t="shared" si="87"/>
        <v>-28.948164024408491</v>
      </c>
      <c r="Q480" s="152">
        <f t="shared" si="88"/>
        <v>-16.580043336607691</v>
      </c>
      <c r="R480" s="153">
        <f t="shared" si="89"/>
        <v>-50.848191275008908</v>
      </c>
      <c r="S480" s="153">
        <f t="shared" si="90"/>
        <v>20.445540156395655</v>
      </c>
      <c r="T480" s="153">
        <f t="shared" si="91"/>
        <v>-30.402651118613253</v>
      </c>
      <c r="U480" s="154">
        <f t="shared" si="95"/>
        <v>-6434.1580627251797</v>
      </c>
      <c r="V480" s="153">
        <f t="shared" si="84"/>
        <v>285.76716475324599</v>
      </c>
      <c r="W480" s="153">
        <f t="shared" si="92"/>
        <v>12.767164753245993</v>
      </c>
      <c r="X480" s="153">
        <f t="shared" si="93"/>
        <v>54.98089655584279</v>
      </c>
      <c r="Y480" s="155">
        <v>3.0668310234593479</v>
      </c>
      <c r="Z480" s="153">
        <f t="shared" si="94"/>
        <v>27.646587419863089</v>
      </c>
      <c r="AA480" s="165">
        <v>1658.7952451917854</v>
      </c>
    </row>
    <row r="481" spans="13:27">
      <c r="M481" s="164">
        <f>Equations!E481-V480</f>
        <v>-69.284164753245989</v>
      </c>
      <c r="N481" s="152">
        <f t="shared" si="85"/>
        <v>-36.547895753323488</v>
      </c>
      <c r="O481" s="152">
        <f t="shared" si="86"/>
        <v>-221.50239850499085</v>
      </c>
      <c r="P481" s="152">
        <f t="shared" si="87"/>
        <v>-28.931404381001446</v>
      </c>
      <c r="Q481" s="152">
        <f t="shared" si="88"/>
        <v>-16.570444261040734</v>
      </c>
      <c r="R481" s="153">
        <f t="shared" si="89"/>
        <v>-50.784606974127023</v>
      </c>
      <c r="S481" s="153">
        <f t="shared" si="90"/>
        <v>20.431802621622413</v>
      </c>
      <c r="T481" s="153">
        <f t="shared" si="91"/>
        <v>-30.352804352504609</v>
      </c>
      <c r="U481" s="154">
        <f t="shared" si="95"/>
        <v>-6464.5108670776845</v>
      </c>
      <c r="V481" s="153">
        <f t="shared" si="84"/>
        <v>285.72709500527469</v>
      </c>
      <c r="W481" s="153">
        <f t="shared" si="92"/>
        <v>12.727095005274691</v>
      </c>
      <c r="X481" s="153">
        <f t="shared" si="93"/>
        <v>54.908771009494444</v>
      </c>
      <c r="Y481" s="155">
        <v>3.0647703932433621</v>
      </c>
      <c r="Z481" s="153">
        <f t="shared" si="94"/>
        <v>27.697666926417146</v>
      </c>
      <c r="AA481" s="165">
        <v>1661.8600155850288</v>
      </c>
    </row>
    <row r="482" spans="13:27">
      <c r="M482" s="164">
        <f>Equations!E482-V481</f>
        <v>-69.244095005274687</v>
      </c>
      <c r="N482" s="152">
        <f t="shared" si="85"/>
        <v>-36.526758672766441</v>
      </c>
      <c r="O482" s="152">
        <f t="shared" si="86"/>
        <v>-221.3742949864633</v>
      </c>
      <c r="P482" s="152">
        <f t="shared" si="87"/>
        <v>-28.914672215922582</v>
      </c>
      <c r="Q482" s="152">
        <f t="shared" si="88"/>
        <v>-16.56086092366953</v>
      </c>
      <c r="R482" s="153">
        <f t="shared" si="89"/>
        <v>-50.721106879374084</v>
      </c>
      <c r="S482" s="153">
        <f t="shared" si="90"/>
        <v>20.418063655487536</v>
      </c>
      <c r="T482" s="153">
        <f t="shared" si="91"/>
        <v>-30.303043223886547</v>
      </c>
      <c r="U482" s="154">
        <f t="shared" si="95"/>
        <v>-6494.813910301571</v>
      </c>
      <c r="V482" s="153">
        <f t="shared" si="84"/>
        <v>285.68709094862669</v>
      </c>
      <c r="W482" s="153">
        <f t="shared" si="92"/>
        <v>12.68709094862669</v>
      </c>
      <c r="X482" s="153">
        <f t="shared" si="93"/>
        <v>54.836763707528043</v>
      </c>
      <c r="Y482" s="155">
        <v>3.0627095483231304</v>
      </c>
      <c r="Z482" s="153">
        <f t="shared" si="94"/>
        <v>27.748712085555862</v>
      </c>
      <c r="AA482" s="165">
        <v>1664.9227251333518</v>
      </c>
    </row>
    <row r="483" spans="13:27">
      <c r="M483" s="164">
        <f>Equations!E483-V482</f>
        <v>-69.204090948626686</v>
      </c>
      <c r="N483" s="152">
        <f t="shared" si="85"/>
        <v>-36.505656244855416</v>
      </c>
      <c r="O483" s="152">
        <f t="shared" si="86"/>
        <v>-221.24640148397219</v>
      </c>
      <c r="P483" s="152">
        <f t="shared" si="87"/>
        <v>-28.897967481963736</v>
      </c>
      <c r="Q483" s="152">
        <f t="shared" si="88"/>
        <v>-16.551293297455633</v>
      </c>
      <c r="R483" s="153">
        <f t="shared" si="89"/>
        <v>-50.657690813974071</v>
      </c>
      <c r="S483" s="153">
        <f t="shared" si="90"/>
        <v>20.404323256826295</v>
      </c>
      <c r="T483" s="153">
        <f t="shared" si="91"/>
        <v>-30.253367557147776</v>
      </c>
      <c r="U483" s="154">
        <f t="shared" si="95"/>
        <v>-6525.0672778587186</v>
      </c>
      <c r="V483" s="153">
        <f t="shared" si="84"/>
        <v>285.64715247048082</v>
      </c>
      <c r="W483" s="153">
        <f t="shared" si="92"/>
        <v>12.647152470480819</v>
      </c>
      <c r="X483" s="153">
        <f t="shared" si="93"/>
        <v>54.764874446865477</v>
      </c>
      <c r="Y483" s="155">
        <v>3.060648488523944</v>
      </c>
      <c r="Z483" s="153">
        <f t="shared" si="94"/>
        <v>27.799722893697929</v>
      </c>
      <c r="AA483" s="165">
        <v>1667.9833736218757</v>
      </c>
    </row>
    <row r="484" spans="13:27">
      <c r="M484" s="164">
        <f>Equations!E484-V483</f>
        <v>-69.164152470480815</v>
      </c>
      <c r="N484" s="152">
        <f t="shared" si="85"/>
        <v>-36.484588410076427</v>
      </c>
      <c r="O484" s="152">
        <f t="shared" si="86"/>
        <v>-221.1187176368268</v>
      </c>
      <c r="P484" s="152">
        <f t="shared" si="87"/>
        <v>-28.8812901320135</v>
      </c>
      <c r="Q484" s="152">
        <f t="shared" si="88"/>
        <v>-16.541741355416004</v>
      </c>
      <c r="R484" s="153">
        <f t="shared" si="89"/>
        <v>-50.594358601525045</v>
      </c>
      <c r="S484" s="153">
        <f t="shared" si="90"/>
        <v>20.390581424472067</v>
      </c>
      <c r="T484" s="153">
        <f t="shared" si="91"/>
        <v>-30.203777177052977</v>
      </c>
      <c r="U484" s="154">
        <f t="shared" si="95"/>
        <v>-6555.2710550357715</v>
      </c>
      <c r="V484" s="153">
        <f t="shared" si="84"/>
        <v>285.60727945824738</v>
      </c>
      <c r="W484" s="153">
        <f t="shared" si="92"/>
        <v>12.607279458247376</v>
      </c>
      <c r="X484" s="153">
        <f t="shared" si="93"/>
        <v>54.693103024845279</v>
      </c>
      <c r="Y484" s="155">
        <v>3.0585872136708101</v>
      </c>
      <c r="Z484" s="153">
        <f t="shared" si="94"/>
        <v>27.850699347259106</v>
      </c>
      <c r="AA484" s="165">
        <v>1671.0419608355464</v>
      </c>
    </row>
    <row r="485" spans="13:27">
      <c r="M485" s="164">
        <f>Equations!E485-V484</f>
        <v>-69.124279458247372</v>
      </c>
      <c r="N485" s="152">
        <f t="shared" si="85"/>
        <v>-36.4635551090376</v>
      </c>
      <c r="O485" s="152">
        <f t="shared" si="86"/>
        <v>-220.99124308507635</v>
      </c>
      <c r="P485" s="152">
        <f t="shared" si="87"/>
        <v>-28.864640119057107</v>
      </c>
      <c r="Q485" s="152">
        <f t="shared" si="88"/>
        <v>-16.532205070622979</v>
      </c>
      <c r="R485" s="153">
        <f t="shared" si="89"/>
        <v>-50.531110065998497</v>
      </c>
      <c r="S485" s="153">
        <f t="shared" si="90"/>
        <v>20.376838157256316</v>
      </c>
      <c r="T485" s="153">
        <f t="shared" si="91"/>
        <v>-30.154271908742182</v>
      </c>
      <c r="U485" s="154">
        <f t="shared" si="95"/>
        <v>-6585.4253269445135</v>
      </c>
      <c r="V485" s="153">
        <f t="shared" si="84"/>
        <v>285.5674717995675</v>
      </c>
      <c r="W485" s="153">
        <f t="shared" si="92"/>
        <v>12.5674717995675</v>
      </c>
      <c r="X485" s="153">
        <f t="shared" si="93"/>
        <v>54.621449239221505</v>
      </c>
      <c r="Y485" s="155">
        <v>3.0565257235884471</v>
      </c>
      <c r="Z485" s="153">
        <f t="shared" si="94"/>
        <v>27.901641442652249</v>
      </c>
      <c r="AA485" s="165">
        <v>1674.0984865591349</v>
      </c>
    </row>
    <row r="486" spans="13:27">
      <c r="M486" s="164">
        <f>Equations!E486-V485</f>
        <v>-69.084471799567496</v>
      </c>
      <c r="N486" s="152">
        <f t="shared" si="85"/>
        <v>-36.442556282468821</v>
      </c>
      <c r="O486" s="152">
        <f t="shared" si="86"/>
        <v>-220.86397746950797</v>
      </c>
      <c r="P486" s="152">
        <f t="shared" si="87"/>
        <v>-28.8480173961762</v>
      </c>
      <c r="Q486" s="152">
        <f t="shared" si="88"/>
        <v>-16.522684416204083</v>
      </c>
      <c r="R486" s="153">
        <f t="shared" si="89"/>
        <v>-50.467945031738246</v>
      </c>
      <c r="S486" s="153">
        <f t="shared" si="90"/>
        <v>20.363093454008585</v>
      </c>
      <c r="T486" s="153">
        <f t="shared" si="91"/>
        <v>-30.104851577729661</v>
      </c>
      <c r="U486" s="154">
        <f t="shared" si="95"/>
        <v>-6615.5301785222427</v>
      </c>
      <c r="V486" s="153">
        <f t="shared" si="84"/>
        <v>285.5277293823126</v>
      </c>
      <c r="W486" s="153">
        <f t="shared" si="92"/>
        <v>12.5277293823126</v>
      </c>
      <c r="X486" s="153">
        <f t="shared" si="93"/>
        <v>54.54991288816268</v>
      </c>
      <c r="Y486" s="155">
        <v>3.0544640181012874</v>
      </c>
      <c r="Z486" s="153">
        <f t="shared" si="94"/>
        <v>27.95254917628727</v>
      </c>
      <c r="AA486" s="165">
        <v>1677.1529505772362</v>
      </c>
    </row>
    <row r="487" spans="13:27">
      <c r="M487" s="164">
        <f>Equations!E487-V486</f>
        <v>-69.044729382312596</v>
      </c>
      <c r="N487" s="152">
        <f t="shared" si="85"/>
        <v>-36.421591871221452</v>
      </c>
      <c r="O487" s="152">
        <f t="shared" si="86"/>
        <v>-220.73692043164516</v>
      </c>
      <c r="P487" s="152">
        <f t="shared" si="87"/>
        <v>-28.831421916548564</v>
      </c>
      <c r="Q487" s="152">
        <f t="shared" si="88"/>
        <v>-16.51317936534193</v>
      </c>
      <c r="R487" s="153">
        <f t="shared" si="89"/>
        <v>-50.404863323459672</v>
      </c>
      <c r="S487" s="153">
        <f t="shared" si="90"/>
        <v>20.349347313556525</v>
      </c>
      <c r="T487" s="153">
        <f t="shared" si="91"/>
        <v>-30.055516009903148</v>
      </c>
      <c r="U487" s="154">
        <f t="shared" si="95"/>
        <v>-6645.5856945321457</v>
      </c>
      <c r="V487" s="153">
        <f t="shared" si="84"/>
        <v>285.48805209458402</v>
      </c>
      <c r="W487" s="153">
        <f t="shared" si="92"/>
        <v>12.48805209458402</v>
      </c>
      <c r="X487" s="153">
        <f t="shared" si="93"/>
        <v>54.478493770251234</v>
      </c>
      <c r="Y487" s="155">
        <v>3.0524020970334784</v>
      </c>
      <c r="Z487" s="153">
        <f t="shared" si="94"/>
        <v>28.003422544571162</v>
      </c>
      <c r="AA487" s="165">
        <v>1680.2053526742698</v>
      </c>
    </row>
    <row r="488" spans="13:27">
      <c r="M488" s="164">
        <f>Equations!E488-V487</f>
        <v>-69.005052094584016</v>
      </c>
      <c r="N488" s="152">
        <f t="shared" si="85"/>
        <v>-36.400661816268155</v>
      </c>
      <c r="O488" s="152">
        <f t="shared" si="86"/>
        <v>-220.61007161374638</v>
      </c>
      <c r="P488" s="152">
        <f t="shared" si="87"/>
        <v>-28.814853633448017</v>
      </c>
      <c r="Q488" s="152">
        <f t="shared" si="88"/>
        <v>-16.503689891274124</v>
      </c>
      <c r="R488" s="153">
        <f t="shared" si="89"/>
        <v>-50.341864766248698</v>
      </c>
      <c r="S488" s="153">
        <f t="shared" si="90"/>
        <v>20.335599734725825</v>
      </c>
      <c r="T488" s="153">
        <f t="shared" si="91"/>
        <v>-30.006265031522872</v>
      </c>
      <c r="U488" s="154">
        <f t="shared" si="95"/>
        <v>-6675.5919595636688</v>
      </c>
      <c r="V488" s="153">
        <f t="shared" si="84"/>
        <v>285.44843982471235</v>
      </c>
      <c r="W488" s="153">
        <f t="shared" si="92"/>
        <v>12.448439824712352</v>
      </c>
      <c r="X488" s="153">
        <f t="shared" si="93"/>
        <v>54.407191684482235</v>
      </c>
      <c r="Y488" s="155">
        <v>3.0503399602088734</v>
      </c>
      <c r="Z488" s="153">
        <f t="shared" si="94"/>
        <v>28.054261543907977</v>
      </c>
      <c r="AA488" s="165">
        <v>1683.2556926344787</v>
      </c>
    </row>
    <row r="489" spans="13:27">
      <c r="M489" s="164">
        <f>Equations!E489-V488</f>
        <v>-68.965439824712348</v>
      </c>
      <c r="N489" s="152">
        <f t="shared" si="85"/>
        <v>-36.379766058702508</v>
      </c>
      <c r="O489" s="152">
        <f t="shared" si="86"/>
        <v>-220.48343065880309</v>
      </c>
      <c r="P489" s="152">
        <f t="shared" si="87"/>
        <v>-28.798312500244084</v>
      </c>
      <c r="Q489" s="152">
        <f t="shared" si="88"/>
        <v>-16.494215967293083</v>
      </c>
      <c r="R489" s="153">
        <f t="shared" si="89"/>
        <v>-50.278949185560883</v>
      </c>
      <c r="S489" s="153">
        <f t="shared" si="90"/>
        <v>20.321850716340261</v>
      </c>
      <c r="T489" s="153">
        <f t="shared" si="91"/>
        <v>-29.957098469220622</v>
      </c>
      <c r="U489" s="154">
        <f t="shared" si="95"/>
        <v>-6705.5490580328897</v>
      </c>
      <c r="V489" s="153">
        <f t="shared" si="84"/>
        <v>285.40889246125715</v>
      </c>
      <c r="W489" s="153">
        <f t="shared" si="92"/>
        <v>12.408892461257153</v>
      </c>
      <c r="X489" s="153">
        <f t="shared" si="93"/>
        <v>54.336006430262877</v>
      </c>
      <c r="Y489" s="155">
        <v>3.0482776074510389</v>
      </c>
      <c r="Z489" s="153">
        <f t="shared" si="94"/>
        <v>28.105066170698827</v>
      </c>
      <c r="AA489" s="165">
        <v>1686.3039702419296</v>
      </c>
    </row>
    <row r="490" spans="13:27">
      <c r="M490" s="164">
        <f>Equations!E490-V489</f>
        <v>-68.925892461257149</v>
      </c>
      <c r="N490" s="152">
        <f t="shared" si="85"/>
        <v>-36.358904539738873</v>
      </c>
      <c r="O490" s="152">
        <f t="shared" si="86"/>
        <v>-220.35699721053865</v>
      </c>
      <c r="P490" s="152">
        <f t="shared" si="87"/>
        <v>-28.781798470401917</v>
      </c>
      <c r="Q490" s="152">
        <f t="shared" si="88"/>
        <v>-16.484757566746016</v>
      </c>
      <c r="R490" s="153">
        <f t="shared" si="89"/>
        <v>-50.216116407220788</v>
      </c>
      <c r="S490" s="153">
        <f t="shared" si="90"/>
        <v>20.308100257221689</v>
      </c>
      <c r="T490" s="153">
        <f t="shared" si="91"/>
        <v>-29.908016149999099</v>
      </c>
      <c r="U490" s="154">
        <f t="shared" si="95"/>
        <v>-6735.4570741828884</v>
      </c>
      <c r="V490" s="153">
        <f t="shared" si="84"/>
        <v>285.36940989300632</v>
      </c>
      <c r="W490" s="153">
        <f t="shared" si="92"/>
        <v>12.369409893006321</v>
      </c>
      <c r="X490" s="153">
        <f t="shared" si="93"/>
        <v>54.264937807411378</v>
      </c>
      <c r="Y490" s="155">
        <v>3.0462150385832532</v>
      </c>
      <c r="Z490" s="153">
        <f t="shared" si="94"/>
        <v>28.155836421341881</v>
      </c>
      <c r="AA490" s="165">
        <v>1689.350185280513</v>
      </c>
    </row>
    <row r="491" spans="13:27">
      <c r="M491" s="164">
        <f>Equations!E491-V490</f>
        <v>-68.886409893006316</v>
      </c>
      <c r="N491" s="152">
        <f t="shared" si="85"/>
        <v>-36.338077200712064</v>
      </c>
      <c r="O491" s="152">
        <f t="shared" si="86"/>
        <v>-220.23077091340647</v>
      </c>
      <c r="P491" s="152">
        <f t="shared" si="87"/>
        <v>-28.765311497482006</v>
      </c>
      <c r="Q491" s="152">
        <f t="shared" si="88"/>
        <v>-16.475314663034709</v>
      </c>
      <c r="R491" s="153">
        <f t="shared" si="89"/>
        <v>-50.153366257420743</v>
      </c>
      <c r="S491" s="153">
        <f t="shared" si="90"/>
        <v>20.294348356190014</v>
      </c>
      <c r="T491" s="153">
        <f t="shared" si="91"/>
        <v>-29.859017901230729</v>
      </c>
      <c r="U491" s="154">
        <f t="shared" si="95"/>
        <v>-6765.3160920841192</v>
      </c>
      <c r="V491" s="153">
        <f t="shared" si="84"/>
        <v>285.32999200897564</v>
      </c>
      <c r="W491" s="153">
        <f t="shared" si="92"/>
        <v>12.329992008975637</v>
      </c>
      <c r="X491" s="153">
        <f t="shared" si="93"/>
        <v>54.193985616156148</v>
      </c>
      <c r="Y491" s="155">
        <v>3.0441522534285017</v>
      </c>
      <c r="Z491" s="153">
        <f t="shared" si="94"/>
        <v>28.206572292232359</v>
      </c>
      <c r="AA491" s="165">
        <v>1692.3943375339416</v>
      </c>
    </row>
    <row r="492" spans="13:27">
      <c r="M492" s="164">
        <f>Equations!E492-V491</f>
        <v>-68.846992008975633</v>
      </c>
      <c r="N492" s="152">
        <f t="shared" si="85"/>
        <v>-36.317283983077118</v>
      </c>
      <c r="O492" s="152">
        <f t="shared" si="86"/>
        <v>-220.1047514125886</v>
      </c>
      <c r="P492" s="152">
        <f t="shared" si="87"/>
        <v>-28.748851535140012</v>
      </c>
      <c r="Q492" s="152">
        <f t="shared" si="88"/>
        <v>-16.465887229615472</v>
      </c>
      <c r="R492" s="153">
        <f t="shared" si="89"/>
        <v>-50.090698562720185</v>
      </c>
      <c r="S492" s="153">
        <f t="shared" si="90"/>
        <v>20.280595012063195</v>
      </c>
      <c r="T492" s="153">
        <f t="shared" si="91"/>
        <v>-29.81010355065699</v>
      </c>
      <c r="U492" s="154">
        <f t="shared" si="95"/>
        <v>-6795.1261956347762</v>
      </c>
      <c r="V492" s="153">
        <f t="shared" si="84"/>
        <v>285.29063869840832</v>
      </c>
      <c r="W492" s="153">
        <f t="shared" si="92"/>
        <v>12.290638698408316</v>
      </c>
      <c r="X492" s="153">
        <f t="shared" si="93"/>
        <v>54.123149657134974</v>
      </c>
      <c r="Y492" s="155">
        <v>3.0420892518094789</v>
      </c>
      <c r="Z492" s="153">
        <f t="shared" si="94"/>
        <v>28.257273779762517</v>
      </c>
      <c r="AA492" s="165">
        <v>1695.4364267857511</v>
      </c>
    </row>
    <row r="493" spans="13:27">
      <c r="M493" s="164">
        <f>Equations!E493-V492</f>
        <v>-68.807638698408311</v>
      </c>
      <c r="N493" s="152">
        <f t="shared" si="85"/>
        <v>-36.296524828409019</v>
      </c>
      <c r="O493" s="152">
        <f t="shared" si="86"/>
        <v>-219.97893835399407</v>
      </c>
      <c r="P493" s="152">
        <f t="shared" si="87"/>
        <v>-28.732418537126552</v>
      </c>
      <c r="Q493" s="152">
        <f t="shared" si="88"/>
        <v>-16.456475239999005</v>
      </c>
      <c r="R493" s="153">
        <f t="shared" si="89"/>
        <v>-50.028113150044717</v>
      </c>
      <c r="S493" s="153">
        <f t="shared" si="90"/>
        <v>20.266840223657251</v>
      </c>
      <c r="T493" s="153">
        <f t="shared" si="91"/>
        <v>-29.761272926387466</v>
      </c>
      <c r="U493" s="154">
        <f t="shared" si="95"/>
        <v>-6824.8874685611636</v>
      </c>
      <c r="V493" s="153">
        <f t="shared" si="84"/>
        <v>285.25134985077443</v>
      </c>
      <c r="W493" s="153">
        <f t="shared" si="92"/>
        <v>12.251349850774432</v>
      </c>
      <c r="X493" s="153">
        <f t="shared" si="93"/>
        <v>54.052429731393978</v>
      </c>
      <c r="Y493" s="155">
        <v>3.0400260335485876</v>
      </c>
      <c r="Z493" s="153">
        <f t="shared" si="94"/>
        <v>28.307940880321663</v>
      </c>
      <c r="AA493" s="165">
        <v>1698.4764528192998</v>
      </c>
    </row>
    <row r="494" spans="13:27">
      <c r="M494" s="164">
        <f>Equations!E494-V493</f>
        <v>-68.768349850774428</v>
      </c>
      <c r="N494" s="152">
        <f t="shared" si="85"/>
        <v>-36.275799678402443</v>
      </c>
      <c r="O494" s="152">
        <f t="shared" si="86"/>
        <v>-219.85333138425722</v>
      </c>
      <c r="P494" s="152">
        <f t="shared" si="87"/>
        <v>-28.716012457286983</v>
      </c>
      <c r="Q494" s="152">
        <f t="shared" si="88"/>
        <v>-16.447078667750262</v>
      </c>
      <c r="R494" s="153">
        <f t="shared" si="89"/>
        <v>-49.965609846685155</v>
      </c>
      <c r="S494" s="153">
        <f t="shared" si="90"/>
        <v>20.253083989786248</v>
      </c>
      <c r="T494" s="153">
        <f t="shared" si="91"/>
        <v>-29.712525856898907</v>
      </c>
      <c r="U494" s="154">
        <f t="shared" si="95"/>
        <v>-6854.5999944180621</v>
      </c>
      <c r="V494" s="153">
        <f t="shared" si="84"/>
        <v>285.21212535577064</v>
      </c>
      <c r="W494" s="153">
        <f t="shared" si="92"/>
        <v>12.212125355770638</v>
      </c>
      <c r="X494" s="153">
        <f t="shared" si="93"/>
        <v>53.98182564038715</v>
      </c>
      <c r="Y494" s="155">
        <v>3.0379625984679368</v>
      </c>
      <c r="Z494" s="153">
        <f t="shared" si="94"/>
        <v>28.358573590296128</v>
      </c>
      <c r="AA494" s="165">
        <v>1701.5144154177676</v>
      </c>
    </row>
    <row r="495" spans="13:27">
      <c r="M495" s="164">
        <f>Equations!E495-V494</f>
        <v>-68.729125355770634</v>
      </c>
      <c r="N495" s="152">
        <f t="shared" si="85"/>
        <v>-36.255108474871577</v>
      </c>
      <c r="O495" s="152">
        <f t="shared" si="86"/>
        <v>-219.72793015073685</v>
      </c>
      <c r="P495" s="152">
        <f t="shared" si="87"/>
        <v>-28.69963324956128</v>
      </c>
      <c r="Q495" s="152">
        <f t="shared" si="88"/>
        <v>-16.437697486488386</v>
      </c>
      <c r="R495" s="153">
        <f t="shared" si="89"/>
        <v>-49.903188480296862</v>
      </c>
      <c r="S495" s="153">
        <f t="shared" si="90"/>
        <v>20.239326309262296</v>
      </c>
      <c r="T495" s="153">
        <f t="shared" si="91"/>
        <v>-29.663862171034566</v>
      </c>
      <c r="U495" s="154">
        <f t="shared" si="95"/>
        <v>-6884.2638565890966</v>
      </c>
      <c r="V495" s="153">
        <f t="shared" si="84"/>
        <v>285.17296510331931</v>
      </c>
      <c r="W495" s="153">
        <f t="shared" si="92"/>
        <v>12.172965103319314</v>
      </c>
      <c r="X495" s="153">
        <f t="shared" si="93"/>
        <v>53.911337185974766</v>
      </c>
      <c r="Y495" s="155">
        <v>3.0358989463893442</v>
      </c>
      <c r="Z495" s="153">
        <f t="shared" si="94"/>
        <v>28.409171906069282</v>
      </c>
      <c r="AA495" s="165">
        <v>1704.550314364157</v>
      </c>
    </row>
    <row r="496" spans="13:27">
      <c r="M496" s="164">
        <f>Equations!E496-V495</f>
        <v>-68.689965103319309</v>
      </c>
      <c r="N496" s="152">
        <f t="shared" si="85"/>
        <v>-36.234451159749682</v>
      </c>
      <c r="O496" s="152">
        <f t="shared" si="86"/>
        <v>-219.60273430151324</v>
      </c>
      <c r="P496" s="152">
        <f t="shared" si="87"/>
        <v>-28.683280867983665</v>
      </c>
      <c r="Q496" s="152">
        <f t="shared" si="88"/>
        <v>-16.428331669886511</v>
      </c>
      <c r="R496" s="153">
        <f t="shared" si="89"/>
        <v>-49.840848878898477</v>
      </c>
      <c r="S496" s="153">
        <f t="shared" si="90"/>
        <v>20.225567180895524</v>
      </c>
      <c r="T496" s="153">
        <f t="shared" si="91"/>
        <v>-29.615281698002953</v>
      </c>
      <c r="U496" s="154">
        <f t="shared" si="95"/>
        <v>-6913.8791382870995</v>
      </c>
      <c r="V496" s="153">
        <f t="shared" si="84"/>
        <v>285.1338689835685</v>
      </c>
      <c r="W496" s="153">
        <f t="shared" si="92"/>
        <v>12.133868983568505</v>
      </c>
      <c r="X496" s="153">
        <f t="shared" si="93"/>
        <v>53.840964170423305</v>
      </c>
      <c r="Y496" s="155">
        <v>3.0338350771343285</v>
      </c>
      <c r="Z496" s="153">
        <f t="shared" si="94"/>
        <v>28.459735824021525</v>
      </c>
      <c r="AA496" s="165">
        <v>1707.5841494412914</v>
      </c>
    </row>
    <row r="497" spans="13:27">
      <c r="M497" s="164">
        <f>Equations!E497-V496</f>
        <v>-68.6508689835685</v>
      </c>
      <c r="N497" s="152">
        <f t="shared" si="85"/>
        <v>-36.213827675089071</v>
      </c>
      <c r="O497" s="152">
        <f t="shared" si="86"/>
        <v>-219.47774348538832</v>
      </c>
      <c r="P497" s="152">
        <f t="shared" si="87"/>
        <v>-28.666955266682603</v>
      </c>
      <c r="Q497" s="152">
        <f t="shared" si="88"/>
        <v>-16.41898119167174</v>
      </c>
      <c r="R497" s="153">
        <f t="shared" si="89"/>
        <v>-49.778590870871533</v>
      </c>
      <c r="S497" s="153">
        <f t="shared" si="90"/>
        <v>20.211806603494136</v>
      </c>
      <c r="T497" s="153">
        <f t="shared" si="91"/>
        <v>-29.566784267377397</v>
      </c>
      <c r="U497" s="154">
        <f t="shared" si="95"/>
        <v>-6943.445922554477</v>
      </c>
      <c r="V497" s="153">
        <f t="shared" si="84"/>
        <v>285.09483688689113</v>
      </c>
      <c r="W497" s="153">
        <f t="shared" si="92"/>
        <v>12.09483688689113</v>
      </c>
      <c r="X497" s="153">
        <f t="shared" si="93"/>
        <v>53.770706396404037</v>
      </c>
      <c r="Y497" s="155">
        <v>3.0317709905241204</v>
      </c>
      <c r="Z497" s="153">
        <f t="shared" si="94"/>
        <v>28.51026534053026</v>
      </c>
      <c r="AA497" s="165">
        <v>1710.6159204318155</v>
      </c>
    </row>
    <row r="498" spans="13:27">
      <c r="M498" s="164">
        <f>Equations!E498-V497</f>
        <v>-68.611836886891126</v>
      </c>
      <c r="N498" s="152">
        <f t="shared" si="85"/>
        <v>-36.19323796306066</v>
      </c>
      <c r="O498" s="152">
        <f t="shared" si="86"/>
        <v>-219.35295735188282</v>
      </c>
      <c r="P498" s="152">
        <f t="shared" si="87"/>
        <v>-28.65065639988045</v>
      </c>
      <c r="Q498" s="152">
        <f t="shared" si="88"/>
        <v>-16.409646025624962</v>
      </c>
      <c r="R498" s="153">
        <f t="shared" si="89"/>
        <v>-49.716414284959193</v>
      </c>
      <c r="S498" s="153">
        <f t="shared" si="90"/>
        <v>20.19804457586433</v>
      </c>
      <c r="T498" s="153">
        <f t="shared" si="91"/>
        <v>-29.518369709094863</v>
      </c>
      <c r="U498" s="154">
        <f t="shared" si="95"/>
        <v>-6972.9642922635721</v>
      </c>
      <c r="V498" s="153">
        <f t="shared" si="84"/>
        <v>285.0558687038847</v>
      </c>
      <c r="W498" s="153">
        <f t="shared" si="92"/>
        <v>12.055868703884698</v>
      </c>
      <c r="X498" s="153">
        <f t="shared" si="93"/>
        <v>53.700563666992458</v>
      </c>
      <c r="Y498" s="155">
        <v>3.0297066863796496</v>
      </c>
      <c r="Z498" s="153">
        <f t="shared" si="94"/>
        <v>28.560760451969919</v>
      </c>
      <c r="AA498" s="165">
        <v>1713.6456271181951</v>
      </c>
    </row>
    <row r="499" spans="13:27">
      <c r="M499" s="164">
        <f>Equations!E499-V498</f>
        <v>-68.572868703884694</v>
      </c>
      <c r="N499" s="152">
        <f t="shared" si="85"/>
        <v>-36.172681965953849</v>
      </c>
      <c r="O499" s="152">
        <f t="shared" si="86"/>
        <v>-219.22837555123544</v>
      </c>
      <c r="P499" s="152">
        <f t="shared" si="87"/>
        <v>-28.634384221893356</v>
      </c>
      <c r="Q499" s="152">
        <f t="shared" si="88"/>
        <v>-16.40032614558077</v>
      </c>
      <c r="R499" s="153">
        <f t="shared" si="89"/>
        <v>-49.654318950265505</v>
      </c>
      <c r="S499" s="153">
        <f t="shared" si="90"/>
        <v>20.184281096810324</v>
      </c>
      <c r="T499" s="153">
        <f t="shared" si="91"/>
        <v>-29.470037853455182</v>
      </c>
      <c r="U499" s="154">
        <f t="shared" si="95"/>
        <v>-7002.4343301170275</v>
      </c>
      <c r="V499" s="153">
        <f t="shared" si="84"/>
        <v>285.01696432537068</v>
      </c>
      <c r="W499" s="153">
        <f t="shared" si="92"/>
        <v>12.016964325370679</v>
      </c>
      <c r="X499" s="153">
        <f t="shared" si="93"/>
        <v>53.63053578566722</v>
      </c>
      <c r="Y499" s="155">
        <v>3.0276421645215486</v>
      </c>
      <c r="Z499" s="153">
        <f t="shared" si="94"/>
        <v>28.611221154711941</v>
      </c>
      <c r="AA499" s="165">
        <v>1716.6732692827165</v>
      </c>
    </row>
    <row r="500" spans="13:27">
      <c r="M500" s="164">
        <f>Equations!E500-V499</f>
        <v>-68.533964325370675</v>
      </c>
      <c r="N500" s="152">
        <f t="shared" si="85"/>
        <v>-36.152159626176179</v>
      </c>
      <c r="O500" s="152">
        <f t="shared" si="86"/>
        <v>-219.1039977344011</v>
      </c>
      <c r="P500" s="152">
        <f t="shared" si="87"/>
        <v>-28.618138687130987</v>
      </c>
      <c r="Q500" s="152">
        <f t="shared" si="88"/>
        <v>-16.391021525427337</v>
      </c>
      <c r="R500" s="153">
        <f t="shared" si="89"/>
        <v>-49.592304696254672</v>
      </c>
      <c r="S500" s="153">
        <f t="shared" si="90"/>
        <v>20.170516165134387</v>
      </c>
      <c r="T500" s="153">
        <f t="shared" si="91"/>
        <v>-29.421788531120285</v>
      </c>
      <c r="U500" s="154">
        <f t="shared" si="95"/>
        <v>-7031.8561186481475</v>
      </c>
      <c r="V500" s="153">
        <f t="shared" si="84"/>
        <v>284.97812364239405</v>
      </c>
      <c r="W500" s="153">
        <f t="shared" si="92"/>
        <v>11.978123642394053</v>
      </c>
      <c r="X500" s="153">
        <f t="shared" si="93"/>
        <v>53.560622556309298</v>
      </c>
      <c r="Y500" s="155">
        <v>3.0255774247701579</v>
      </c>
      <c r="Z500" s="153">
        <f t="shared" si="94"/>
        <v>28.661647445124778</v>
      </c>
      <c r="AA500" s="165">
        <v>1719.6988467074866</v>
      </c>
    </row>
    <row r="501" spans="13:27">
      <c r="M501" s="164">
        <f>Equations!E501-V500</f>
        <v>-68.495123642394049</v>
      </c>
      <c r="N501" s="152">
        <f t="shared" si="85"/>
        <v>-36.13167088625309</v>
      </c>
      <c r="O501" s="152">
        <f t="shared" si="86"/>
        <v>-218.97982355304904</v>
      </c>
      <c r="P501" s="152">
        <f t="shared" si="87"/>
        <v>-28.601919750096339</v>
      </c>
      <c r="Q501" s="152">
        <f t="shared" si="88"/>
        <v>-16.381732139106276</v>
      </c>
      <c r="R501" s="153">
        <f t="shared" si="89"/>
        <v>-49.530371352749874</v>
      </c>
      <c r="S501" s="153">
        <f t="shared" si="90"/>
        <v>20.15674977963678</v>
      </c>
      <c r="T501" s="153">
        <f t="shared" si="91"/>
        <v>-29.373621573113095</v>
      </c>
      <c r="U501" s="154">
        <f t="shared" si="95"/>
        <v>-7061.2297402212607</v>
      </c>
      <c r="V501" s="153">
        <f t="shared" si="84"/>
        <v>284.93934654622296</v>
      </c>
      <c r="W501" s="153">
        <f t="shared" si="92"/>
        <v>11.939346546222964</v>
      </c>
      <c r="X501" s="153">
        <f t="shared" si="93"/>
        <v>53.490823783201336</v>
      </c>
      <c r="Y501" s="155">
        <v>3.0235124669455167</v>
      </c>
      <c r="Z501" s="153">
        <f t="shared" si="94"/>
        <v>28.712039319573869</v>
      </c>
      <c r="AA501" s="165">
        <v>1722.7223591744321</v>
      </c>
    </row>
    <row r="502" spans="13:27">
      <c r="M502" s="164">
        <f>Equations!E502-V501</f>
        <v>-68.45634654622296</v>
      </c>
      <c r="N502" s="152">
        <f t="shared" si="85"/>
        <v>-36.111215688827755</v>
      </c>
      <c r="O502" s="152">
        <f t="shared" si="86"/>
        <v>-218.85585265956212</v>
      </c>
      <c r="P502" s="152">
        <f t="shared" si="87"/>
        <v>-28.585727365385601</v>
      </c>
      <c r="Q502" s="152">
        <f t="shared" si="88"/>
        <v>-16.372457960612582</v>
      </c>
      <c r="R502" s="153">
        <f t="shared" si="89"/>
        <v>-49.46851874993272</v>
      </c>
      <c r="S502" s="153">
        <f t="shared" si="90"/>
        <v>20.142981939115771</v>
      </c>
      <c r="T502" s="153">
        <f t="shared" si="91"/>
        <v>-29.325536810816949</v>
      </c>
      <c r="U502" s="154">
        <f t="shared" si="95"/>
        <v>-7090.5552770320774</v>
      </c>
      <c r="V502" s="153">
        <f t="shared" si="84"/>
        <v>284.9006329283481</v>
      </c>
      <c r="W502" s="153">
        <f t="shared" si="92"/>
        <v>11.900632928348102</v>
      </c>
      <c r="X502" s="153">
        <f t="shared" si="93"/>
        <v>53.42113927102659</v>
      </c>
      <c r="Y502" s="155">
        <v>3.0214472908673655</v>
      </c>
      <c r="Z502" s="153">
        <f t="shared" si="94"/>
        <v>28.762396774421656</v>
      </c>
      <c r="AA502" s="165">
        <v>1725.7438064652995</v>
      </c>
    </row>
    <row r="503" spans="13:27">
      <c r="M503" s="164">
        <f>Equations!E503-V502</f>
        <v>-68.417632928348098</v>
      </c>
      <c r="N503" s="152">
        <f t="shared" si="85"/>
        <v>-36.090793976660713</v>
      </c>
      <c r="O503" s="152">
        <f t="shared" si="86"/>
        <v>-218.73208470703463</v>
      </c>
      <c r="P503" s="152">
        <f t="shared" si="87"/>
        <v>-28.569561487687889</v>
      </c>
      <c r="Q503" s="152">
        <f t="shared" si="88"/>
        <v>-16.363198963994474</v>
      </c>
      <c r="R503" s="153">
        <f t="shared" si="89"/>
        <v>-49.406746718342227</v>
      </c>
      <c r="S503" s="153">
        <f t="shared" si="90"/>
        <v>20.129212642367655</v>
      </c>
      <c r="T503" s="153">
        <f t="shared" si="91"/>
        <v>-29.277534075974572</v>
      </c>
      <c r="U503" s="154">
        <f t="shared" si="95"/>
        <v>-7119.8328111080518</v>
      </c>
      <c r="V503" s="153">
        <f t="shared" si="84"/>
        <v>284.86198268048236</v>
      </c>
      <c r="W503" s="153">
        <f t="shared" si="92"/>
        <v>11.861982680482356</v>
      </c>
      <c r="X503" s="153">
        <f t="shared" si="93"/>
        <v>53.351568824868238</v>
      </c>
      <c r="Y503" s="155">
        <v>3.019381896355148</v>
      </c>
      <c r="Z503" s="153">
        <f t="shared" si="94"/>
        <v>28.812719806027577</v>
      </c>
      <c r="AA503" s="165">
        <v>1728.7631883616546</v>
      </c>
    </row>
    <row r="504" spans="13:27">
      <c r="M504" s="164">
        <f>Equations!E504-V503</f>
        <v>-68.378982680482352</v>
      </c>
      <c r="N504" s="152">
        <f t="shared" si="85"/>
        <v>-36.070405692629748</v>
      </c>
      <c r="O504" s="152">
        <f t="shared" si="86"/>
        <v>-218.60851934927118</v>
      </c>
      <c r="P504" s="152">
        <f t="shared" si="87"/>
        <v>-28.553422071785096</v>
      </c>
      <c r="Q504" s="152">
        <f t="shared" si="88"/>
        <v>-16.353955123353316</v>
      </c>
      <c r="R504" s="153">
        <f t="shared" si="89"/>
        <v>-49.345055088873991</v>
      </c>
      <c r="S504" s="153">
        <f t="shared" si="90"/>
        <v>20.115441888186691</v>
      </c>
      <c r="T504" s="153">
        <f t="shared" si="91"/>
        <v>-29.2296132006873</v>
      </c>
      <c r="U504" s="154">
        <f t="shared" si="95"/>
        <v>-7149.0624243087395</v>
      </c>
      <c r="V504" s="153">
        <f t="shared" si="84"/>
        <v>284.82339569456013</v>
      </c>
      <c r="W504" s="153">
        <f t="shared" si="92"/>
        <v>11.823395694560134</v>
      </c>
      <c r="X504" s="153">
        <f t="shared" si="93"/>
        <v>53.282112250208243</v>
      </c>
      <c r="Y504" s="155">
        <v>3.0173162832280034</v>
      </c>
      <c r="Z504" s="153">
        <f t="shared" si="94"/>
        <v>28.863008410748041</v>
      </c>
      <c r="AA504" s="165">
        <v>1731.7805046448825</v>
      </c>
    </row>
    <row r="505" spans="13:27">
      <c r="M505" s="164">
        <f>Equations!E505-V504</f>
        <v>-68.340395694560129</v>
      </c>
      <c r="N505" s="152">
        <f t="shared" si="85"/>
        <v>-36.050050779729474</v>
      </c>
      <c r="O505" s="152">
        <f t="shared" si="86"/>
        <v>-218.48515624078468</v>
      </c>
      <c r="P505" s="152">
        <f t="shared" si="87"/>
        <v>-28.53730907255164</v>
      </c>
      <c r="Q505" s="152">
        <f t="shared" si="88"/>
        <v>-16.344726412843446</v>
      </c>
      <c r="R505" s="153">
        <f t="shared" si="89"/>
        <v>-49.283443692779258</v>
      </c>
      <c r="S505" s="153">
        <f t="shared" si="90"/>
        <v>20.101669675365162</v>
      </c>
      <c r="T505" s="153">
        <f t="shared" si="91"/>
        <v>-29.181774017414096</v>
      </c>
      <c r="U505" s="154">
        <f t="shared" si="95"/>
        <v>-7178.2441983261533</v>
      </c>
      <c r="V505" s="153">
        <f t="shared" si="84"/>
        <v>284.78487186273708</v>
      </c>
      <c r="W505" s="153">
        <f t="shared" si="92"/>
        <v>11.784871862737077</v>
      </c>
      <c r="X505" s="153">
        <f t="shared" si="93"/>
        <v>53.212769352926742</v>
      </c>
      <c r="Y505" s="155">
        <v>3.015250451304774</v>
      </c>
      <c r="Z505" s="153">
        <f t="shared" si="94"/>
        <v>28.913262584936454</v>
      </c>
      <c r="AA505" s="165">
        <v>1734.7957550961873</v>
      </c>
    </row>
    <row r="506" spans="13:27">
      <c r="M506" s="164">
        <f>Equations!E506-V505</f>
        <v>-68.301871862737073</v>
      </c>
      <c r="N506" s="152">
        <f t="shared" si="85"/>
        <v>-36.029729181071225</v>
      </c>
      <c r="O506" s="152">
        <f t="shared" si="86"/>
        <v>-218.36199503679532</v>
      </c>
      <c r="P506" s="152">
        <f t="shared" si="87"/>
        <v>-28.521222444954301</v>
      </c>
      <c r="Q506" s="152">
        <f t="shared" si="88"/>
        <v>-16.335512806672121</v>
      </c>
      <c r="R506" s="153">
        <f t="shared" si="89"/>
        <v>-49.221912361664195</v>
      </c>
      <c r="S506" s="153">
        <f t="shared" si="90"/>
        <v>20.087896002693334</v>
      </c>
      <c r="T506" s="153">
        <f t="shared" si="91"/>
        <v>-29.134016358970861</v>
      </c>
      <c r="U506" s="154">
        <f t="shared" si="95"/>
        <v>-7207.3782146851245</v>
      </c>
      <c r="V506" s="153">
        <f t="shared" si="84"/>
        <v>284.74641107738961</v>
      </c>
      <c r="W506" s="153">
        <f t="shared" si="92"/>
        <v>11.74641107738961</v>
      </c>
      <c r="X506" s="153">
        <f t="shared" si="93"/>
        <v>53.143539939301299</v>
      </c>
      <c r="Y506" s="155">
        <v>3.013184400404</v>
      </c>
      <c r="Z506" s="153">
        <f t="shared" si="94"/>
        <v>28.96348232494319</v>
      </c>
      <c r="AA506" s="165">
        <v>1737.8089394965914</v>
      </c>
    </row>
    <row r="507" spans="13:27">
      <c r="M507" s="164">
        <f>Equations!E507-V506</f>
        <v>-68.263411077389605</v>
      </c>
      <c r="N507" s="152">
        <f t="shared" si="85"/>
        <v>-36.009440839882778</v>
      </c>
      <c r="O507" s="152">
        <f t="shared" si="86"/>
        <v>-218.23903539322896</v>
      </c>
      <c r="P507" s="152">
        <f t="shared" si="87"/>
        <v>-28.505162144052044</v>
      </c>
      <c r="Q507" s="152">
        <f t="shared" si="88"/>
        <v>-16.326314279099396</v>
      </c>
      <c r="R507" s="153">
        <f t="shared" si="89"/>
        <v>-49.160460927488948</v>
      </c>
      <c r="S507" s="153">
        <f t="shared" si="90"/>
        <v>20.07412086895944</v>
      </c>
      <c r="T507" s="153">
        <f t="shared" si="91"/>
        <v>-29.086340058529508</v>
      </c>
      <c r="U507" s="154">
        <f t="shared" si="95"/>
        <v>-7236.4645547436539</v>
      </c>
      <c r="V507" s="153">
        <f t="shared" si="84"/>
        <v>284.70801323111425</v>
      </c>
      <c r="W507" s="153">
        <f t="shared" si="92"/>
        <v>11.708013231114251</v>
      </c>
      <c r="X507" s="153">
        <f t="shared" si="93"/>
        <v>53.074423816005648</v>
      </c>
      <c r="Y507" s="155">
        <v>3.0111181303439158</v>
      </c>
      <c r="Z507" s="153">
        <f t="shared" si="94"/>
        <v>29.013667627115588</v>
      </c>
      <c r="AA507" s="165">
        <v>1740.8200576269353</v>
      </c>
    </row>
    <row r="508" spans="13:27">
      <c r="M508" s="164">
        <f>Equations!E508-V507</f>
        <v>-68.225013231114247</v>
      </c>
      <c r="N508" s="152">
        <f t="shared" si="85"/>
        <v>-35.989185699508035</v>
      </c>
      <c r="O508" s="152">
        <f t="shared" si="86"/>
        <v>-218.11627696671539</v>
      </c>
      <c r="P508" s="152">
        <f t="shared" si="87"/>
        <v>-28.489128124995766</v>
      </c>
      <c r="Q508" s="152">
        <f t="shared" si="88"/>
        <v>-16.317130804437962</v>
      </c>
      <c r="R508" s="153">
        <f t="shared" si="89"/>
        <v>-49.099089222566796</v>
      </c>
      <c r="S508" s="153">
        <f t="shared" si="90"/>
        <v>20.060344272949727</v>
      </c>
      <c r="T508" s="153">
        <f t="shared" si="91"/>
        <v>-29.038744949617069</v>
      </c>
      <c r="U508" s="154">
        <f t="shared" si="95"/>
        <v>-7265.5032996932714</v>
      </c>
      <c r="V508" s="153">
        <f t="shared" si="84"/>
        <v>284.66967821672739</v>
      </c>
      <c r="W508" s="153">
        <f t="shared" si="92"/>
        <v>11.669678216727391</v>
      </c>
      <c r="X508" s="153">
        <f t="shared" si="93"/>
        <v>53.005420790109305</v>
      </c>
      <c r="Y508" s="155">
        <v>3.009051640942459</v>
      </c>
      <c r="Z508" s="153">
        <f t="shared" si="94"/>
        <v>29.063818487797963</v>
      </c>
      <c r="AA508" s="165">
        <v>1743.8291092678778</v>
      </c>
    </row>
    <row r="509" spans="13:27">
      <c r="M509" s="164">
        <f>Equations!E509-V508</f>
        <v>-68.186678216727387</v>
      </c>
      <c r="N509" s="152">
        <f t="shared" si="85"/>
        <v>-35.968963703406864</v>
      </c>
      <c r="O509" s="152">
        <f t="shared" si="86"/>
        <v>-217.99371941458705</v>
      </c>
      <c r="P509" s="152">
        <f t="shared" si="87"/>
        <v>-28.473120343028157</v>
      </c>
      <c r="Q509" s="152">
        <f t="shared" si="88"/>
        <v>-16.30796235705311</v>
      </c>
      <c r="R509" s="153">
        <f t="shared" si="89"/>
        <v>-49.037797079563354</v>
      </c>
      <c r="S509" s="153">
        <f t="shared" si="90"/>
        <v>20.04656621344839</v>
      </c>
      <c r="T509" s="153">
        <f t="shared" si="91"/>
        <v>-28.991230866114964</v>
      </c>
      <c r="U509" s="154">
        <f t="shared" si="95"/>
        <v>-7294.4945305593865</v>
      </c>
      <c r="V509" s="153">
        <f t="shared" si="84"/>
        <v>284.63140592726472</v>
      </c>
      <c r="W509" s="153">
        <f t="shared" si="92"/>
        <v>11.631405927264723</v>
      </c>
      <c r="X509" s="153">
        <f t="shared" si="93"/>
        <v>52.936530669076504</v>
      </c>
      <c r="Y509" s="155">
        <v>3.0069849320172581</v>
      </c>
      <c r="Z509" s="153">
        <f t="shared" si="94"/>
        <v>29.113934903331586</v>
      </c>
      <c r="AA509" s="165">
        <v>1746.8360941998951</v>
      </c>
    </row>
    <row r="510" spans="13:27">
      <c r="M510" s="164">
        <f>Equations!E510-V509</f>
        <v>-68.148405927264719</v>
      </c>
      <c r="N510" s="152">
        <f t="shared" si="85"/>
        <v>-35.948774795154826</v>
      </c>
      <c r="O510" s="152">
        <f t="shared" si="86"/>
        <v>-217.87136239487771</v>
      </c>
      <c r="P510" s="152">
        <f t="shared" si="87"/>
        <v>-28.457138753483495</v>
      </c>
      <c r="Q510" s="152">
        <f t="shared" si="88"/>
        <v>-16.29880891136257</v>
      </c>
      <c r="R510" s="153">
        <f t="shared" si="89"/>
        <v>-48.976584331495701</v>
      </c>
      <c r="S510" s="153">
        <f t="shared" si="90"/>
        <v>20.032786689237604</v>
      </c>
      <c r="T510" s="153">
        <f t="shared" si="91"/>
        <v>-28.943797642258097</v>
      </c>
      <c r="U510" s="154">
        <f t="shared" si="95"/>
        <v>-7323.4383282016443</v>
      </c>
      <c r="V510" s="153">
        <f t="shared" si="84"/>
        <v>284.59319625598067</v>
      </c>
      <c r="W510" s="153">
        <f t="shared" si="92"/>
        <v>11.593196255980672</v>
      </c>
      <c r="X510" s="153">
        <f t="shared" si="93"/>
        <v>52.867753260765213</v>
      </c>
      <c r="Y510" s="155">
        <v>3.0049180033856406</v>
      </c>
      <c r="Z510" s="153">
        <f t="shared" si="94"/>
        <v>29.164016870054681</v>
      </c>
      <c r="AA510" s="165">
        <v>1749.8410122032808</v>
      </c>
    </row>
    <row r="511" spans="13:27">
      <c r="M511" s="164">
        <f>Equations!E511-V510</f>
        <v>-68.110196255980668</v>
      </c>
      <c r="N511" s="152">
        <f t="shared" si="85"/>
        <v>-35.928618918442858</v>
      </c>
      <c r="O511" s="152">
        <f t="shared" si="86"/>
        <v>-217.74920556632031</v>
      </c>
      <c r="P511" s="152">
        <f t="shared" si="87"/>
        <v>-28.441183311787384</v>
      </c>
      <c r="Q511" s="152">
        <f t="shared" si="88"/>
        <v>-16.289670441836375</v>
      </c>
      <c r="R511" s="153">
        <f t="shared" si="89"/>
        <v>-48.915450811731382</v>
      </c>
      <c r="S511" s="153">
        <f t="shared" si="90"/>
        <v>20.019005699097505</v>
      </c>
      <c r="T511" s="153">
        <f t="shared" si="91"/>
        <v>-28.896445112633877</v>
      </c>
      <c r="U511" s="154">
        <f t="shared" si="95"/>
        <v>-7352.3347733142782</v>
      </c>
      <c r="V511" s="153">
        <f t="shared" si="84"/>
        <v>284.55504909634817</v>
      </c>
      <c r="W511" s="153">
        <f t="shared" si="92"/>
        <v>11.555049096348171</v>
      </c>
      <c r="X511" s="153">
        <f t="shared" si="93"/>
        <v>52.799088373426713</v>
      </c>
      <c r="Y511" s="155">
        <v>3.0028508548646258</v>
      </c>
      <c r="Z511" s="153">
        <f t="shared" si="94"/>
        <v>29.214064384302425</v>
      </c>
      <c r="AA511" s="165">
        <v>1752.8438630581454</v>
      </c>
    </row>
    <row r="512" spans="13:27">
      <c r="M512" s="164">
        <f>Equations!E512-V511</f>
        <v>-68.072049096348167</v>
      </c>
      <c r="N512" s="152">
        <f t="shared" si="85"/>
        <v>-35.908496017077162</v>
      </c>
      <c r="O512" s="152">
        <f t="shared" si="86"/>
        <v>-217.62724858834639</v>
      </c>
      <c r="P512" s="152">
        <f t="shared" si="87"/>
        <v>-28.425253973456684</v>
      </c>
      <c r="Q512" s="152">
        <f t="shared" si="88"/>
        <v>-16.280546922996844</v>
      </c>
      <c r="R512" s="153">
        <f t="shared" si="89"/>
        <v>-48.85439635398788</v>
      </c>
      <c r="S512" s="153">
        <f t="shared" si="90"/>
        <v>20.005223241806181</v>
      </c>
      <c r="T512" s="153">
        <f t="shared" si="91"/>
        <v>-28.849173112181699</v>
      </c>
      <c r="U512" s="154">
        <f t="shared" si="95"/>
        <v>-7381.1839464264604</v>
      </c>
      <c r="V512" s="153">
        <f t="shared" si="84"/>
        <v>284.51696434205792</v>
      </c>
      <c r="W512" s="153">
        <f t="shared" si="92"/>
        <v>11.516964342057918</v>
      </c>
      <c r="X512" s="153">
        <f t="shared" si="93"/>
        <v>52.730535815704258</v>
      </c>
      <c r="Y512" s="155">
        <v>3.0007834862709268</v>
      </c>
      <c r="Z512" s="153">
        <f t="shared" si="94"/>
        <v>29.264077442406936</v>
      </c>
      <c r="AA512" s="165">
        <v>1755.8446465444163</v>
      </c>
    </row>
    <row r="513" spans="13:27">
      <c r="M513" s="164">
        <f>Equations!E513-V512</f>
        <v>-68.033964342057914</v>
      </c>
      <c r="N513" s="152">
        <f t="shared" si="85"/>
        <v>-35.888406034978821</v>
      </c>
      <c r="O513" s="152">
        <f t="shared" si="86"/>
        <v>-217.50549112108376</v>
      </c>
      <c r="P513" s="152">
        <f t="shared" si="87"/>
        <v>-28.409350694099178</v>
      </c>
      <c r="Q513" s="152">
        <f t="shared" si="88"/>
        <v>-16.271438329418363</v>
      </c>
      <c r="R513" s="153">
        <f t="shared" si="89"/>
        <v>-48.793420792331524</v>
      </c>
      <c r="S513" s="153">
        <f t="shared" si="90"/>
        <v>19.991439316139708</v>
      </c>
      <c r="T513" s="153">
        <f t="shared" si="91"/>
        <v>-28.801981476191816</v>
      </c>
      <c r="U513" s="154">
        <f t="shared" si="95"/>
        <v>-7409.9859279026523</v>
      </c>
      <c r="V513" s="153">
        <f t="shared" si="84"/>
        <v>284.4789418870181</v>
      </c>
      <c r="W513" s="153">
        <f t="shared" si="92"/>
        <v>11.478941887018095</v>
      </c>
      <c r="X513" s="153">
        <f t="shared" si="93"/>
        <v>52.662095396632573</v>
      </c>
      <c r="Y513" s="155">
        <v>2.998715897420956</v>
      </c>
      <c r="Z513" s="153">
        <f t="shared" si="94"/>
        <v>29.314056040697285</v>
      </c>
      <c r="AA513" s="165">
        <v>1758.8433624418371</v>
      </c>
    </row>
    <row r="514" spans="13:27">
      <c r="M514" s="164">
        <f>Equations!E514-V513</f>
        <v>-67.995941887018091</v>
      </c>
      <c r="N514" s="152">
        <f t="shared" si="85"/>
        <v>-35.868348916183635</v>
      </c>
      <c r="O514" s="152">
        <f t="shared" si="86"/>
        <v>-217.38393282535537</v>
      </c>
      <c r="P514" s="152">
        <f t="shared" si="87"/>
        <v>-28.393473429413469</v>
      </c>
      <c r="Q514" s="152">
        <f t="shared" si="88"/>
        <v>-16.262344635727327</v>
      </c>
      <c r="R514" s="153">
        <f t="shared" si="89"/>
        <v>-48.732523961176625</v>
      </c>
      <c r="S514" s="153">
        <f t="shared" si="90"/>
        <v>19.977653920872065</v>
      </c>
      <c r="T514" s="153">
        <f t="shared" si="91"/>
        <v>-28.75487004030456</v>
      </c>
      <c r="U514" s="154">
        <f t="shared" si="95"/>
        <v>-7438.7407979429572</v>
      </c>
      <c r="V514" s="153">
        <f t="shared" si="84"/>
        <v>284.44098162535391</v>
      </c>
      <c r="W514" s="153">
        <f t="shared" si="92"/>
        <v>11.440981625353913</v>
      </c>
      <c r="X514" s="153">
        <f t="shared" si="93"/>
        <v>52.593766925637041</v>
      </c>
      <c r="Y514" s="155">
        <v>2.9966480881308097</v>
      </c>
      <c r="Z514" s="153">
        <f t="shared" si="94"/>
        <v>29.364000175499466</v>
      </c>
      <c r="AA514" s="165">
        <v>1761.8400105299679</v>
      </c>
    </row>
    <row r="515" spans="13:27">
      <c r="M515" s="164">
        <f>Equations!E515-V514</f>
        <v>-67.957981625353909</v>
      </c>
      <c r="N515" s="152">
        <f t="shared" si="85"/>
        <v>-35.848324604841892</v>
      </c>
      <c r="O515" s="152">
        <f t="shared" si="86"/>
        <v>-217.26257336267818</v>
      </c>
      <c r="P515" s="152">
        <f t="shared" si="87"/>
        <v>-28.377622135188787</v>
      </c>
      <c r="Q515" s="152">
        <f t="shared" si="88"/>
        <v>-16.253265816602045</v>
      </c>
      <c r="R515" s="153">
        <f t="shared" si="89"/>
        <v>-48.671705695284849</v>
      </c>
      <c r="S515" s="153">
        <f t="shared" si="90"/>
        <v>19.963867054775211</v>
      </c>
      <c r="T515" s="153">
        <f t="shared" si="91"/>
        <v>-28.707838640509639</v>
      </c>
      <c r="U515" s="154">
        <f t="shared" si="95"/>
        <v>-7467.4486365834673</v>
      </c>
      <c r="V515" s="153">
        <f t="shared" ref="V515:V578" si="96">U515/(J$3*1670)+J$2</f>
        <v>284.40308345140704</v>
      </c>
      <c r="W515" s="153">
        <f t="shared" si="92"/>
        <v>11.403083451407042</v>
      </c>
      <c r="X515" s="153">
        <f t="shared" si="93"/>
        <v>52.525550212532679</v>
      </c>
      <c r="Y515" s="155">
        <v>2.9945800582162816</v>
      </c>
      <c r="Z515" s="153">
        <f t="shared" si="94"/>
        <v>29.413909843136405</v>
      </c>
      <c r="AA515" s="165">
        <v>1764.8345905881843</v>
      </c>
    </row>
    <row r="516" spans="13:27">
      <c r="M516" s="164">
        <f>Equations!E516-V515</f>
        <v>-67.920083451407038</v>
      </c>
      <c r="N516" s="152">
        <f t="shared" ref="N516:N579" si="97">(L$2*G$20*M516)/(G$19)</f>
        <v>-35.828333045218066</v>
      </c>
      <c r="O516" s="152">
        <f t="shared" ref="O516:O579" si="98">(L$4*G$20*M516)/(G$19)</f>
        <v>-217.14141239526103</v>
      </c>
      <c r="P516" s="152">
        <f t="shared" ref="P516:P579" si="99">(L$3*G$28*M516)/(G$27)</f>
        <v>-28.36179676730475</v>
      </c>
      <c r="Q516" s="152">
        <f t="shared" ref="Q516:Q579" si="100">(H$38*G$30*M516)/(G$31)</f>
        <v>-16.244201846772601</v>
      </c>
      <c r="R516" s="153">
        <f t="shared" ref="R516:R579" si="101">Q516*Y516</f>
        <v>-48.61096582976424</v>
      </c>
      <c r="S516" s="153">
        <f t="shared" ref="S516:S579" si="102">H$14*H$15*Y516</f>
        <v>19.950078716619029</v>
      </c>
      <c r="T516" s="153">
        <f t="shared" ref="T516:T579" si="103">R516+S516</f>
        <v>-28.660887113145211</v>
      </c>
      <c r="U516" s="154">
        <f t="shared" si="95"/>
        <v>-7496.1095236966121</v>
      </c>
      <c r="V516" s="153">
        <f t="shared" si="96"/>
        <v>284.36524725973527</v>
      </c>
      <c r="W516" s="153">
        <f t="shared" ref="W516:W579" si="104">(V516-273)</f>
        <v>11.36524725973527</v>
      </c>
      <c r="X516" s="153">
        <f t="shared" ref="X516:X579" si="105">CONVERT(W516,"C","F")</f>
        <v>52.457445067523487</v>
      </c>
      <c r="Y516" s="155">
        <v>2.9925118074928543</v>
      </c>
      <c r="Z516" s="153">
        <f t="shared" ref="Z516:Z579" si="106">AA516/60</f>
        <v>29.463785039927949</v>
      </c>
      <c r="AA516" s="165">
        <v>1767.827102395677</v>
      </c>
    </row>
    <row r="517" spans="13:27">
      <c r="M517" s="164">
        <f>Equations!E517-V516</f>
        <v>-67.882247259735266</v>
      </c>
      <c r="N517" s="152">
        <f t="shared" si="97"/>
        <v>-35.808374181690631</v>
      </c>
      <c r="O517" s="152">
        <f t="shared" si="98"/>
        <v>-217.02044958600382</v>
      </c>
      <c r="P517" s="152">
        <f t="shared" si="99"/>
        <v>-28.345997281731215</v>
      </c>
      <c r="Q517" s="152">
        <f t="shared" si="100"/>
        <v>-16.235152701020752</v>
      </c>
      <c r="R517" s="153">
        <f t="shared" si="101"/>
        <v>-48.550304200068389</v>
      </c>
      <c r="S517" s="153">
        <f t="shared" si="102"/>
        <v>19.936288905171345</v>
      </c>
      <c r="T517" s="153">
        <f t="shared" si="103"/>
        <v>-28.614015294897044</v>
      </c>
      <c r="U517" s="154">
        <f t="shared" ref="U517:U580" si="107">U516+T517</f>
        <v>-7524.7235389915095</v>
      </c>
      <c r="V517" s="153">
        <f t="shared" si="96"/>
        <v>284.32747294511188</v>
      </c>
      <c r="W517" s="153">
        <f t="shared" si="104"/>
        <v>11.327472945111879</v>
      </c>
      <c r="X517" s="153">
        <f t="shared" si="105"/>
        <v>52.389451301201383</v>
      </c>
      <c r="Y517" s="155">
        <v>2.9904433357757014</v>
      </c>
      <c r="Z517" s="153">
        <f t="shared" si="106"/>
        <v>29.51362576219088</v>
      </c>
      <c r="AA517" s="165">
        <v>1770.8175457314528</v>
      </c>
    </row>
    <row r="518" spans="13:27">
      <c r="M518" s="164">
        <f>Equations!E518-V517</f>
        <v>-67.844472945111875</v>
      </c>
      <c r="N518" s="152">
        <f t="shared" si="97"/>
        <v>-35.788447958751725</v>
      </c>
      <c r="O518" s="152">
        <f t="shared" si="98"/>
        <v>-216.89968459849533</v>
      </c>
      <c r="P518" s="152">
        <f t="shared" si="99"/>
        <v>-28.330223634528039</v>
      </c>
      <c r="Q518" s="152">
        <f t="shared" si="100"/>
        <v>-16.226118354179807</v>
      </c>
      <c r="R518" s="153">
        <f t="shared" si="101"/>
        <v>-48.489720641995604</v>
      </c>
      <c r="S518" s="153">
        <f t="shared" si="102"/>
        <v>19.922497619197909</v>
      </c>
      <c r="T518" s="153">
        <f t="shared" si="103"/>
        <v>-28.567223022797695</v>
      </c>
      <c r="U518" s="154">
        <f t="shared" si="107"/>
        <v>-7553.2907620143069</v>
      </c>
      <c r="V518" s="153">
        <f t="shared" si="96"/>
        <v>284.28976040252536</v>
      </c>
      <c r="W518" s="153">
        <f t="shared" si="104"/>
        <v>11.28976040252536</v>
      </c>
      <c r="X518" s="153">
        <f t="shared" si="105"/>
        <v>52.321568724545649</v>
      </c>
      <c r="Y518" s="155">
        <v>2.9883746428796862</v>
      </c>
      <c r="Z518" s="153">
        <f t="shared" si="106"/>
        <v>29.563432006238877</v>
      </c>
      <c r="AA518" s="165">
        <v>1773.8059203743326</v>
      </c>
    </row>
    <row r="519" spans="13:27">
      <c r="M519" s="164">
        <f>Equations!E519-V518</f>
        <v>-67.806760402525356</v>
      </c>
      <c r="N519" s="152">
        <f t="shared" si="97"/>
        <v>-35.768554321007031</v>
      </c>
      <c r="O519" s="152">
        <f t="shared" si="98"/>
        <v>-216.77911709701229</v>
      </c>
      <c r="P519" s="152">
        <f t="shared" si="99"/>
        <v>-28.31447578184493</v>
      </c>
      <c r="Q519" s="152">
        <f t="shared" si="100"/>
        <v>-16.217098781134542</v>
      </c>
      <c r="R519" s="153">
        <f t="shared" si="101"/>
        <v>-48.429214991688085</v>
      </c>
      <c r="S519" s="153">
        <f t="shared" si="102"/>
        <v>19.908704857462386</v>
      </c>
      <c r="T519" s="153">
        <f t="shared" si="103"/>
        <v>-28.520510134225699</v>
      </c>
      <c r="U519" s="154">
        <f t="shared" si="107"/>
        <v>-7581.8112721485322</v>
      </c>
      <c r="V519" s="153">
        <f t="shared" si="96"/>
        <v>284.2521095271789</v>
      </c>
      <c r="W519" s="153">
        <f t="shared" si="104"/>
        <v>11.252109527178902</v>
      </c>
      <c r="X519" s="153">
        <f t="shared" si="105"/>
        <v>52.253797148922025</v>
      </c>
      <c r="Y519" s="155">
        <v>2.9863057286193575</v>
      </c>
      <c r="Z519" s="153">
        <f t="shared" si="106"/>
        <v>29.61320376838253</v>
      </c>
      <c r="AA519" s="165">
        <v>1776.7922261029519</v>
      </c>
    </row>
    <row r="520" spans="13:27">
      <c r="M520" s="164">
        <f>Equations!E520-V519</f>
        <v>-67.769109527178898</v>
      </c>
      <c r="N520" s="152">
        <f t="shared" si="97"/>
        <v>-35.748693213175471</v>
      </c>
      <c r="O520" s="152">
        <f t="shared" si="98"/>
        <v>-216.65874674651801</v>
      </c>
      <c r="P520" s="152">
        <f t="shared" si="99"/>
        <v>-28.298753679921255</v>
      </c>
      <c r="Q520" s="152">
        <f t="shared" si="100"/>
        <v>-16.208093956821084</v>
      </c>
      <c r="R520" s="153">
        <f t="shared" si="101"/>
        <v>-48.36878708563119</v>
      </c>
      <c r="S520" s="153">
        <f t="shared" si="102"/>
        <v>19.894910618726374</v>
      </c>
      <c r="T520" s="153">
        <f t="shared" si="103"/>
        <v>-28.473876466904816</v>
      </c>
      <c r="U520" s="154">
        <f t="shared" si="107"/>
        <v>-7610.2851486154368</v>
      </c>
      <c r="V520" s="153">
        <f t="shared" si="96"/>
        <v>284.21452021448988</v>
      </c>
      <c r="W520" s="153">
        <f t="shared" si="104"/>
        <v>11.21452021448988</v>
      </c>
      <c r="X520" s="153">
        <f t="shared" si="105"/>
        <v>52.186136386081785</v>
      </c>
      <c r="Y520" s="155">
        <v>2.9842365928089563</v>
      </c>
      <c r="Z520" s="153">
        <f t="shared" si="106"/>
        <v>29.662941044929347</v>
      </c>
      <c r="AA520" s="165">
        <v>1779.7764626957608</v>
      </c>
    </row>
    <row r="521" spans="13:27">
      <c r="M521" s="164">
        <f>Equations!E521-V520</f>
        <v>-67.731520214489876</v>
      </c>
      <c r="N521" s="152">
        <f t="shared" si="97"/>
        <v>-35.72886458008896</v>
      </c>
      <c r="O521" s="152">
        <f t="shared" si="98"/>
        <v>-216.53857321266037</v>
      </c>
      <c r="P521" s="152">
        <f t="shared" si="99"/>
        <v>-28.283057285085825</v>
      </c>
      <c r="Q521" s="152">
        <f t="shared" si="100"/>
        <v>-16.199103856226774</v>
      </c>
      <c r="R521" s="153">
        <f t="shared" si="101"/>
        <v>-48.308436760652434</v>
      </c>
      <c r="S521" s="153">
        <f t="shared" si="102"/>
        <v>19.881114901749399</v>
      </c>
      <c r="T521" s="153">
        <f t="shared" si="103"/>
        <v>-28.427321858903035</v>
      </c>
      <c r="U521" s="154">
        <f t="shared" si="107"/>
        <v>-7638.7124704743401</v>
      </c>
      <c r="V521" s="153">
        <f t="shared" si="96"/>
        <v>284.17699236008946</v>
      </c>
      <c r="W521" s="153">
        <f t="shared" si="104"/>
        <v>11.176992360089457</v>
      </c>
      <c r="X521" s="153">
        <f t="shared" si="105"/>
        <v>52.118586248161023</v>
      </c>
      <c r="Y521" s="155">
        <v>2.9821672352624096</v>
      </c>
      <c r="Z521" s="153">
        <f t="shared" si="106"/>
        <v>29.712643832183723</v>
      </c>
      <c r="AA521" s="165">
        <v>1782.7586299310233</v>
      </c>
    </row>
    <row r="522" spans="13:27">
      <c r="M522" s="164">
        <f>Equations!E522-V521</f>
        <v>-67.693992360089453</v>
      </c>
      <c r="N522" s="152">
        <f t="shared" si="97"/>
        <v>-35.709068366692186</v>
      </c>
      <c r="O522" s="152">
        <f t="shared" si="98"/>
        <v>-216.41859616177081</v>
      </c>
      <c r="P522" s="152">
        <f t="shared" si="99"/>
        <v>-28.267386553756712</v>
      </c>
      <c r="Q522" s="152">
        <f t="shared" si="100"/>
        <v>-16.190128454390099</v>
      </c>
      <c r="R522" s="153">
        <f t="shared" si="101"/>
        <v>-48.248163853920801</v>
      </c>
      <c r="S522" s="153">
        <f t="shared" si="102"/>
        <v>19.867317705288858</v>
      </c>
      <c r="T522" s="153">
        <f t="shared" si="103"/>
        <v>-28.380846148631942</v>
      </c>
      <c r="U522" s="154">
        <f t="shared" si="107"/>
        <v>-7667.0933166229725</v>
      </c>
      <c r="V522" s="153">
        <f t="shared" si="96"/>
        <v>284.13952585982213</v>
      </c>
      <c r="W522" s="153">
        <f t="shared" si="104"/>
        <v>11.139525859822129</v>
      </c>
      <c r="X522" s="153">
        <f t="shared" si="105"/>
        <v>52.051146547679835</v>
      </c>
      <c r="Y522" s="155">
        <v>2.9800976557933287</v>
      </c>
      <c r="Z522" s="153">
        <f t="shared" si="106"/>
        <v>29.762312126446943</v>
      </c>
      <c r="AA522" s="165">
        <v>1785.7387275868166</v>
      </c>
    </row>
    <row r="523" spans="13:27">
      <c r="M523" s="164">
        <f>Equations!E523-V522</f>
        <v>-67.656525859822125</v>
      </c>
      <c r="N523" s="152">
        <f t="shared" si="97"/>
        <v>-35.68930451804237</v>
      </c>
      <c r="O523" s="152">
        <f t="shared" si="98"/>
        <v>-216.29881526086285</v>
      </c>
      <c r="P523" s="152">
        <f t="shared" si="99"/>
        <v>-28.251741442441084</v>
      </c>
      <c r="Q523" s="152">
        <f t="shared" si="100"/>
        <v>-16.181167726400567</v>
      </c>
      <c r="R523" s="153">
        <f t="shared" si="101"/>
        <v>-48.187968202945903</v>
      </c>
      <c r="S523" s="153">
        <f t="shared" si="102"/>
        <v>19.853519028100092</v>
      </c>
      <c r="T523" s="153">
        <f t="shared" si="103"/>
        <v>-28.334449174845812</v>
      </c>
      <c r="U523" s="154">
        <f t="shared" si="107"/>
        <v>-7695.4277657978182</v>
      </c>
      <c r="V523" s="153">
        <f t="shared" si="96"/>
        <v>284.10212060974516</v>
      </c>
      <c r="W523" s="153">
        <f t="shared" si="104"/>
        <v>11.102120609745157</v>
      </c>
      <c r="X523" s="153">
        <f t="shared" si="105"/>
        <v>51.983817097541284</v>
      </c>
      <c r="Y523" s="155">
        <v>2.9780278542150134</v>
      </c>
      <c r="Z523" s="153">
        <f t="shared" si="106"/>
        <v>29.811945924017195</v>
      </c>
      <c r="AA523" s="165">
        <v>1788.7167554410316</v>
      </c>
    </row>
    <row r="524" spans="13:27">
      <c r="M524" s="164">
        <f>Equations!E524-V523</f>
        <v>-67.619120609745153</v>
      </c>
      <c r="N524" s="152">
        <f t="shared" si="97"/>
        <v>-35.669572979308967</v>
      </c>
      <c r="O524" s="152">
        <f t="shared" si="98"/>
        <v>-216.17923017763007</v>
      </c>
      <c r="P524" s="152">
        <f t="shared" si="99"/>
        <v>-28.236121907734944</v>
      </c>
      <c r="Q524" s="152">
        <f t="shared" si="100"/>
        <v>-16.172221647398558</v>
      </c>
      <c r="R524" s="153">
        <f t="shared" si="101"/>
        <v>-48.127849645576973</v>
      </c>
      <c r="S524" s="153">
        <f t="shared" si="102"/>
        <v>19.839718868936291</v>
      </c>
      <c r="T524" s="153">
        <f t="shared" si="103"/>
        <v>-28.288130776640681</v>
      </c>
      <c r="U524" s="154">
        <f t="shared" si="107"/>
        <v>-7723.7158965744593</v>
      </c>
      <c r="V524" s="153">
        <f t="shared" si="96"/>
        <v>284.0647765061284</v>
      </c>
      <c r="W524" s="153">
        <f t="shared" si="104"/>
        <v>11.064776506128396</v>
      </c>
      <c r="X524" s="153">
        <f t="shared" si="105"/>
        <v>51.916597711031116</v>
      </c>
      <c r="Y524" s="155">
        <v>2.9759578303404437</v>
      </c>
      <c r="Z524" s="153">
        <f t="shared" si="106"/>
        <v>29.861545221189534</v>
      </c>
      <c r="AA524" s="165">
        <v>1791.692713271372</v>
      </c>
    </row>
    <row r="525" spans="13:27">
      <c r="M525" s="164">
        <f>Equations!E525-V524</f>
        <v>-67.581776506128392</v>
      </c>
      <c r="N525" s="152">
        <f t="shared" si="97"/>
        <v>-35.649873695773579</v>
      </c>
      <c r="O525" s="152">
        <f t="shared" si="98"/>
        <v>-216.05984058044592</v>
      </c>
      <c r="P525" s="152">
        <f t="shared" si="99"/>
        <v>-28.220527906323071</v>
      </c>
      <c r="Q525" s="152">
        <f t="shared" si="100"/>
        <v>-16.16329019257531</v>
      </c>
      <c r="R525" s="153">
        <f t="shared" si="101"/>
        <v>-48.067808020002396</v>
      </c>
      <c r="S525" s="153">
        <f t="shared" si="102"/>
        <v>19.825917226548587</v>
      </c>
      <c r="T525" s="153">
        <f t="shared" si="103"/>
        <v>-28.241890793453809</v>
      </c>
      <c r="U525" s="154">
        <f t="shared" si="107"/>
        <v>-7751.9577873679127</v>
      </c>
      <c r="V525" s="153">
        <f t="shared" si="96"/>
        <v>284.0274934454535</v>
      </c>
      <c r="W525" s="153">
        <f t="shared" si="104"/>
        <v>11.027493445453501</v>
      </c>
      <c r="X525" s="153">
        <f t="shared" si="105"/>
        <v>51.8494882018163</v>
      </c>
      <c r="Y525" s="155">
        <v>2.9738875839822878</v>
      </c>
      <c r="Z525" s="153">
        <f t="shared" si="106"/>
        <v>29.911110014255904</v>
      </c>
      <c r="AA525" s="165">
        <v>1794.6666008553543</v>
      </c>
    </row>
    <row r="526" spans="13:27">
      <c r="M526" s="164">
        <f>Equations!E526-V525</f>
        <v>-67.544493445453497</v>
      </c>
      <c r="N526" s="152">
        <f t="shared" si="97"/>
        <v>-35.630206612829532</v>
      </c>
      <c r="O526" s="152">
        <f t="shared" si="98"/>
        <v>-215.94064613836082</v>
      </c>
      <c r="P526" s="152">
        <f t="shared" si="99"/>
        <v>-28.204959394978694</v>
      </c>
      <c r="Q526" s="152">
        <f t="shared" si="100"/>
        <v>-16.154373337172711</v>
      </c>
      <c r="R526" s="153">
        <f t="shared" si="101"/>
        <v>-48.007843164748614</v>
      </c>
      <c r="S526" s="153">
        <f t="shared" si="102"/>
        <v>19.812114099685985</v>
      </c>
      <c r="T526" s="153">
        <f t="shared" si="103"/>
        <v>-28.195729065062629</v>
      </c>
      <c r="U526" s="154">
        <f t="shared" si="107"/>
        <v>-7780.1535164329753</v>
      </c>
      <c r="V526" s="153">
        <f t="shared" si="96"/>
        <v>283.99027132441381</v>
      </c>
      <c r="W526" s="153">
        <f t="shared" si="104"/>
        <v>10.990271324413811</v>
      </c>
      <c r="X526" s="153">
        <f t="shared" si="105"/>
        <v>51.782488383944866</v>
      </c>
      <c r="Y526" s="155">
        <v>2.9718171149528976</v>
      </c>
      <c r="Z526" s="153">
        <f t="shared" si="106"/>
        <v>29.960640299505123</v>
      </c>
      <c r="AA526" s="165">
        <v>1797.6384179703073</v>
      </c>
    </row>
    <row r="527" spans="13:27">
      <c r="M527" s="164">
        <f>Equations!E527-V526</f>
        <v>-67.507271324413807</v>
      </c>
      <c r="N527" s="152">
        <f t="shared" si="97"/>
        <v>-35.610571675981824</v>
      </c>
      <c r="O527" s="152">
        <f t="shared" si="98"/>
        <v>-215.82164652110197</v>
      </c>
      <c r="P527" s="152">
        <f t="shared" si="99"/>
        <v>-28.189416330563418</v>
      </c>
      <c r="Q527" s="152">
        <f t="shared" si="100"/>
        <v>-16.145471056483284</v>
      </c>
      <c r="R527" s="153">
        <f t="shared" si="101"/>
        <v>-47.947954918679471</v>
      </c>
      <c r="S527" s="153">
        <f t="shared" si="102"/>
        <v>19.798309487095356</v>
      </c>
      <c r="T527" s="153">
        <f t="shared" si="103"/>
        <v>-28.149645431584116</v>
      </c>
      <c r="U527" s="154">
        <f t="shared" si="107"/>
        <v>-7808.3031618645591</v>
      </c>
      <c r="V527" s="153">
        <f t="shared" si="96"/>
        <v>283.9531100399135</v>
      </c>
      <c r="W527" s="153">
        <f t="shared" si="104"/>
        <v>10.953110039913497</v>
      </c>
      <c r="X527" s="153">
        <f t="shared" si="105"/>
        <v>51.715598071844298</v>
      </c>
      <c r="Y527" s="155">
        <v>2.9697464230643034</v>
      </c>
      <c r="Z527" s="153">
        <f t="shared" si="106"/>
        <v>30.01013607322286</v>
      </c>
      <c r="AA527" s="165">
        <v>1800.6081643933717</v>
      </c>
    </row>
    <row r="528" spans="13:27">
      <c r="M528" s="164">
        <f>Equations!E528-V527</f>
        <v>-67.470110039913493</v>
      </c>
      <c r="N528" s="152">
        <f t="shared" si="97"/>
        <v>-35.590968830846656</v>
      </c>
      <c r="O528" s="152">
        <f t="shared" si="98"/>
        <v>-215.70284139907068</v>
      </c>
      <c r="P528" s="152">
        <f t="shared" si="99"/>
        <v>-28.173898670026919</v>
      </c>
      <c r="Q528" s="152">
        <f t="shared" si="100"/>
        <v>-16.136583325849969</v>
      </c>
      <c r="R528" s="153">
        <f t="shared" si="101"/>
        <v>-47.88814312099516</v>
      </c>
      <c r="S528" s="153">
        <f t="shared" si="102"/>
        <v>19.784503387521465</v>
      </c>
      <c r="T528" s="153">
        <f t="shared" si="103"/>
        <v>-28.103639733473695</v>
      </c>
      <c r="U528" s="154">
        <f t="shared" si="107"/>
        <v>-7836.4068015980329</v>
      </c>
      <c r="V528" s="153">
        <f t="shared" si="96"/>
        <v>283.91600948906756</v>
      </c>
      <c r="W528" s="153">
        <f t="shared" si="104"/>
        <v>10.916009489067562</v>
      </c>
      <c r="X528" s="153">
        <f t="shared" si="105"/>
        <v>51.648817080321614</v>
      </c>
      <c r="Y528" s="155">
        <v>2.9676755081282193</v>
      </c>
      <c r="Z528" s="153">
        <f t="shared" si="106"/>
        <v>30.059597331691666</v>
      </c>
      <c r="AA528" s="165">
        <v>1803.5758399014999</v>
      </c>
    </row>
    <row r="529" spans="13:27">
      <c r="M529" s="164">
        <f>Equations!E529-V528</f>
        <v>-67.433009489067558</v>
      </c>
      <c r="N529" s="152">
        <f t="shared" si="97"/>
        <v>-35.571398023151467</v>
      </c>
      <c r="O529" s="152">
        <f t="shared" si="98"/>
        <v>-215.58423044334222</v>
      </c>
      <c r="P529" s="152">
        <f t="shared" si="99"/>
        <v>-28.158406370406876</v>
      </c>
      <c r="Q529" s="152">
        <f t="shared" si="100"/>
        <v>-16.12771012066613</v>
      </c>
      <c r="R529" s="153">
        <f t="shared" si="101"/>
        <v>-47.828407611231761</v>
      </c>
      <c r="S529" s="153">
        <f t="shared" si="102"/>
        <v>19.770695799706949</v>
      </c>
      <c r="T529" s="153">
        <f t="shared" si="103"/>
        <v>-28.057711811524811</v>
      </c>
      <c r="U529" s="154">
        <f t="shared" si="107"/>
        <v>-7864.4645134095581</v>
      </c>
      <c r="V529" s="153">
        <f t="shared" si="96"/>
        <v>283.8789695692011</v>
      </c>
      <c r="W529" s="153">
        <f t="shared" si="104"/>
        <v>10.878969569201104</v>
      </c>
      <c r="X529" s="153">
        <f t="shared" si="105"/>
        <v>51.582145224561984</v>
      </c>
      <c r="Y529" s="155">
        <v>2.9656043699560422</v>
      </c>
      <c r="Z529" s="153">
        <f t="shared" si="106"/>
        <v>30.109024071190934</v>
      </c>
      <c r="AA529" s="165">
        <v>1806.5414442714559</v>
      </c>
    </row>
    <row r="530" spans="13:27">
      <c r="M530" s="164">
        <f>Equations!E530-V529</f>
        <v>-67.3959695692011</v>
      </c>
      <c r="N530" s="152">
        <f t="shared" si="97"/>
        <v>-35.551859198734483</v>
      </c>
      <c r="O530" s="152">
        <f t="shared" si="98"/>
        <v>-215.46581332566353</v>
      </c>
      <c r="P530" s="152">
        <f t="shared" si="99"/>
        <v>-28.142939388828719</v>
      </c>
      <c r="Q530" s="152">
        <f t="shared" si="100"/>
        <v>-16.118851416375378</v>
      </c>
      <c r="R530" s="153">
        <f t="shared" si="101"/>
        <v>-47.76874822926014</v>
      </c>
      <c r="S530" s="153">
        <f t="shared" si="102"/>
        <v>19.756886722392295</v>
      </c>
      <c r="T530" s="153">
        <f t="shared" si="103"/>
        <v>-28.011861506867845</v>
      </c>
      <c r="U530" s="154">
        <f t="shared" si="107"/>
        <v>-7892.4763749164258</v>
      </c>
      <c r="V530" s="153">
        <f t="shared" si="96"/>
        <v>283.84199017784891</v>
      </c>
      <c r="W530" s="153">
        <f t="shared" si="104"/>
        <v>10.841990177848913</v>
      </c>
      <c r="X530" s="153">
        <f t="shared" si="105"/>
        <v>51.515582320128047</v>
      </c>
      <c r="Y530" s="155">
        <v>2.9635330083588443</v>
      </c>
      <c r="Z530" s="153">
        <f t="shared" si="106"/>
        <v>30.158416287996911</v>
      </c>
      <c r="AA530" s="165">
        <v>1809.5049772798147</v>
      </c>
    </row>
    <row r="531" spans="13:27">
      <c r="M531" s="164">
        <f>Equations!E531-V530</f>
        <v>-67.358990177848909</v>
      </c>
      <c r="N531" s="152">
        <f t="shared" si="97"/>
        <v>-35.532352303544592</v>
      </c>
      <c r="O531" s="152">
        <f t="shared" si="98"/>
        <v>-215.34758971845204</v>
      </c>
      <c r="P531" s="152">
        <f t="shared" si="99"/>
        <v>-28.127497682505435</v>
      </c>
      <c r="Q531" s="152">
        <f t="shared" si="100"/>
        <v>-16.110007188471489</v>
      </c>
      <c r="R531" s="153">
        <f t="shared" si="101"/>
        <v>-47.70916481528532</v>
      </c>
      <c r="S531" s="153">
        <f t="shared" si="102"/>
        <v>19.743076154315876</v>
      </c>
      <c r="T531" s="153">
        <f t="shared" si="103"/>
        <v>-27.966088660969444</v>
      </c>
      <c r="U531" s="154">
        <f t="shared" si="107"/>
        <v>-7920.4424635773948</v>
      </c>
      <c r="V531" s="153">
        <f t="shared" si="96"/>
        <v>283.80507121275514</v>
      </c>
      <c r="W531" s="153">
        <f t="shared" si="104"/>
        <v>10.805071212755138</v>
      </c>
      <c r="X531" s="153">
        <f t="shared" si="105"/>
        <v>51.44912818295925</v>
      </c>
      <c r="Y531" s="155">
        <v>2.9614614231473815</v>
      </c>
      <c r="Z531" s="153">
        <f t="shared" si="106"/>
        <v>30.207773978382701</v>
      </c>
      <c r="AA531" s="165">
        <v>1812.466438702962</v>
      </c>
    </row>
    <row r="532" spans="13:27">
      <c r="M532" s="164">
        <f>Equations!E532-V531</f>
        <v>-67.322071212755134</v>
      </c>
      <c r="N532" s="152">
        <f t="shared" si="97"/>
        <v>-35.512877283641068</v>
      </c>
      <c r="O532" s="152">
        <f t="shared" si="98"/>
        <v>-215.2295592947944</v>
      </c>
      <c r="P532" s="152">
        <f t="shared" si="99"/>
        <v>-28.11208120873744</v>
      </c>
      <c r="Q532" s="152">
        <f t="shared" si="100"/>
        <v>-16.101177412498281</v>
      </c>
      <c r="R532" s="153">
        <f t="shared" si="101"/>
        <v>-47.649657209845543</v>
      </c>
      <c r="S532" s="153">
        <f t="shared" si="102"/>
        <v>19.729264094213907</v>
      </c>
      <c r="T532" s="153">
        <f t="shared" si="103"/>
        <v>-27.920393115631637</v>
      </c>
      <c r="U532" s="154">
        <f t="shared" si="107"/>
        <v>-7948.3628566930265</v>
      </c>
      <c r="V532" s="153">
        <f t="shared" si="96"/>
        <v>283.76821257187271</v>
      </c>
      <c r="W532" s="153">
        <f t="shared" si="104"/>
        <v>10.768212571872709</v>
      </c>
      <c r="X532" s="153">
        <f t="shared" si="105"/>
        <v>51.38278262937088</v>
      </c>
      <c r="Y532" s="155">
        <v>2.9593896141320859</v>
      </c>
      <c r="Z532" s="153">
        <f t="shared" si="106"/>
        <v>30.257097138618235</v>
      </c>
      <c r="AA532" s="165">
        <v>1815.4258283170941</v>
      </c>
    </row>
    <row r="533" spans="13:27">
      <c r="M533" s="164">
        <f>Equations!E533-V532</f>
        <v>-67.285212571872705</v>
      </c>
      <c r="N533" s="152">
        <f t="shared" si="97"/>
        <v>-35.493434085193378</v>
      </c>
      <c r="O533" s="152">
        <f t="shared" si="98"/>
        <v>-215.11172172844468</v>
      </c>
      <c r="P533" s="152">
        <f t="shared" si="99"/>
        <v>-28.096689924912319</v>
      </c>
      <c r="Q533" s="152">
        <f t="shared" si="100"/>
        <v>-16.092362064049539</v>
      </c>
      <c r="R533" s="153">
        <f t="shared" si="101"/>
        <v>-47.590225253811582</v>
      </c>
      <c r="S533" s="153">
        <f t="shared" si="102"/>
        <v>19.715450540820445</v>
      </c>
      <c r="T533" s="153">
        <f t="shared" si="103"/>
        <v>-27.874774712991137</v>
      </c>
      <c r="U533" s="154">
        <f t="shared" si="107"/>
        <v>-7976.2376314060175</v>
      </c>
      <c r="V533" s="153">
        <f t="shared" si="96"/>
        <v>283.73141415336306</v>
      </c>
      <c r="W533" s="153">
        <f t="shared" si="104"/>
        <v>10.731414153363062</v>
      </c>
      <c r="X533" s="153">
        <f t="shared" si="105"/>
        <v>51.316545476053513</v>
      </c>
      <c r="Y533" s="155">
        <v>2.9573175811230668</v>
      </c>
      <c r="Z533" s="153">
        <f t="shared" si="106"/>
        <v>30.306385764970287</v>
      </c>
      <c r="AA533" s="165">
        <v>1818.3831458982172</v>
      </c>
    </row>
    <row r="534" spans="13:27">
      <c r="M534" s="164">
        <f>Equations!E534-V533</f>
        <v>-67.248414153363058</v>
      </c>
      <c r="N534" s="152">
        <f t="shared" si="97"/>
        <v>-35.474022654480926</v>
      </c>
      <c r="O534" s="152">
        <f t="shared" si="98"/>
        <v>-214.99407669382379</v>
      </c>
      <c r="P534" s="152">
        <f t="shared" si="99"/>
        <v>-28.081323788504733</v>
      </c>
      <c r="Q534" s="152">
        <f t="shared" si="100"/>
        <v>-16.083561118768895</v>
      </c>
      <c r="R534" s="153">
        <f t="shared" si="101"/>
        <v>-47.530868788385945</v>
      </c>
      <c r="S534" s="153">
        <f t="shared" si="102"/>
        <v>19.701635492867418</v>
      </c>
      <c r="T534" s="153">
        <f t="shared" si="103"/>
        <v>-27.829233295518527</v>
      </c>
      <c r="U534" s="154">
        <f t="shared" si="107"/>
        <v>-8004.0668647015364</v>
      </c>
      <c r="V534" s="153">
        <f t="shared" si="96"/>
        <v>283.69467585559539</v>
      </c>
      <c r="W534" s="153">
        <f t="shared" si="104"/>
        <v>10.694675855595392</v>
      </c>
      <c r="X534" s="153">
        <f t="shared" si="105"/>
        <v>51.250416540071711</v>
      </c>
      <c r="Y534" s="155">
        <v>2.9552453239301126</v>
      </c>
      <c r="Z534" s="153">
        <f t="shared" si="106"/>
        <v>30.355639853702453</v>
      </c>
      <c r="AA534" s="165">
        <v>1821.3383912221473</v>
      </c>
    </row>
    <row r="535" spans="13:27">
      <c r="M535" s="164">
        <f>Equations!E535-V534</f>
        <v>-67.211675855595388</v>
      </c>
      <c r="N535" s="152">
        <f t="shared" si="97"/>
        <v>-35.454642937892736</v>
      </c>
      <c r="O535" s="152">
        <f t="shared" si="98"/>
        <v>-214.87662386601656</v>
      </c>
      <c r="P535" s="152">
        <f t="shared" si="99"/>
        <v>-28.0659827570761</v>
      </c>
      <c r="Q535" s="152">
        <f t="shared" si="100"/>
        <v>-16.07477455234967</v>
      </c>
      <c r="R535" s="153">
        <f t="shared" si="101"/>
        <v>-47.471587655101835</v>
      </c>
      <c r="S535" s="153">
        <f t="shared" si="102"/>
        <v>19.687818949084569</v>
      </c>
      <c r="T535" s="153">
        <f t="shared" si="103"/>
        <v>-27.783768706017266</v>
      </c>
      <c r="U535" s="154">
        <f t="shared" si="107"/>
        <v>-8031.8506334075537</v>
      </c>
      <c r="V535" s="153">
        <f t="shared" si="96"/>
        <v>283.65799757714655</v>
      </c>
      <c r="W535" s="153">
        <f t="shared" si="104"/>
        <v>10.657997577146546</v>
      </c>
      <c r="X535" s="153">
        <f t="shared" si="105"/>
        <v>51.184395638863784</v>
      </c>
      <c r="Y535" s="155">
        <v>2.9531728423626853</v>
      </c>
      <c r="Z535" s="153">
        <f t="shared" si="106"/>
        <v>30.404859401075164</v>
      </c>
      <c r="AA535" s="165">
        <v>1824.2915640645099</v>
      </c>
    </row>
    <row r="536" spans="13:27">
      <c r="M536" s="164">
        <f>Equations!E536-V535</f>
        <v>-67.174997577146542</v>
      </c>
      <c r="N536" s="152">
        <f t="shared" si="97"/>
        <v>-35.435294881927362</v>
      </c>
      <c r="O536" s="152">
        <f t="shared" si="98"/>
        <v>-214.75936292077191</v>
      </c>
      <c r="P536" s="152">
        <f t="shared" si="99"/>
        <v>-28.050666788274544</v>
      </c>
      <c r="Q536" s="152">
        <f t="shared" si="100"/>
        <v>-16.066002340534865</v>
      </c>
      <c r="R536" s="153">
        <f t="shared" si="101"/>
        <v>-47.412381695822695</v>
      </c>
      <c r="S536" s="153">
        <f t="shared" si="102"/>
        <v>19.674000908199485</v>
      </c>
      <c r="T536" s="153">
        <f t="shared" si="103"/>
        <v>-27.73838078762321</v>
      </c>
      <c r="U536" s="154">
        <f t="shared" si="107"/>
        <v>-8059.5890141951768</v>
      </c>
      <c r="V536" s="153">
        <f t="shared" si="96"/>
        <v>283.62137921680056</v>
      </c>
      <c r="W536" s="153">
        <f t="shared" si="104"/>
        <v>10.621379216800563</v>
      </c>
      <c r="X536" s="153">
        <f t="shared" si="105"/>
        <v>51.118482590241015</v>
      </c>
      <c r="Y536" s="155">
        <v>2.9511001362299227</v>
      </c>
      <c r="Z536" s="153">
        <f t="shared" si="106"/>
        <v>30.454044403345666</v>
      </c>
      <c r="AA536" s="165">
        <v>1827.2426642007399</v>
      </c>
    </row>
    <row r="537" spans="13:27">
      <c r="M537" s="164">
        <f>Equations!E537-V536</f>
        <v>-67.138379216800558</v>
      </c>
      <c r="N537" s="152">
        <f t="shared" si="97"/>
        <v>-35.415978433192663</v>
      </c>
      <c r="O537" s="152">
        <f t="shared" si="98"/>
        <v>-214.64229353450099</v>
      </c>
      <c r="P537" s="152">
        <f t="shared" si="99"/>
        <v>-28.035375839834714</v>
      </c>
      <c r="Q537" s="152">
        <f t="shared" si="100"/>
        <v>-16.057244459117012</v>
      </c>
      <c r="R537" s="153">
        <f t="shared" si="101"/>
        <v>-47.353250752741282</v>
      </c>
      <c r="S537" s="153">
        <f t="shared" si="102"/>
        <v>19.660181368937586</v>
      </c>
      <c r="T537" s="153">
        <f t="shared" si="103"/>
        <v>-27.693069383803696</v>
      </c>
      <c r="U537" s="154">
        <f t="shared" si="107"/>
        <v>-8087.2820835789807</v>
      </c>
      <c r="V537" s="153">
        <f t="shared" si="96"/>
        <v>283.58482067354788</v>
      </c>
      <c r="W537" s="153">
        <f t="shared" si="104"/>
        <v>10.584820673547881</v>
      </c>
      <c r="X537" s="153">
        <f t="shared" si="105"/>
        <v>51.052677212386186</v>
      </c>
      <c r="Y537" s="155">
        <v>2.9490272053406379</v>
      </c>
      <c r="Z537" s="153">
        <f t="shared" si="106"/>
        <v>30.503194856768008</v>
      </c>
      <c r="AA537" s="165">
        <v>1830.1916914060805</v>
      </c>
    </row>
    <row r="538" spans="13:27">
      <c r="M538" s="164">
        <f>Equations!E538-V537</f>
        <v>-67.101820673547877</v>
      </c>
      <c r="N538" s="152">
        <f t="shared" si="97"/>
        <v>-35.396693538405358</v>
      </c>
      <c r="O538" s="152">
        <f t="shared" si="98"/>
        <v>-214.52541538427491</v>
      </c>
      <c r="P538" s="152">
        <f t="shared" si="99"/>
        <v>-28.020109869577432</v>
      </c>
      <c r="Q538" s="152">
        <f t="shared" si="100"/>
        <v>-16.048500883938026</v>
      </c>
      <c r="R538" s="153">
        <f t="shared" si="101"/>
        <v>-47.294194668378694</v>
      </c>
      <c r="S538" s="153">
        <f t="shared" si="102"/>
        <v>19.646360330022102</v>
      </c>
      <c r="T538" s="153">
        <f t="shared" si="103"/>
        <v>-27.647834338356592</v>
      </c>
      <c r="U538" s="154">
        <f t="shared" si="107"/>
        <v>-8114.9299179173377</v>
      </c>
      <c r="V538" s="153">
        <f t="shared" si="96"/>
        <v>283.54832184658534</v>
      </c>
      <c r="W538" s="153">
        <f t="shared" si="104"/>
        <v>10.548321846585338</v>
      </c>
      <c r="X538" s="153">
        <f t="shared" si="105"/>
        <v>50.98697932385361</v>
      </c>
      <c r="Y538" s="155">
        <v>2.9469540495033151</v>
      </c>
      <c r="Z538" s="153">
        <f t="shared" si="106"/>
        <v>30.552310757593066</v>
      </c>
      <c r="AA538" s="165">
        <v>1833.1386454555839</v>
      </c>
    </row>
    <row r="539" spans="13:27">
      <c r="M539" s="164">
        <f>Equations!E539-V538</f>
        <v>-67.065321846585334</v>
      </c>
      <c r="N539" s="152">
        <f t="shared" si="97"/>
        <v>-35.377440144391066</v>
      </c>
      <c r="O539" s="152">
        <f t="shared" si="98"/>
        <v>-214.40872814782463</v>
      </c>
      <c r="P539" s="152">
        <f t="shared" si="99"/>
        <v>-28.00486883540972</v>
      </c>
      <c r="Q539" s="152">
        <f t="shared" si="100"/>
        <v>-16.03977159088917</v>
      </c>
      <c r="R539" s="153">
        <f t="shared" si="101"/>
        <v>-47.235213285583896</v>
      </c>
      <c r="S539" s="153">
        <f t="shared" si="102"/>
        <v>19.632537790174105</v>
      </c>
      <c r="T539" s="153">
        <f t="shared" si="103"/>
        <v>-27.602675495409791</v>
      </c>
      <c r="U539" s="154">
        <f t="shared" si="107"/>
        <v>-8142.5325934127477</v>
      </c>
      <c r="V539" s="153">
        <f t="shared" si="96"/>
        <v>283.51188263531543</v>
      </c>
      <c r="W539" s="153">
        <f t="shared" si="104"/>
        <v>10.51188263531543</v>
      </c>
      <c r="X539" s="153">
        <f t="shared" si="105"/>
        <v>50.921388743567775</v>
      </c>
      <c r="Y539" s="155">
        <v>2.9448806685261157</v>
      </c>
      <c r="Z539" s="153">
        <f t="shared" si="106"/>
        <v>30.601392102068498</v>
      </c>
      <c r="AA539" s="165">
        <v>1836.08352612411</v>
      </c>
    </row>
    <row r="540" spans="13:27">
      <c r="M540" s="164">
        <f>Equations!E540-V539</f>
        <v>-67.028882635315426</v>
      </c>
      <c r="N540" s="152">
        <f t="shared" si="97"/>
        <v>-35.358218198083868</v>
      </c>
      <c r="O540" s="152">
        <f t="shared" si="98"/>
        <v>-214.2922315035386</v>
      </c>
      <c r="P540" s="152">
        <f t="shared" si="99"/>
        <v>-27.989652695324477</v>
      </c>
      <c r="Q540" s="152">
        <f t="shared" si="100"/>
        <v>-16.031056555910904</v>
      </c>
      <c r="R540" s="153">
        <f t="shared" si="101"/>
        <v>-47.176306447532617</v>
      </c>
      <c r="S540" s="153">
        <f t="shared" si="102"/>
        <v>19.618713748112452</v>
      </c>
      <c r="T540" s="153">
        <f t="shared" si="103"/>
        <v>-27.557592699420166</v>
      </c>
      <c r="U540" s="154">
        <f t="shared" si="107"/>
        <v>-8170.0901861121674</v>
      </c>
      <c r="V540" s="153">
        <f t="shared" si="96"/>
        <v>283.47550293934609</v>
      </c>
      <c r="W540" s="153">
        <f t="shared" si="104"/>
        <v>10.475502939346086</v>
      </c>
      <c r="X540" s="153">
        <f t="shared" si="105"/>
        <v>50.85590529082296</v>
      </c>
      <c r="Y540" s="155">
        <v>2.9428070622168674</v>
      </c>
      <c r="Z540" s="153">
        <f t="shared" si="106"/>
        <v>30.650438886438781</v>
      </c>
      <c r="AA540" s="165">
        <v>1839.0263331863268</v>
      </c>
    </row>
    <row r="541" spans="13:27">
      <c r="M541" s="164">
        <f>Equations!E541-V540</f>
        <v>-66.992502939346082</v>
      </c>
      <c r="N541" s="152">
        <f t="shared" si="97"/>
        <v>-35.339027646526226</v>
      </c>
      <c r="O541" s="152">
        <f t="shared" si="98"/>
        <v>-214.17592513046196</v>
      </c>
      <c r="P541" s="152">
        <f t="shared" si="99"/>
        <v>-27.974461407400383</v>
      </c>
      <c r="Q541" s="152">
        <f t="shared" si="100"/>
        <v>-16.022355754992823</v>
      </c>
      <c r="R541" s="153">
        <f t="shared" si="101"/>
        <v>-47.117473997726883</v>
      </c>
      <c r="S541" s="153">
        <f t="shared" si="102"/>
        <v>19.60488820255383</v>
      </c>
      <c r="T541" s="153">
        <f t="shared" si="103"/>
        <v>-27.512585795173052</v>
      </c>
      <c r="U541" s="154">
        <f t="shared" si="107"/>
        <v>-8197.6027719073409</v>
      </c>
      <c r="V541" s="153">
        <f t="shared" si="96"/>
        <v>283.43918265849004</v>
      </c>
      <c r="W541" s="153">
        <f t="shared" si="104"/>
        <v>10.43918265849004</v>
      </c>
      <c r="X541" s="153">
        <f t="shared" si="105"/>
        <v>50.790528785282078</v>
      </c>
      <c r="Y541" s="155">
        <v>2.9407332303830742</v>
      </c>
      <c r="Z541" s="153">
        <f t="shared" si="106"/>
        <v>30.699451106945165</v>
      </c>
      <c r="AA541" s="165">
        <v>1841.9670664167099</v>
      </c>
    </row>
    <row r="542" spans="13:27">
      <c r="M542" s="164">
        <f>Equations!E542-V541</f>
        <v>-66.956182658490036</v>
      </c>
      <c r="N542" s="152">
        <f t="shared" si="97"/>
        <v>-35.319868436868639</v>
      </c>
      <c r="O542" s="152">
        <f t="shared" si="98"/>
        <v>-214.05980870829481</v>
      </c>
      <c r="P542" s="152">
        <f t="shared" si="99"/>
        <v>-27.959294929801636</v>
      </c>
      <c r="Q542" s="152">
        <f t="shared" si="100"/>
        <v>-16.013669164173496</v>
      </c>
      <c r="R542" s="153">
        <f t="shared" si="101"/>
        <v>-47.058715779993882</v>
      </c>
      <c r="S542" s="153">
        <f t="shared" si="102"/>
        <v>19.591061152212706</v>
      </c>
      <c r="T542" s="153">
        <f t="shared" si="103"/>
        <v>-27.467654627781176</v>
      </c>
      <c r="U542" s="154">
        <f t="shared" si="107"/>
        <v>-8225.0704265351214</v>
      </c>
      <c r="V542" s="153">
        <f t="shared" si="96"/>
        <v>283.40292169276455</v>
      </c>
      <c r="W542" s="153">
        <f t="shared" si="104"/>
        <v>10.402921692764551</v>
      </c>
      <c r="X542" s="153">
        <f t="shared" si="105"/>
        <v>50.725259046976191</v>
      </c>
      <c r="Y542" s="155">
        <v>2.9386591728319056</v>
      </c>
      <c r="Z542" s="153">
        <f t="shared" si="106"/>
        <v>30.748428759825696</v>
      </c>
      <c r="AA542" s="165">
        <v>1844.9057255895418</v>
      </c>
    </row>
    <row r="543" spans="13:27">
      <c r="M543" s="164">
        <f>Equations!E543-V542</f>
        <v>-66.919921692764547</v>
      </c>
      <c r="N543" s="152">
        <f t="shared" si="97"/>
        <v>-35.300740516369494</v>
      </c>
      <c r="O543" s="152">
        <f t="shared" si="98"/>
        <v>-213.94388191739085</v>
      </c>
      <c r="P543" s="152">
        <f t="shared" si="99"/>
        <v>-27.944153220777853</v>
      </c>
      <c r="Q543" s="152">
        <f t="shared" si="100"/>
        <v>-16.004996759540408</v>
      </c>
      <c r="R543" s="153">
        <f t="shared" si="101"/>
        <v>-47.000031638485439</v>
      </c>
      <c r="S543" s="153">
        <f t="shared" si="102"/>
        <v>19.577232595801362</v>
      </c>
      <c r="T543" s="153">
        <f t="shared" si="103"/>
        <v>-27.422799042684076</v>
      </c>
      <c r="U543" s="154">
        <f t="shared" si="107"/>
        <v>-8252.4932255778058</v>
      </c>
      <c r="V543" s="153">
        <f t="shared" si="96"/>
        <v>283.36671994239094</v>
      </c>
      <c r="W543" s="153">
        <f t="shared" si="104"/>
        <v>10.366719942390944</v>
      </c>
      <c r="X543" s="153">
        <f t="shared" si="105"/>
        <v>50.660095896303702</v>
      </c>
      <c r="Y543" s="155">
        <v>2.936584889370204</v>
      </c>
      <c r="Z543" s="153">
        <f t="shared" si="106"/>
        <v>30.797371841315201</v>
      </c>
      <c r="AA543" s="165">
        <v>1847.8423104789119</v>
      </c>
    </row>
    <row r="544" spans="13:27">
      <c r="M544" s="164">
        <f>Equations!E544-V543</f>
        <v>-66.88371994239094</v>
      </c>
      <c r="N544" s="152">
        <f t="shared" si="97"/>
        <v>-35.281643832394813</v>
      </c>
      <c r="O544" s="152">
        <f t="shared" si="98"/>
        <v>-213.82814443875642</v>
      </c>
      <c r="P544" s="152">
        <f t="shared" si="99"/>
        <v>-27.929036238663841</v>
      </c>
      <c r="Q544" s="152">
        <f t="shared" si="100"/>
        <v>-15.996338517229853</v>
      </c>
      <c r="R544" s="153">
        <f t="shared" si="101"/>
        <v>-46.941421417677198</v>
      </c>
      <c r="S544" s="153">
        <f t="shared" si="102"/>
        <v>19.563402532029862</v>
      </c>
      <c r="T544" s="153">
        <f t="shared" si="103"/>
        <v>-27.378018885647336</v>
      </c>
      <c r="U544" s="154">
        <f t="shared" si="107"/>
        <v>-8279.871244463453</v>
      </c>
      <c r="V544" s="153">
        <f t="shared" si="96"/>
        <v>283.3305773077941</v>
      </c>
      <c r="W544" s="153">
        <f t="shared" si="104"/>
        <v>10.330577307794101</v>
      </c>
      <c r="X544" s="153">
        <f t="shared" si="105"/>
        <v>50.595039154029379</v>
      </c>
      <c r="Y544" s="155">
        <v>2.9345103798044794</v>
      </c>
      <c r="Z544" s="153">
        <f t="shared" si="106"/>
        <v>30.846280347645276</v>
      </c>
      <c r="AA544" s="165">
        <v>1850.7768208587165</v>
      </c>
    </row>
    <row r="545" spans="13:27">
      <c r="M545" s="164">
        <f>Equations!E545-V544</f>
        <v>-66.847577307794097</v>
      </c>
      <c r="N545" s="152">
        <f t="shared" si="97"/>
        <v>-35.262578332418009</v>
      </c>
      <c r="O545" s="152">
        <f t="shared" si="98"/>
        <v>-213.71259595404851</v>
      </c>
      <c r="P545" s="152">
        <f t="shared" si="99"/>
        <v>-27.913943941879431</v>
      </c>
      <c r="Q545" s="152">
        <f t="shared" si="100"/>
        <v>-15.987694413426807</v>
      </c>
      <c r="R545" s="153">
        <f t="shared" si="101"/>
        <v>-46.882884962367712</v>
      </c>
      <c r="S545" s="153">
        <f t="shared" si="102"/>
        <v>19.549570959606061</v>
      </c>
      <c r="T545" s="153">
        <f t="shared" si="103"/>
        <v>-27.33331400276165</v>
      </c>
      <c r="U545" s="154">
        <f t="shared" si="107"/>
        <v>-8307.2045584662137</v>
      </c>
      <c r="V545" s="153">
        <f t="shared" si="96"/>
        <v>283.29449368960218</v>
      </c>
      <c r="W545" s="153">
        <f t="shared" si="104"/>
        <v>10.294493689602177</v>
      </c>
      <c r="X545" s="153">
        <f t="shared" si="105"/>
        <v>50.530088641283925</v>
      </c>
      <c r="Y545" s="155">
        <v>2.9324356439409089</v>
      </c>
      <c r="Z545" s="153">
        <f t="shared" si="106"/>
        <v>30.895154275044288</v>
      </c>
      <c r="AA545" s="165">
        <v>1853.7092565026574</v>
      </c>
    </row>
    <row r="546" spans="13:27">
      <c r="M546" s="164">
        <f>Equations!E546-V545</f>
        <v>-66.811493689602173</v>
      </c>
      <c r="N546" s="152">
        <f t="shared" si="97"/>
        <v>-35.243543964019722</v>
      </c>
      <c r="O546" s="152">
        <f t="shared" si="98"/>
        <v>-213.59723614557404</v>
      </c>
      <c r="P546" s="152">
        <f t="shared" si="99"/>
        <v>-27.898876288929319</v>
      </c>
      <c r="Q546" s="152">
        <f t="shared" si="100"/>
        <v>-15.979064424364871</v>
      </c>
      <c r="R546" s="153">
        <f t="shared" si="101"/>
        <v>-46.824422117677855</v>
      </c>
      <c r="S546" s="153">
        <f t="shared" si="102"/>
        <v>19.535737877235579</v>
      </c>
      <c r="T546" s="153">
        <f t="shared" si="103"/>
        <v>-27.288684240442276</v>
      </c>
      <c r="U546" s="154">
        <f t="shared" si="107"/>
        <v>-8334.493242706656</v>
      </c>
      <c r="V546" s="153">
        <f t="shared" si="96"/>
        <v>283.25846898864586</v>
      </c>
      <c r="W546" s="153">
        <f t="shared" si="104"/>
        <v>10.258468988645859</v>
      </c>
      <c r="X546" s="153">
        <f t="shared" si="105"/>
        <v>50.465244179562546</v>
      </c>
      <c r="Y546" s="155">
        <v>2.9303606815853369</v>
      </c>
      <c r="Z546" s="153">
        <f t="shared" si="106"/>
        <v>30.94399361973738</v>
      </c>
      <c r="AA546" s="165">
        <v>1856.6396171842428</v>
      </c>
    </row>
    <row r="547" spans="13:27">
      <c r="M547" s="164">
        <f>Equations!E547-V546</f>
        <v>-66.775468988645855</v>
      </c>
      <c r="N547" s="152">
        <f t="shared" si="97"/>
        <v>-35.224540674887415</v>
      </c>
      <c r="O547" s="152">
        <f t="shared" si="98"/>
        <v>-213.48206469628732</v>
      </c>
      <c r="P547" s="152">
        <f t="shared" si="99"/>
        <v>-27.883833238402783</v>
      </c>
      <c r="Q547" s="152">
        <f t="shared" si="100"/>
        <v>-15.970448526326074</v>
      </c>
      <c r="R547" s="153">
        <f t="shared" si="101"/>
        <v>-46.766032729049705</v>
      </c>
      <c r="S547" s="153">
        <f t="shared" si="102"/>
        <v>19.52190328362181</v>
      </c>
      <c r="T547" s="153">
        <f t="shared" si="103"/>
        <v>-27.244129445427895</v>
      </c>
      <c r="U547" s="154">
        <f t="shared" si="107"/>
        <v>-8361.7373721520835</v>
      </c>
      <c r="V547" s="153">
        <f t="shared" si="96"/>
        <v>283.22250310595848</v>
      </c>
      <c r="W547" s="153">
        <f t="shared" si="104"/>
        <v>10.222503105958481</v>
      </c>
      <c r="X547" s="153">
        <f t="shared" si="105"/>
        <v>50.400505590725267</v>
      </c>
      <c r="Y547" s="155">
        <v>2.9282854925432713</v>
      </c>
      <c r="Z547" s="153">
        <f t="shared" si="106"/>
        <v>30.992798377946432</v>
      </c>
      <c r="AA547" s="165">
        <v>1859.5679026767859</v>
      </c>
    </row>
    <row r="548" spans="13:27">
      <c r="M548" s="164">
        <f>Equations!E548-V547</f>
        <v>-66.739503105958477</v>
      </c>
      <c r="N548" s="152">
        <f t="shared" si="97"/>
        <v>-35.205568412815467</v>
      </c>
      <c r="O548" s="152">
        <f t="shared" si="98"/>
        <v>-213.36708128979072</v>
      </c>
      <c r="P548" s="152">
        <f t="shared" si="99"/>
        <v>-27.868814748973719</v>
      </c>
      <c r="Q548" s="152">
        <f t="shared" si="100"/>
        <v>-15.96184669564091</v>
      </c>
      <c r="R548" s="153">
        <f t="shared" si="101"/>
        <v>-46.707716642246353</v>
      </c>
      <c r="S548" s="153">
        <f t="shared" si="102"/>
        <v>19.508067177465946</v>
      </c>
      <c r="T548" s="153">
        <f t="shared" si="103"/>
        <v>-27.199649464780407</v>
      </c>
      <c r="U548" s="154">
        <f t="shared" si="107"/>
        <v>-8388.9370216168645</v>
      </c>
      <c r="V548" s="153">
        <f t="shared" si="96"/>
        <v>283.186595942775</v>
      </c>
      <c r="W548" s="153">
        <f t="shared" si="104"/>
        <v>10.186595942775</v>
      </c>
      <c r="X548" s="153">
        <f t="shared" si="105"/>
        <v>50.335872696994997</v>
      </c>
      <c r="Y548" s="155">
        <v>2.926210076619892</v>
      </c>
      <c r="Z548" s="153">
        <f t="shared" si="106"/>
        <v>31.041568545890094</v>
      </c>
      <c r="AA548" s="165">
        <v>1862.4941127534057</v>
      </c>
    </row>
    <row r="549" spans="13:27">
      <c r="M549" s="164">
        <f>Equations!E549-V548</f>
        <v>-66.703595942774996</v>
      </c>
      <c r="N549" s="152">
        <f t="shared" si="97"/>
        <v>-35.186627125704604</v>
      </c>
      <c r="O549" s="152">
        <f t="shared" si="98"/>
        <v>-213.25228561033092</v>
      </c>
      <c r="P549" s="152">
        <f t="shared" si="99"/>
        <v>-27.853820779400213</v>
      </c>
      <c r="Q549" s="152">
        <f t="shared" si="100"/>
        <v>-15.953258908688102</v>
      </c>
      <c r="R549" s="153">
        <f t="shared" si="101"/>
        <v>-46.649473703350466</v>
      </c>
      <c r="S549" s="153">
        <f t="shared" si="102"/>
        <v>19.494229557466905</v>
      </c>
      <c r="T549" s="153">
        <f t="shared" si="103"/>
        <v>-27.155244145883561</v>
      </c>
      <c r="U549" s="154">
        <f t="shared" si="107"/>
        <v>-8416.0922657627489</v>
      </c>
      <c r="V549" s="153">
        <f t="shared" si="96"/>
        <v>283.150747400532</v>
      </c>
      <c r="W549" s="153">
        <f t="shared" si="104"/>
        <v>10.150747400531998</v>
      </c>
      <c r="X549" s="153">
        <f t="shared" si="105"/>
        <v>50.271345320957593</v>
      </c>
      <c r="Y549" s="155">
        <v>2.9241344336200354</v>
      </c>
      <c r="Z549" s="153">
        <f t="shared" si="106"/>
        <v>31.090304119783763</v>
      </c>
      <c r="AA549" s="165">
        <v>1865.4182471870258</v>
      </c>
    </row>
    <row r="550" spans="13:27">
      <c r="M550" s="164">
        <f>Equations!E550-V549</f>
        <v>-66.667747400531994</v>
      </c>
      <c r="N550" s="152">
        <f t="shared" si="97"/>
        <v>-35.167716761561913</v>
      </c>
      <c r="O550" s="152">
        <f t="shared" si="98"/>
        <v>-213.13767734279952</v>
      </c>
      <c r="P550" s="152">
        <f t="shared" si="99"/>
        <v>-27.838851288524552</v>
      </c>
      <c r="Q550" s="152">
        <f t="shared" si="100"/>
        <v>-15.944685141894597</v>
      </c>
      <c r="R550" s="153">
        <f t="shared" si="101"/>
        <v>-46.591303758764013</v>
      </c>
      <c r="S550" s="153">
        <f t="shared" si="102"/>
        <v>19.480390422321374</v>
      </c>
      <c r="T550" s="153">
        <f t="shared" si="103"/>
        <v>-27.110913336442639</v>
      </c>
      <c r="U550" s="154">
        <f t="shared" si="107"/>
        <v>-8443.2031790991914</v>
      </c>
      <c r="V550" s="153">
        <f t="shared" si="96"/>
        <v>283.114957380867</v>
      </c>
      <c r="W550" s="153">
        <f t="shared" si="104"/>
        <v>10.114957380866997</v>
      </c>
      <c r="X550" s="153">
        <f t="shared" si="105"/>
        <v>50.206923285560592</v>
      </c>
      <c r="Y550" s="155">
        <v>2.9220585633482061</v>
      </c>
      <c r="Z550" s="153">
        <f t="shared" si="106"/>
        <v>31.139005095839568</v>
      </c>
      <c r="AA550" s="165">
        <v>1868.340305750374</v>
      </c>
    </row>
    <row r="551" spans="13:27">
      <c r="M551" s="164">
        <f>Equations!E551-V550</f>
        <v>-66.631957380866993</v>
      </c>
      <c r="N551" s="152">
        <f t="shared" si="97"/>
        <v>-35.148837268500486</v>
      </c>
      <c r="O551" s="152">
        <f t="shared" si="98"/>
        <v>-213.02325617273021</v>
      </c>
      <c r="P551" s="152">
        <f t="shared" si="99"/>
        <v>-27.823906235272919</v>
      </c>
      <c r="Q551" s="152">
        <f t="shared" si="100"/>
        <v>-15.93612537173539</v>
      </c>
      <c r="R551" s="153">
        <f t="shared" si="101"/>
        <v>-46.533206655207181</v>
      </c>
      <c r="S551" s="153">
        <f t="shared" si="102"/>
        <v>19.466549770723795</v>
      </c>
      <c r="T551" s="153">
        <f t="shared" si="103"/>
        <v>-27.066656884483386</v>
      </c>
      <c r="U551" s="154">
        <f t="shared" si="107"/>
        <v>-8470.2698359836741</v>
      </c>
      <c r="V551" s="153">
        <f t="shared" si="96"/>
        <v>283.07922578561829</v>
      </c>
      <c r="W551" s="153">
        <f t="shared" si="104"/>
        <v>10.079225785618291</v>
      </c>
      <c r="X551" s="153">
        <f t="shared" si="105"/>
        <v>50.142606414112926</v>
      </c>
      <c r="Y551" s="155">
        <v>2.9199824656085691</v>
      </c>
      <c r="Z551" s="153">
        <f t="shared" si="106"/>
        <v>31.187671470266377</v>
      </c>
      <c r="AA551" s="165">
        <v>1871.2602882159827</v>
      </c>
    </row>
    <row r="552" spans="13:27">
      <c r="M552" s="164">
        <f>Equations!E552-V551</f>
        <v>-66.596225785618287</v>
      </c>
      <c r="N552" s="152">
        <f t="shared" si="97"/>
        <v>-35.129988594739309</v>
      </c>
      <c r="O552" s="152">
        <f t="shared" si="98"/>
        <v>-212.90902178629884</v>
      </c>
      <c r="P552" s="152">
        <f t="shared" si="99"/>
        <v>-27.808985578655346</v>
      </c>
      <c r="Q552" s="152">
        <f t="shared" si="100"/>
        <v>-15.9275795747335</v>
      </c>
      <c r="R552" s="153">
        <f t="shared" si="101"/>
        <v>-46.475182239717881</v>
      </c>
      <c r="S552" s="153">
        <f t="shared" si="102"/>
        <v>19.45270760136636</v>
      </c>
      <c r="T552" s="153">
        <f t="shared" si="103"/>
        <v>-27.022474638351522</v>
      </c>
      <c r="U552" s="154">
        <f t="shared" si="107"/>
        <v>-8497.292310622026</v>
      </c>
      <c r="V552" s="153">
        <f t="shared" si="96"/>
        <v>283.04355251682426</v>
      </c>
      <c r="W552" s="153">
        <f t="shared" si="104"/>
        <v>10.043552516824263</v>
      </c>
      <c r="X552" s="153">
        <f t="shared" si="105"/>
        <v>50.078394530283674</v>
      </c>
      <c r="Y552" s="155">
        <v>2.9179061402049538</v>
      </c>
      <c r="Z552" s="153">
        <f t="shared" si="106"/>
        <v>31.236303239269791</v>
      </c>
      <c r="AA552" s="165">
        <v>1874.1781943561875</v>
      </c>
    </row>
    <row r="553" spans="13:27">
      <c r="M553" s="164">
        <f>Equations!E553-V552</f>
        <v>-66.560552516824259</v>
      </c>
      <c r="N553" s="152">
        <f t="shared" si="97"/>
        <v>-35.111170688602925</v>
      </c>
      <c r="O553" s="152">
        <f t="shared" si="98"/>
        <v>-212.79497387032075</v>
      </c>
      <c r="P553" s="152">
        <f t="shared" si="99"/>
        <v>-27.794089277765408</v>
      </c>
      <c r="Q553" s="152">
        <f t="shared" si="100"/>
        <v>-15.919047727459802</v>
      </c>
      <c r="R553" s="153">
        <f t="shared" si="101"/>
        <v>-46.417230359650731</v>
      </c>
      <c r="S553" s="153">
        <f t="shared" si="102"/>
        <v>19.438863912938974</v>
      </c>
      <c r="T553" s="153">
        <f t="shared" si="103"/>
        <v>-26.978366446711757</v>
      </c>
      <c r="U553" s="154">
        <f t="shared" si="107"/>
        <v>-8524.2706770687382</v>
      </c>
      <c r="V553" s="153">
        <f t="shared" si="96"/>
        <v>283.0079374767231</v>
      </c>
      <c r="W553" s="153">
        <f t="shared" si="104"/>
        <v>10.0079374767231</v>
      </c>
      <c r="X553" s="153">
        <f t="shared" si="105"/>
        <v>50.014287458101577</v>
      </c>
      <c r="Y553" s="155">
        <v>2.9158295869408462</v>
      </c>
      <c r="Z553" s="153">
        <f t="shared" si="106"/>
        <v>31.284900399052141</v>
      </c>
      <c r="AA553" s="165">
        <v>1877.0940239431284</v>
      </c>
    </row>
    <row r="554" spans="13:27">
      <c r="M554" s="164">
        <f>Equations!E554-V553</f>
        <v>-66.524937476723096</v>
      </c>
      <c r="N554" s="152">
        <f t="shared" si="97"/>
        <v>-35.092383498521272</v>
      </c>
      <c r="O554" s="152">
        <f t="shared" si="98"/>
        <v>-212.6811121122501</v>
      </c>
      <c r="P554" s="152">
        <f t="shared" si="99"/>
        <v>-27.779217291780125</v>
      </c>
      <c r="Q554" s="152">
        <f t="shared" si="100"/>
        <v>-15.910529806532949</v>
      </c>
      <c r="R554" s="153">
        <f t="shared" si="101"/>
        <v>-46.359350862676429</v>
      </c>
      <c r="S554" s="153">
        <f t="shared" si="102"/>
        <v>19.425018704129318</v>
      </c>
      <c r="T554" s="153">
        <f t="shared" si="103"/>
        <v>-26.934332158547111</v>
      </c>
      <c r="U554" s="154">
        <f t="shared" si="107"/>
        <v>-8551.2050092272857</v>
      </c>
      <c r="V554" s="153">
        <f t="shared" si="96"/>
        <v>282.97238056775234</v>
      </c>
      <c r="W554" s="153">
        <f t="shared" si="104"/>
        <v>9.9723805677523387</v>
      </c>
      <c r="X554" s="153">
        <f t="shared" si="105"/>
        <v>49.950285021954215</v>
      </c>
      <c r="Y554" s="155">
        <v>2.9137528056193975</v>
      </c>
      <c r="Z554" s="153">
        <f t="shared" si="106"/>
        <v>31.333462945812464</v>
      </c>
      <c r="AA554" s="165">
        <v>1880.0077767487478</v>
      </c>
    </row>
    <row r="555" spans="13:27">
      <c r="M555" s="164">
        <f>Equations!E555-V554</f>
        <v>-66.489380567752335</v>
      </c>
      <c r="N555" s="152">
        <f t="shared" si="97"/>
        <v>-35.073626973029448</v>
      </c>
      <c r="O555" s="152">
        <f t="shared" si="98"/>
        <v>-212.56743620017846</v>
      </c>
      <c r="P555" s="152">
        <f t="shared" si="99"/>
        <v>-27.764369579959752</v>
      </c>
      <c r="Q555" s="152">
        <f t="shared" si="100"/>
        <v>-15.902025788619284</v>
      </c>
      <c r="R555" s="153">
        <f t="shared" si="101"/>
        <v>-46.301543596780952</v>
      </c>
      <c r="S555" s="153">
        <f t="shared" si="102"/>
        <v>19.411171973622761</v>
      </c>
      <c r="T555" s="153">
        <f t="shared" si="103"/>
        <v>-26.890371623158192</v>
      </c>
      <c r="U555" s="154">
        <f t="shared" si="107"/>
        <v>-8578.0953808504437</v>
      </c>
      <c r="V555" s="153">
        <f t="shared" si="96"/>
        <v>282.93688169254858</v>
      </c>
      <c r="W555" s="153">
        <f t="shared" si="104"/>
        <v>9.9368816925485817</v>
      </c>
      <c r="X555" s="153">
        <f t="shared" si="105"/>
        <v>49.886387046587444</v>
      </c>
      <c r="Y555" s="155">
        <v>2.9116757960434141</v>
      </c>
      <c r="Z555" s="153">
        <f t="shared" si="106"/>
        <v>31.381990875746521</v>
      </c>
      <c r="AA555" s="165">
        <v>1882.9194525447913</v>
      </c>
    </row>
    <row r="556" spans="13:27">
      <c r="M556" s="164">
        <f>Equations!E556-V555</f>
        <v>-66.453881692548578</v>
      </c>
      <c r="N556" s="152">
        <f t="shared" si="97"/>
        <v>-35.05490106076757</v>
      </c>
      <c r="O556" s="152">
        <f t="shared" si="98"/>
        <v>-212.45394582283376</v>
      </c>
      <c r="P556" s="152">
        <f t="shared" si="99"/>
        <v>-27.749546101647667</v>
      </c>
      <c r="Q556" s="152">
        <f t="shared" si="100"/>
        <v>-15.893535650432755</v>
      </c>
      <c r="R556" s="153">
        <f t="shared" si="101"/>
        <v>-46.243808410264897</v>
      </c>
      <c r="S556" s="153">
        <f t="shared" si="102"/>
        <v>19.397323720102417</v>
      </c>
      <c r="T556" s="153">
        <f t="shared" si="103"/>
        <v>-26.84648469016248</v>
      </c>
      <c r="U556" s="154">
        <f t="shared" si="107"/>
        <v>-8604.9418655406062</v>
      </c>
      <c r="V556" s="153">
        <f t="shared" si="96"/>
        <v>282.90144075394676</v>
      </c>
      <c r="W556" s="153">
        <f t="shared" si="104"/>
        <v>9.9014407539467584</v>
      </c>
      <c r="X556" s="153">
        <f t="shared" si="105"/>
        <v>49.822593357104168</v>
      </c>
      <c r="Y556" s="155">
        <v>2.9095985580153623</v>
      </c>
      <c r="Z556" s="153">
        <f t="shared" si="106"/>
        <v>31.43048418504678</v>
      </c>
      <c r="AA556" s="165">
        <v>1885.8290511028067</v>
      </c>
    </row>
    <row r="557" spans="13:27">
      <c r="M557" s="164">
        <f>Equations!E557-V556</f>
        <v>-66.418440753946754</v>
      </c>
      <c r="N557" s="152">
        <f t="shared" si="97"/>
        <v>-35.036205710480353</v>
      </c>
      <c r="O557" s="152">
        <f t="shared" si="98"/>
        <v>-212.34064066957788</v>
      </c>
      <c r="P557" s="152">
        <f t="shared" si="99"/>
        <v>-27.734746816270071</v>
      </c>
      <c r="Q557" s="152">
        <f t="shared" si="100"/>
        <v>-15.885059368734733</v>
      </c>
      <c r="R557" s="153">
        <f t="shared" si="101"/>
        <v>-46.186145151742444</v>
      </c>
      <c r="S557" s="153">
        <f t="shared" si="102"/>
        <v>19.3834739422491</v>
      </c>
      <c r="T557" s="153">
        <f t="shared" si="103"/>
        <v>-26.802671209493344</v>
      </c>
      <c r="U557" s="154">
        <f t="shared" si="107"/>
        <v>-8631.7445367500986</v>
      </c>
      <c r="V557" s="153">
        <f t="shared" si="96"/>
        <v>282.86605765498001</v>
      </c>
      <c r="W557" s="153">
        <f t="shared" si="104"/>
        <v>9.8660576549800112</v>
      </c>
      <c r="X557" s="153">
        <f t="shared" si="105"/>
        <v>49.758903778964026</v>
      </c>
      <c r="Y557" s="155">
        <v>2.9075210913373648</v>
      </c>
      <c r="Z557" s="153">
        <f t="shared" si="106"/>
        <v>31.478942869902404</v>
      </c>
      <c r="AA557" s="165">
        <v>1888.7365721941442</v>
      </c>
    </row>
    <row r="558" spans="13:27">
      <c r="M558" s="164">
        <f>Equations!E558-V557</f>
        <v>-66.383057654980007</v>
      </c>
      <c r="N558" s="152">
        <f t="shared" si="97"/>
        <v>-35.017540871017076</v>
      </c>
      <c r="O558" s="152">
        <f t="shared" si="98"/>
        <v>-212.22752043040651</v>
      </c>
      <c r="P558" s="152">
        <f t="shared" si="99"/>
        <v>-27.719971683335931</v>
      </c>
      <c r="Q558" s="152">
        <f t="shared" si="100"/>
        <v>-15.876596920334013</v>
      </c>
      <c r="R558" s="153">
        <f t="shared" si="101"/>
        <v>-46.128553670140924</v>
      </c>
      <c r="S558" s="153">
        <f t="shared" si="102"/>
        <v>19.369622638741347</v>
      </c>
      <c r="T558" s="153">
        <f t="shared" si="103"/>
        <v>-26.758931031399577</v>
      </c>
      <c r="U558" s="154">
        <f t="shared" si="107"/>
        <v>-8658.5034677814983</v>
      </c>
      <c r="V558" s="153">
        <f t="shared" si="96"/>
        <v>282.83073229887924</v>
      </c>
      <c r="W558" s="153">
        <f t="shared" si="104"/>
        <v>9.8307322988792407</v>
      </c>
      <c r="X558" s="153">
        <f t="shared" si="105"/>
        <v>49.695318137982639</v>
      </c>
      <c r="Y558" s="155">
        <v>2.905443395811202</v>
      </c>
      <c r="Z558" s="153">
        <f t="shared" si="106"/>
        <v>31.527366926499258</v>
      </c>
      <c r="AA558" s="165">
        <v>1891.6420155899555</v>
      </c>
    </row>
    <row r="559" spans="13:27">
      <c r="M559" s="164">
        <f>Equations!E559-V558</f>
        <v>-66.347732298879237</v>
      </c>
      <c r="N559" s="152">
        <f t="shared" si="97"/>
        <v>-34.998906491331354</v>
      </c>
      <c r="O559" s="152">
        <f t="shared" si="98"/>
        <v>-212.11458479594762</v>
      </c>
      <c r="P559" s="152">
        <f t="shared" si="99"/>
        <v>-27.705220662436798</v>
      </c>
      <c r="Q559" s="152">
        <f t="shared" si="100"/>
        <v>-15.868148282086674</v>
      </c>
      <c r="R559" s="153">
        <f t="shared" si="101"/>
        <v>-46.071033814699952</v>
      </c>
      <c r="S559" s="153">
        <f t="shared" si="102"/>
        <v>19.355769808255399</v>
      </c>
      <c r="T559" s="153">
        <f t="shared" si="103"/>
        <v>-26.715264006444553</v>
      </c>
      <c r="U559" s="154">
        <f t="shared" si="107"/>
        <v>-8685.2187317879434</v>
      </c>
      <c r="V559" s="153">
        <f t="shared" si="96"/>
        <v>282.79546458907248</v>
      </c>
      <c r="W559" s="153">
        <f t="shared" si="104"/>
        <v>9.7954645890724805</v>
      </c>
      <c r="X559" s="153">
        <f t="shared" si="105"/>
        <v>49.631836260330466</v>
      </c>
      <c r="Y559" s="155">
        <v>2.9033654712383097</v>
      </c>
      <c r="Z559" s="153">
        <f t="shared" si="106"/>
        <v>31.575756351019894</v>
      </c>
      <c r="AA559" s="165">
        <v>1894.5453810611937</v>
      </c>
    </row>
    <row r="560" spans="13:27">
      <c r="M560" s="164">
        <f>Equations!E560-V559</f>
        <v>-66.312464589072476</v>
      </c>
      <c r="N560" s="152">
        <f t="shared" si="97"/>
        <v>-34.980302520480777</v>
      </c>
      <c r="O560" s="152">
        <f t="shared" si="98"/>
        <v>-212.00183345745927</v>
      </c>
      <c r="P560" s="152">
        <f t="shared" si="99"/>
        <v>-27.690493713246529</v>
      </c>
      <c r="Q560" s="152">
        <f t="shared" si="100"/>
        <v>-15.859713430895944</v>
      </c>
      <c r="R560" s="153">
        <f t="shared" si="101"/>
        <v>-46.013585434970551</v>
      </c>
      <c r="S560" s="153">
        <f t="shared" si="102"/>
        <v>19.341915449465201</v>
      </c>
      <c r="T560" s="153">
        <f t="shared" si="103"/>
        <v>-26.67166998550535</v>
      </c>
      <c r="U560" s="154">
        <f t="shared" si="107"/>
        <v>-8711.8904017734494</v>
      </c>
      <c r="V560" s="153">
        <f t="shared" si="96"/>
        <v>282.76025442918473</v>
      </c>
      <c r="W560" s="153">
        <f t="shared" si="104"/>
        <v>9.7602544291847266</v>
      </c>
      <c r="X560" s="153">
        <f t="shared" si="105"/>
        <v>49.568457972532514</v>
      </c>
      <c r="Y560" s="155">
        <v>2.9012873174197802</v>
      </c>
      <c r="Z560" s="153">
        <f t="shared" si="106"/>
        <v>31.624111139643556</v>
      </c>
      <c r="AA560" s="165">
        <v>1897.4466683786134</v>
      </c>
    </row>
    <row r="561" spans="13:27">
      <c r="M561" s="164">
        <f>Equations!E561-V560</f>
        <v>-66.277254429184723</v>
      </c>
      <c r="N561" s="152">
        <f t="shared" si="97"/>
        <v>-34.961728907626835</v>
      </c>
      <c r="O561" s="152">
        <f t="shared" si="98"/>
        <v>-211.88926610682933</v>
      </c>
      <c r="P561" s="152">
        <f t="shared" si="99"/>
        <v>-27.675790795521245</v>
      </c>
      <c r="Q561" s="152">
        <f t="shared" si="100"/>
        <v>-15.851292343712167</v>
      </c>
      <c r="R561" s="153">
        <f t="shared" si="101"/>
        <v>-45.956208380814516</v>
      </c>
      <c r="S561" s="153">
        <f t="shared" si="102"/>
        <v>19.328059561042355</v>
      </c>
      <c r="T561" s="153">
        <f t="shared" si="103"/>
        <v>-26.628148819772161</v>
      </c>
      <c r="U561" s="154">
        <f t="shared" si="107"/>
        <v>-8738.5185505932222</v>
      </c>
      <c r="V561" s="153">
        <f t="shared" si="96"/>
        <v>282.72510172303743</v>
      </c>
      <c r="W561" s="153">
        <f t="shared" si="104"/>
        <v>9.7251017230374259</v>
      </c>
      <c r="X561" s="153">
        <f t="shared" si="105"/>
        <v>49.505183101467367</v>
      </c>
      <c r="Y561" s="155">
        <v>2.8992089341563534</v>
      </c>
      <c r="Z561" s="153">
        <f t="shared" si="106"/>
        <v>31.672431288546161</v>
      </c>
      <c r="AA561" s="165">
        <v>1900.3458773127697</v>
      </c>
    </row>
    <row r="562" spans="13:27">
      <c r="M562" s="164">
        <f>Equations!E562-V561</f>
        <v>-66.242101723037422</v>
      </c>
      <c r="N562" s="152">
        <f t="shared" si="97"/>
        <v>-34.943185602034653</v>
      </c>
      <c r="O562" s="152">
        <f t="shared" si="98"/>
        <v>-211.77688243657366</v>
      </c>
      <c r="P562" s="152">
        <f t="shared" si="99"/>
        <v>-27.661111869099074</v>
      </c>
      <c r="Q562" s="152">
        <f t="shared" si="100"/>
        <v>-15.842884997532661</v>
      </c>
      <c r="R562" s="153">
        <f t="shared" si="101"/>
        <v>-45.898902502403736</v>
      </c>
      <c r="S562" s="153">
        <f t="shared" si="102"/>
        <v>19.314202141656203</v>
      </c>
      <c r="T562" s="153">
        <f t="shared" si="103"/>
        <v>-26.584700360747533</v>
      </c>
      <c r="U562" s="154">
        <f t="shared" si="107"/>
        <v>-8765.1032509539691</v>
      </c>
      <c r="V562" s="153">
        <f t="shared" si="96"/>
        <v>282.69000637464796</v>
      </c>
      <c r="W562" s="153">
        <f t="shared" si="104"/>
        <v>9.6900063746479645</v>
      </c>
      <c r="X562" s="153">
        <f t="shared" si="105"/>
        <v>49.442011474366339</v>
      </c>
      <c r="Y562" s="155">
        <v>2.8971303212484303</v>
      </c>
      <c r="Z562" s="153">
        <f t="shared" si="106"/>
        <v>31.720716793900301</v>
      </c>
      <c r="AA562" s="165">
        <v>1903.2430076340181</v>
      </c>
    </row>
    <row r="563" spans="13:27">
      <c r="M563" s="164">
        <f>Equations!E563-V562</f>
        <v>-66.20700637464796</v>
      </c>
      <c r="N563" s="152">
        <f t="shared" si="97"/>
        <v>-34.924672553072703</v>
      </c>
      <c r="O563" s="152">
        <f t="shared" si="98"/>
        <v>-211.66468213983458</v>
      </c>
      <c r="P563" s="152">
        <f t="shared" si="99"/>
        <v>-27.646456893899998</v>
      </c>
      <c r="Q563" s="152">
        <f t="shared" si="100"/>
        <v>-15.834491369401606</v>
      </c>
      <c r="R563" s="153">
        <f t="shared" si="101"/>
        <v>-45.841667650219215</v>
      </c>
      <c r="S563" s="153">
        <f t="shared" si="102"/>
        <v>19.300343189973731</v>
      </c>
      <c r="T563" s="153">
        <f t="shared" si="103"/>
        <v>-26.541324460245484</v>
      </c>
      <c r="U563" s="154">
        <f t="shared" si="107"/>
        <v>-8791.6445754142151</v>
      </c>
      <c r="V563" s="153">
        <f t="shared" si="96"/>
        <v>282.6549682882295</v>
      </c>
      <c r="W563" s="153">
        <f t="shared" si="104"/>
        <v>9.6549682882294974</v>
      </c>
      <c r="X563" s="153">
        <f t="shared" si="105"/>
        <v>49.378942918813095</v>
      </c>
      <c r="Y563" s="155">
        <v>2.8950514784960597</v>
      </c>
      <c r="Z563" s="153">
        <f t="shared" si="106"/>
        <v>31.768967651875236</v>
      </c>
      <c r="AA563" s="165">
        <v>1906.1380591125142</v>
      </c>
    </row>
    <row r="564" spans="13:27">
      <c r="M564" s="164">
        <f>Equations!E564-V563</f>
        <v>-66.171968288229493</v>
      </c>
      <c r="N564" s="152">
        <f t="shared" si="97"/>
        <v>-34.906189710212743</v>
      </c>
      <c r="O564" s="152">
        <f t="shared" si="98"/>
        <v>-211.55266491038026</v>
      </c>
      <c r="P564" s="152">
        <f t="shared" si="99"/>
        <v>-27.63182582992572</v>
      </c>
      <c r="Q564" s="152">
        <f t="shared" si="100"/>
        <v>-15.826111436410013</v>
      </c>
      <c r="R564" s="153">
        <f t="shared" si="101"/>
        <v>-45.784503675050601</v>
      </c>
      <c r="S564" s="153">
        <f t="shared" si="102"/>
        <v>19.286482704659608</v>
      </c>
      <c r="T564" s="153">
        <f t="shared" si="103"/>
        <v>-26.498020970390993</v>
      </c>
      <c r="U564" s="154">
        <f t="shared" si="107"/>
        <v>-8818.1425963846068</v>
      </c>
      <c r="V564" s="153">
        <f t="shared" si="96"/>
        <v>282.61998736819021</v>
      </c>
      <c r="W564" s="153">
        <f t="shared" si="104"/>
        <v>9.6199873681902091</v>
      </c>
      <c r="X564" s="153">
        <f t="shared" si="105"/>
        <v>49.315977262742379</v>
      </c>
      <c r="Y564" s="155">
        <v>2.892972405698941</v>
      </c>
      <c r="Z564" s="153">
        <f t="shared" si="106"/>
        <v>31.817183858636884</v>
      </c>
      <c r="AA564" s="165">
        <v>1909.031031518213</v>
      </c>
    </row>
    <row r="565" spans="13:27">
      <c r="M565" s="164">
        <f>Equations!E565-V564</f>
        <v>-66.136987368190205</v>
      </c>
      <c r="N565" s="152">
        <f t="shared" si="97"/>
        <v>-34.887737023029395</v>
      </c>
      <c r="O565" s="152">
        <f t="shared" si="98"/>
        <v>-211.44083044260236</v>
      </c>
      <c r="P565" s="152">
        <f t="shared" si="99"/>
        <v>-27.617218637259395</v>
      </c>
      <c r="Q565" s="152">
        <f t="shared" si="100"/>
        <v>-15.817745175695528</v>
      </c>
      <c r="R565" s="153">
        <f t="shared" si="101"/>
        <v>-45.727410427995146</v>
      </c>
      <c r="S565" s="153">
        <f t="shared" si="102"/>
        <v>19.272620684376168</v>
      </c>
      <c r="T565" s="153">
        <f t="shared" si="103"/>
        <v>-26.454789743618978</v>
      </c>
      <c r="U565" s="154">
        <f t="shared" si="107"/>
        <v>-8844.5973861282255</v>
      </c>
      <c r="V565" s="153">
        <f t="shared" si="96"/>
        <v>282.58506351913331</v>
      </c>
      <c r="W565" s="153">
        <f t="shared" si="104"/>
        <v>9.585063519133314</v>
      </c>
      <c r="X565" s="153">
        <f t="shared" si="105"/>
        <v>49.253114334439971</v>
      </c>
      <c r="Y565" s="155">
        <v>2.8908931026564253</v>
      </c>
      <c r="Z565" s="153">
        <f t="shared" si="106"/>
        <v>31.865365410347824</v>
      </c>
      <c r="AA565" s="165">
        <v>1911.9219246208695</v>
      </c>
    </row>
    <row r="566" spans="13:27">
      <c r="M566" s="164">
        <f>Equations!E566-V565</f>
        <v>-66.10206351913331</v>
      </c>
      <c r="N566" s="152">
        <f t="shared" si="97"/>
        <v>-34.869314441200167</v>
      </c>
      <c r="O566" s="152">
        <f t="shared" si="98"/>
        <v>-211.32917843151617</v>
      </c>
      <c r="P566" s="152">
        <f t="shared" si="99"/>
        <v>-27.602635276065612</v>
      </c>
      <c r="Q566" s="152">
        <f t="shared" si="100"/>
        <v>-15.809392564442447</v>
      </c>
      <c r="R566" s="153">
        <f t="shared" si="101"/>
        <v>-45.670387760457373</v>
      </c>
      <c r="S566" s="153">
        <f t="shared" si="102"/>
        <v>19.25875712778344</v>
      </c>
      <c r="T566" s="153">
        <f t="shared" si="103"/>
        <v>-26.411630632673933</v>
      </c>
      <c r="U566" s="154">
        <f t="shared" si="107"/>
        <v>-8871.0090167608996</v>
      </c>
      <c r="V566" s="153">
        <f t="shared" si="96"/>
        <v>282.55019664585626</v>
      </c>
      <c r="W566" s="153">
        <f t="shared" si="104"/>
        <v>9.5501966458562606</v>
      </c>
      <c r="X566" s="153">
        <f t="shared" si="105"/>
        <v>49.190353962541266</v>
      </c>
      <c r="Y566" s="155">
        <v>2.8888135691675161</v>
      </c>
      <c r="Z566" s="153">
        <f t="shared" si="106"/>
        <v>31.913512303167284</v>
      </c>
      <c r="AA566" s="165">
        <v>1914.810738190037</v>
      </c>
    </row>
    <row r="567" spans="13:27">
      <c r="M567" s="164">
        <f>Equations!E567-V566</f>
        <v>-66.067196645856257</v>
      </c>
      <c r="N567" s="152">
        <f t="shared" si="97"/>
        <v>-34.85092191450503</v>
      </c>
      <c r="O567" s="152">
        <f t="shared" si="98"/>
        <v>-211.21770857275774</v>
      </c>
      <c r="P567" s="152">
        <f t="shared" si="99"/>
        <v>-27.588075706590075</v>
      </c>
      <c r="Q567" s="152">
        <f t="shared" si="100"/>
        <v>-15.80105357988152</v>
      </c>
      <c r="R567" s="153">
        <f t="shared" si="101"/>
        <v>-45.613435524147832</v>
      </c>
      <c r="S567" s="153">
        <f t="shared" si="102"/>
        <v>19.244892033539053</v>
      </c>
      <c r="T567" s="153">
        <f t="shared" si="103"/>
        <v>-26.368543490608779</v>
      </c>
      <c r="U567" s="154">
        <f t="shared" si="107"/>
        <v>-8897.3775602515088</v>
      </c>
      <c r="V567" s="153">
        <f t="shared" si="96"/>
        <v>282.5153866533505</v>
      </c>
      <c r="W567" s="153">
        <f t="shared" si="104"/>
        <v>9.5153866533505038</v>
      </c>
      <c r="X567" s="153">
        <f t="shared" si="105"/>
        <v>49.127695976030907</v>
      </c>
      <c r="Y567" s="155">
        <v>2.8867338050308575</v>
      </c>
      <c r="Z567" s="153">
        <f t="shared" si="106"/>
        <v>31.961624533251133</v>
      </c>
      <c r="AA567" s="165">
        <v>1917.6974719950679</v>
      </c>
    </row>
    <row r="568" spans="13:27">
      <c r="M568" s="164">
        <f>Equations!E568-V567</f>
        <v>-66.0323866533505</v>
      </c>
      <c r="N568" s="152">
        <f t="shared" si="97"/>
        <v>-34.832559392826298</v>
      </c>
      <c r="O568" s="152">
        <f t="shared" si="98"/>
        <v>-211.10642056258362</v>
      </c>
      <c r="P568" s="152">
        <f t="shared" si="99"/>
        <v>-27.573539889159488</v>
      </c>
      <c r="Q568" s="152">
        <f t="shared" si="100"/>
        <v>-15.792728199289888</v>
      </c>
      <c r="R568" s="153">
        <f t="shared" si="101"/>
        <v>-45.556553571082731</v>
      </c>
      <c r="S568" s="153">
        <f t="shared" si="102"/>
        <v>19.231025400298332</v>
      </c>
      <c r="T568" s="153">
        <f t="shared" si="103"/>
        <v>-26.325528170784398</v>
      </c>
      <c r="U568" s="154">
        <f t="shared" si="107"/>
        <v>-8923.7030884222931</v>
      </c>
      <c r="V568" s="153">
        <f t="shared" si="96"/>
        <v>282.48063344680116</v>
      </c>
      <c r="W568" s="153">
        <f t="shared" si="104"/>
        <v>9.4806334468011642</v>
      </c>
      <c r="X568" s="153">
        <f t="shared" si="105"/>
        <v>49.065140204242098</v>
      </c>
      <c r="Y568" s="155">
        <v>2.8846538100447496</v>
      </c>
      <c r="Z568" s="153">
        <f t="shared" si="106"/>
        <v>32.009702096751873</v>
      </c>
      <c r="AA568" s="165">
        <v>1920.5821258051126</v>
      </c>
    </row>
    <row r="569" spans="13:27">
      <c r="M569" s="164">
        <f>Equations!E569-V568</f>
        <v>-65.99763344680116</v>
      </c>
      <c r="N569" s="152">
        <f t="shared" si="97"/>
        <v>-34.814226826148435</v>
      </c>
      <c r="O569" s="152">
        <f t="shared" si="98"/>
        <v>-210.99531409786931</v>
      </c>
      <c r="P569" s="152">
        <f t="shared" si="99"/>
        <v>-27.559027784181442</v>
      </c>
      <c r="Q569" s="152">
        <f t="shared" si="100"/>
        <v>-15.784416399991025</v>
      </c>
      <c r="R569" s="153">
        <f t="shared" si="101"/>
        <v>-45.499741753583109</v>
      </c>
      <c r="S569" s="153">
        <f t="shared" si="102"/>
        <v>19.217157226714225</v>
      </c>
      <c r="T569" s="153">
        <f t="shared" si="103"/>
        <v>-26.282584526868884</v>
      </c>
      <c r="U569" s="154">
        <f t="shared" si="107"/>
        <v>-8949.9856729491621</v>
      </c>
      <c r="V569" s="153">
        <f t="shared" si="96"/>
        <v>282.4459369315864</v>
      </c>
      <c r="W569" s="153">
        <f t="shared" si="104"/>
        <v>9.4459369315864024</v>
      </c>
      <c r="X569" s="153">
        <f t="shared" si="105"/>
        <v>49.00268647685553</v>
      </c>
      <c r="Y569" s="155">
        <v>2.8825735840071336</v>
      </c>
      <c r="Z569" s="153">
        <f t="shared" si="106"/>
        <v>32.057744989818659</v>
      </c>
      <c r="AA569" s="165">
        <v>1923.4646993891197</v>
      </c>
    </row>
    <row r="570" spans="13:27">
      <c r="M570" s="164">
        <f>Equations!E570-V569</f>
        <v>-65.962936931586398</v>
      </c>
      <c r="N570" s="152">
        <f t="shared" si="97"/>
        <v>-34.795924164557739</v>
      </c>
      <c r="O570" s="152">
        <f t="shared" si="98"/>
        <v>-210.88438887610749</v>
      </c>
      <c r="P570" s="152">
        <f t="shared" si="99"/>
        <v>-27.544539352144124</v>
      </c>
      <c r="Q570" s="152">
        <f t="shared" si="100"/>
        <v>-15.776118159354567</v>
      </c>
      <c r="R570" s="153">
        <f t="shared" si="101"/>
        <v>-45.44299992427397</v>
      </c>
      <c r="S570" s="153">
        <f t="shared" si="102"/>
        <v>19.203287511437324</v>
      </c>
      <c r="T570" s="153">
        <f t="shared" si="103"/>
        <v>-26.239712412836646</v>
      </c>
      <c r="U570" s="154">
        <f t="shared" si="107"/>
        <v>-8976.2253853619986</v>
      </c>
      <c r="V570" s="153">
        <f t="shared" si="96"/>
        <v>282.41129701327736</v>
      </c>
      <c r="W570" s="153">
        <f t="shared" si="104"/>
        <v>9.4112970132773626</v>
      </c>
      <c r="X570" s="153">
        <f t="shared" si="105"/>
        <v>48.940334623899254</v>
      </c>
      <c r="Y570" s="155">
        <v>2.8804931267155984</v>
      </c>
      <c r="Z570" s="153">
        <f t="shared" si="106"/>
        <v>32.105753208597257</v>
      </c>
      <c r="AA570" s="165">
        <v>1926.3451925158354</v>
      </c>
    </row>
    <row r="571" spans="13:27">
      <c r="M571" s="164">
        <f>Equations!E571-V570</f>
        <v>-65.928297013277358</v>
      </c>
      <c r="N571" s="152">
        <f t="shared" si="97"/>
        <v>-34.777651358242309</v>
      </c>
      <c r="O571" s="152">
        <f t="shared" si="98"/>
        <v>-210.77364459540792</v>
      </c>
      <c r="P571" s="152">
        <f t="shared" si="99"/>
        <v>-27.530074553616306</v>
      </c>
      <c r="Q571" s="152">
        <f t="shared" si="100"/>
        <v>-15.767833454796301</v>
      </c>
      <c r="R571" s="153">
        <f t="shared" si="101"/>
        <v>-45.386327936083845</v>
      </c>
      <c r="S571" s="153">
        <f t="shared" si="102"/>
        <v>19.189416253115873</v>
      </c>
      <c r="T571" s="153">
        <f t="shared" si="103"/>
        <v>-26.196911682967972</v>
      </c>
      <c r="U571" s="154">
        <f t="shared" si="107"/>
        <v>-9002.4222970449664</v>
      </c>
      <c r="V571" s="153">
        <f t="shared" si="96"/>
        <v>282.37671359763732</v>
      </c>
      <c r="W571" s="153">
        <f t="shared" si="104"/>
        <v>9.3767135976373197</v>
      </c>
      <c r="X571" s="153">
        <f t="shared" si="105"/>
        <v>48.878084475747173</v>
      </c>
      <c r="Y571" s="155">
        <v>2.8784124379673806</v>
      </c>
      <c r="Z571" s="153">
        <f t="shared" si="106"/>
        <v>32.153726749230046</v>
      </c>
      <c r="AA571" s="165">
        <v>1929.2236049538028</v>
      </c>
    </row>
    <row r="572" spans="13:27">
      <c r="M572" s="164">
        <f>Equations!E572-V571</f>
        <v>-65.893713597637316</v>
      </c>
      <c r="N572" s="152">
        <f t="shared" si="97"/>
        <v>-34.759408357491594</v>
      </c>
      <c r="O572" s="152">
        <f t="shared" si="98"/>
        <v>-210.66308095449449</v>
      </c>
      <c r="P572" s="152">
        <f t="shared" si="99"/>
        <v>-27.515633349247004</v>
      </c>
      <c r="Q572" s="152">
        <f t="shared" si="100"/>
        <v>-15.759562263777967</v>
      </c>
      <c r="R572" s="153">
        <f t="shared" si="101"/>
        <v>-45.329725642243631</v>
      </c>
      <c r="S572" s="153">
        <f t="shared" si="102"/>
        <v>19.175543450395704</v>
      </c>
      <c r="T572" s="153">
        <f t="shared" si="103"/>
        <v>-26.154182191847926</v>
      </c>
      <c r="U572" s="154">
        <f t="shared" si="107"/>
        <v>-9028.5764792368136</v>
      </c>
      <c r="V572" s="153">
        <f t="shared" si="96"/>
        <v>282.34218659062168</v>
      </c>
      <c r="W572" s="153">
        <f t="shared" si="104"/>
        <v>9.3421865906216794</v>
      </c>
      <c r="X572" s="153">
        <f t="shared" si="105"/>
        <v>48.815935863119023</v>
      </c>
      <c r="Y572" s="155">
        <v>2.8763315175593553</v>
      </c>
      <c r="Z572" s="153">
        <f t="shared" si="106"/>
        <v>32.201665607856036</v>
      </c>
      <c r="AA572" s="165">
        <v>1932.0999364713621</v>
      </c>
    </row>
    <row r="573" spans="13:27">
      <c r="M573" s="164">
        <f>Equations!E573-V572</f>
        <v>-65.859186590621675</v>
      </c>
      <c r="N573" s="152">
        <f t="shared" si="97"/>
        <v>-34.741195112696388</v>
      </c>
      <c r="O573" s="152">
        <f t="shared" si="98"/>
        <v>-210.5526976527054</v>
      </c>
      <c r="P573" s="152">
        <f t="shared" si="99"/>
        <v>-27.501215699765439</v>
      </c>
      <c r="Q573" s="152">
        <f t="shared" si="100"/>
        <v>-15.751304563807262</v>
      </c>
      <c r="R573" s="153">
        <f t="shared" si="101"/>
        <v>-45.273192896286261</v>
      </c>
      <c r="S573" s="153">
        <f t="shared" si="102"/>
        <v>19.161669101920296</v>
      </c>
      <c r="T573" s="153">
        <f t="shared" si="103"/>
        <v>-26.111523794365965</v>
      </c>
      <c r="U573" s="154">
        <f t="shared" si="107"/>
        <v>-9054.6880030311804</v>
      </c>
      <c r="V573" s="153">
        <f t="shared" si="96"/>
        <v>282.30771589837735</v>
      </c>
      <c r="W573" s="153">
        <f t="shared" si="104"/>
        <v>9.3077158983773529</v>
      </c>
      <c r="X573" s="153">
        <f t="shared" si="105"/>
        <v>48.753888617079241</v>
      </c>
      <c r="Y573" s="155">
        <v>2.8742503652880442</v>
      </c>
      <c r="Z573" s="153">
        <f t="shared" si="106"/>
        <v>32.249569780610834</v>
      </c>
      <c r="AA573" s="165">
        <v>1934.97418683665</v>
      </c>
    </row>
    <row r="574" spans="13:27">
      <c r="M574" s="164">
        <f>Equations!E574-V573</f>
        <v>-65.824715898377349</v>
      </c>
      <c r="N574" s="152">
        <f t="shared" si="97"/>
        <v>-34.723011574348526</v>
      </c>
      <c r="O574" s="152">
        <f t="shared" si="98"/>
        <v>-210.44249438999105</v>
      </c>
      <c r="P574" s="152">
        <f t="shared" si="99"/>
        <v>-27.486821565980822</v>
      </c>
      <c r="Q574" s="152">
        <f t="shared" si="100"/>
        <v>-15.743060332437679</v>
      </c>
      <c r="R574" s="153">
        <f t="shared" si="101"/>
        <v>-45.21672955204577</v>
      </c>
      <c r="S574" s="153">
        <f t="shared" si="102"/>
        <v>19.147793206330739</v>
      </c>
      <c r="T574" s="153">
        <f t="shared" si="103"/>
        <v>-26.068936345715031</v>
      </c>
      <c r="U574" s="154">
        <f t="shared" si="107"/>
        <v>-9080.7569393768954</v>
      </c>
      <c r="V574" s="153">
        <f t="shared" si="96"/>
        <v>282.27330142724247</v>
      </c>
      <c r="W574" s="153">
        <f t="shared" si="104"/>
        <v>9.2733014272424725</v>
      </c>
      <c r="X574" s="153">
        <f t="shared" si="105"/>
        <v>48.691942569036456</v>
      </c>
      <c r="Y574" s="155">
        <v>2.8721689809496107</v>
      </c>
      <c r="Z574" s="153">
        <f t="shared" si="106"/>
        <v>32.297439263626664</v>
      </c>
      <c r="AA574" s="165">
        <v>1937.8463558175997</v>
      </c>
    </row>
    <row r="575" spans="13:27">
      <c r="M575" s="164">
        <f>Equations!E575-V574</f>
        <v>-65.790301427242468</v>
      </c>
      <c r="N575" s="152">
        <f t="shared" si="97"/>
        <v>-34.704857693040687</v>
      </c>
      <c r="O575" s="152">
        <f t="shared" si="98"/>
        <v>-210.33247086691321</v>
      </c>
      <c r="P575" s="152">
        <f t="shared" si="99"/>
        <v>-27.472450908782204</v>
      </c>
      <c r="Q575" s="152">
        <f t="shared" si="100"/>
        <v>-15.734829547268445</v>
      </c>
      <c r="R575" s="153">
        <f t="shared" si="101"/>
        <v>-45.160335463656615</v>
      </c>
      <c r="S575" s="153">
        <f t="shared" si="102"/>
        <v>19.133915762265723</v>
      </c>
      <c r="T575" s="153">
        <f t="shared" si="103"/>
        <v>-26.026419701390893</v>
      </c>
      <c r="U575" s="154">
        <f t="shared" si="107"/>
        <v>-9106.7833590782866</v>
      </c>
      <c r="V575" s="153">
        <f t="shared" si="96"/>
        <v>282.23894308374582</v>
      </c>
      <c r="W575" s="153">
        <f t="shared" si="104"/>
        <v>9.2389430837458235</v>
      </c>
      <c r="X575" s="153">
        <f t="shared" si="105"/>
        <v>48.630097550742484</v>
      </c>
      <c r="Y575" s="155">
        <v>2.8700873643398581</v>
      </c>
      <c r="Z575" s="153">
        <f t="shared" si="106"/>
        <v>32.345274053032327</v>
      </c>
      <c r="AA575" s="165">
        <v>1940.7164431819397</v>
      </c>
    </row>
    <row r="576" spans="13:27">
      <c r="M576" s="164">
        <f>Equations!E576-V575</f>
        <v>-65.755943083745819</v>
      </c>
      <c r="N576" s="152">
        <f t="shared" si="97"/>
        <v>-34.68673341946613</v>
      </c>
      <c r="O576" s="152">
        <f t="shared" si="98"/>
        <v>-210.22262678464321</v>
      </c>
      <c r="P576" s="152">
        <f t="shared" si="99"/>
        <v>-27.458103689138248</v>
      </c>
      <c r="Q576" s="152">
        <f t="shared" si="100"/>
        <v>-15.726612185944388</v>
      </c>
      <c r="R576" s="153">
        <f t="shared" si="101"/>
        <v>-45.104010485552912</v>
      </c>
      <c r="S576" s="153">
        <f t="shared" si="102"/>
        <v>19.120036768361544</v>
      </c>
      <c r="T576" s="153">
        <f t="shared" si="103"/>
        <v>-25.983973717191368</v>
      </c>
      <c r="U576" s="154">
        <f t="shared" si="107"/>
        <v>-9132.7673327954781</v>
      </c>
      <c r="V576" s="153">
        <f t="shared" si="96"/>
        <v>282.20464077460662</v>
      </c>
      <c r="W576" s="153">
        <f t="shared" si="104"/>
        <v>9.2046407746066166</v>
      </c>
      <c r="X576" s="153">
        <f t="shared" si="105"/>
        <v>48.568353394291911</v>
      </c>
      <c r="Y576" s="155">
        <v>2.8680055152542314</v>
      </c>
      <c r="Z576" s="153">
        <f t="shared" si="106"/>
        <v>32.393074144953232</v>
      </c>
      <c r="AA576" s="165">
        <v>1943.5844486971939</v>
      </c>
    </row>
    <row r="577" spans="13:27">
      <c r="M577" s="164">
        <f>Equations!E577-V576</f>
        <v>-65.721640774606612</v>
      </c>
      <c r="N577" s="152">
        <f t="shared" si="97"/>
        <v>-34.668638704418569</v>
      </c>
      <c r="O577" s="152">
        <f t="shared" si="98"/>
        <v>-210.11296184496103</v>
      </c>
      <c r="P577" s="152">
        <f t="shared" si="99"/>
        <v>-27.443779868097131</v>
      </c>
      <c r="Q577" s="152">
        <f t="shared" si="100"/>
        <v>-15.718408226155878</v>
      </c>
      <c r="R577" s="153">
        <f t="shared" si="101"/>
        <v>-45.047754472467744</v>
      </c>
      <c r="S577" s="153">
        <f t="shared" si="102"/>
        <v>19.106156223252089</v>
      </c>
      <c r="T577" s="153">
        <f t="shared" si="103"/>
        <v>-25.941598249215655</v>
      </c>
      <c r="U577" s="154">
        <f t="shared" si="107"/>
        <v>-9158.7089310446936</v>
      </c>
      <c r="V577" s="153">
        <f t="shared" si="96"/>
        <v>282.17039440673409</v>
      </c>
      <c r="W577" s="153">
        <f t="shared" si="104"/>
        <v>9.1703944067340899</v>
      </c>
      <c r="X577" s="153">
        <f t="shared" si="105"/>
        <v>48.506709932121368</v>
      </c>
      <c r="Y577" s="155">
        <v>2.8659234334878132</v>
      </c>
      <c r="Z577" s="153">
        <f t="shared" si="106"/>
        <v>32.440839535511358</v>
      </c>
      <c r="AA577" s="165">
        <v>1946.4503721306817</v>
      </c>
    </row>
    <row r="578" spans="13:27">
      <c r="M578" s="164">
        <f>Equations!E578-V577</f>
        <v>-65.687394406734086</v>
      </c>
      <c r="N578" s="152">
        <f t="shared" si="97"/>
        <v>-34.650573498791964</v>
      </c>
      <c r="O578" s="152">
        <f t="shared" si="98"/>
        <v>-210.00347575025435</v>
      </c>
      <c r="P578" s="152">
        <f t="shared" si="99"/>
        <v>-27.429479406786395</v>
      </c>
      <c r="Q578" s="152">
        <f t="shared" si="100"/>
        <v>-15.71021764563873</v>
      </c>
      <c r="R578" s="153">
        <f t="shared" si="101"/>
        <v>-44.991567279432516</v>
      </c>
      <c r="S578" s="153">
        <f t="shared" si="102"/>
        <v>19.092274125568846</v>
      </c>
      <c r="T578" s="153">
        <f t="shared" si="103"/>
        <v>-25.89929315386367</v>
      </c>
      <c r="U578" s="154">
        <f t="shared" si="107"/>
        <v>-9184.6082241985569</v>
      </c>
      <c r="V578" s="153">
        <f t="shared" si="96"/>
        <v>282.13620388722694</v>
      </c>
      <c r="W578" s="153">
        <f t="shared" si="104"/>
        <v>9.1362038872269409</v>
      </c>
      <c r="X578" s="153">
        <f t="shared" si="105"/>
        <v>48.445166997008499</v>
      </c>
      <c r="Y578" s="155">
        <v>2.8638411188353268</v>
      </c>
      <c r="Z578" s="153">
        <f t="shared" si="106"/>
        <v>32.488570220825281</v>
      </c>
      <c r="AA578" s="165">
        <v>1949.314213249517</v>
      </c>
    </row>
    <row r="579" spans="13:27">
      <c r="M579" s="164">
        <f>Equations!E579-V578</f>
        <v>-65.653203887226937</v>
      </c>
      <c r="N579" s="152">
        <f t="shared" si="97"/>
        <v>-34.632537753580202</v>
      </c>
      <c r="O579" s="152">
        <f t="shared" si="98"/>
        <v>-209.89416820351639</v>
      </c>
      <c r="P579" s="152">
        <f t="shared" si="99"/>
        <v>-27.415202266412678</v>
      </c>
      <c r="Q579" s="152">
        <f t="shared" si="100"/>
        <v>-15.702040422174075</v>
      </c>
      <c r="R579" s="153">
        <f t="shared" si="101"/>
        <v>-44.935448761776073</v>
      </c>
      <c r="S579" s="153">
        <f t="shared" si="102"/>
        <v>19.078390473940878</v>
      </c>
      <c r="T579" s="153">
        <f t="shared" si="103"/>
        <v>-25.857058287835194</v>
      </c>
      <c r="U579" s="154">
        <f t="shared" si="107"/>
        <v>-9210.4652824863915</v>
      </c>
      <c r="V579" s="153">
        <f t="shared" ref="V579:V642" si="108">U579/(J$3*1670)+J$2</f>
        <v>282.10206912337316</v>
      </c>
      <c r="W579" s="153">
        <f t="shared" si="104"/>
        <v>9.1020691233731554</v>
      </c>
      <c r="X579" s="153">
        <f t="shared" si="105"/>
        <v>48.38372442207168</v>
      </c>
      <c r="Y579" s="155">
        <v>2.8617585710911317</v>
      </c>
      <c r="Z579" s="153">
        <f t="shared" si="106"/>
        <v>32.536266197010136</v>
      </c>
      <c r="AA579" s="165">
        <v>1952.1759718206081</v>
      </c>
    </row>
    <row r="580" spans="13:27">
      <c r="M580" s="164">
        <f>Equations!E580-V579</f>
        <v>-65.619069123373151</v>
      </c>
      <c r="N580" s="152">
        <f t="shared" ref="N580:N643" si="109">(L$2*G$20*M580)/(G$19)</f>
        <v>-34.614531419877032</v>
      </c>
      <c r="O580" s="152">
        <f t="shared" ref="O580:O643" si="110">(L$4*G$20*M580)/(G$19)</f>
        <v>-209.78503890834565</v>
      </c>
      <c r="P580" s="152">
        <f t="shared" ref="P580:P643" si="111">(L$3*G$28*M580)/(G$27)</f>
        <v>-27.400948408261669</v>
      </c>
      <c r="Q580" s="152">
        <f t="shared" ref="Q580:Q643" si="112">(H$38*G$30*M580)/(G$31)</f>
        <v>-15.693876533588314</v>
      </c>
      <c r="R580" s="153">
        <f t="shared" ref="R580:R643" si="113">Q580*Y580</f>
        <v>-44.87939877512413</v>
      </c>
      <c r="S580" s="153">
        <f t="shared" ref="S580:S643" si="114">H$14*H$15*Y580</f>
        <v>19.064505266994825</v>
      </c>
      <c r="T580" s="153">
        <f t="shared" ref="T580:T643" si="115">R580+S580</f>
        <v>-25.814893508129305</v>
      </c>
      <c r="U580" s="154">
        <f t="shared" si="107"/>
        <v>-9236.2801759945214</v>
      </c>
      <c r="V580" s="153">
        <f t="shared" si="108"/>
        <v>282.06799002264944</v>
      </c>
      <c r="W580" s="153">
        <f t="shared" ref="W580:W643" si="116">(V580-273)</f>
        <v>9.0679900226494397</v>
      </c>
      <c r="X580" s="153">
        <f t="shared" ref="X580:X643" si="117">CONVERT(W580,"C","F")</f>
        <v>48.322382040768993</v>
      </c>
      <c r="Y580" s="155">
        <v>2.8596757900492236</v>
      </c>
      <c r="Z580" s="153">
        <f t="shared" ref="Z580:Z643" si="118">AA580/60</f>
        <v>32.583927460177627</v>
      </c>
      <c r="AA580" s="165">
        <v>1955.0356476106574</v>
      </c>
    </row>
    <row r="581" spans="13:27">
      <c r="M581" s="164">
        <f>Equations!E581-V580</f>
        <v>-65.584990022649436</v>
      </c>
      <c r="N581" s="152">
        <f t="shared" si="109"/>
        <v>-34.596554448875743</v>
      </c>
      <c r="O581" s="152">
        <f t="shared" si="110"/>
        <v>-209.67608756894393</v>
      </c>
      <c r="P581" s="152">
        <f t="shared" si="111"/>
        <v>-27.386717793697862</v>
      </c>
      <c r="Q581" s="152">
        <f t="shared" si="112"/>
        <v>-15.685725957752988</v>
      </c>
      <c r="R581" s="153">
        <f t="shared" si="113"/>
        <v>-44.823417175398461</v>
      </c>
      <c r="S581" s="153">
        <f t="shared" si="114"/>
        <v>19.050618503354887</v>
      </c>
      <c r="T581" s="153">
        <f t="shared" si="115"/>
        <v>-25.772798672043574</v>
      </c>
      <c r="U581" s="154">
        <f t="shared" ref="U581:U644" si="119">U580+T581</f>
        <v>-9262.0529746665652</v>
      </c>
      <c r="V581" s="153">
        <f t="shared" si="108"/>
        <v>282.03396649272088</v>
      </c>
      <c r="W581" s="153">
        <f t="shared" si="116"/>
        <v>9.0339664927208787</v>
      </c>
      <c r="X581" s="153">
        <f t="shared" si="117"/>
        <v>48.261139686897579</v>
      </c>
      <c r="Y581" s="155">
        <v>2.8575927755032327</v>
      </c>
      <c r="Z581" s="153">
        <f t="shared" si="118"/>
        <v>32.631554006436012</v>
      </c>
      <c r="AA581" s="165">
        <v>1957.8932403861606</v>
      </c>
    </row>
    <row r="582" spans="13:27">
      <c r="M582" s="164">
        <f>Equations!E582-V581</f>
        <v>-65.550966492720875</v>
      </c>
      <c r="N582" s="152">
        <f t="shared" si="109"/>
        <v>-34.578606791869014</v>
      </c>
      <c r="O582" s="152">
        <f t="shared" si="110"/>
        <v>-209.56731389011526</v>
      </c>
      <c r="P582" s="152">
        <f t="shared" si="111"/>
        <v>-27.372510384164411</v>
      </c>
      <c r="Q582" s="152">
        <f t="shared" si="112"/>
        <v>-15.67758867258468</v>
      </c>
      <c r="R582" s="153">
        <f t="shared" si="113"/>
        <v>-44.767503818816195</v>
      </c>
      <c r="S582" s="153">
        <f t="shared" si="114"/>
        <v>19.036730181642838</v>
      </c>
      <c r="T582" s="153">
        <f t="shared" si="115"/>
        <v>-25.730773637173357</v>
      </c>
      <c r="U582" s="154">
        <f t="shared" si="119"/>
        <v>-9287.7837483037383</v>
      </c>
      <c r="V582" s="153">
        <f t="shared" si="108"/>
        <v>281.99999844144048</v>
      </c>
      <c r="W582" s="153">
        <f t="shared" si="116"/>
        <v>8.9999984414404821</v>
      </c>
      <c r="X582" s="153">
        <f t="shared" si="117"/>
        <v>48.199997194592868</v>
      </c>
      <c r="Y582" s="155">
        <v>2.8555095272464257</v>
      </c>
      <c r="Z582" s="153">
        <f t="shared" si="118"/>
        <v>32.679145831890118</v>
      </c>
      <c r="AA582" s="165">
        <v>1960.748749913407</v>
      </c>
    </row>
    <row r="583" spans="13:27">
      <c r="M583" s="164">
        <f>Equations!E583-V582</f>
        <v>-65.516998441440478</v>
      </c>
      <c r="N583" s="152">
        <f t="shared" si="109"/>
        <v>-34.560688400248637</v>
      </c>
      <c r="O583" s="152">
        <f t="shared" si="110"/>
        <v>-209.45871757726445</v>
      </c>
      <c r="P583" s="152">
        <f t="shared" si="111"/>
        <v>-27.35832614118295</v>
      </c>
      <c r="Q583" s="152">
        <f t="shared" si="112"/>
        <v>-15.669464656044934</v>
      </c>
      <c r="R583" s="153">
        <f t="shared" si="113"/>
        <v>-44.711658561889166</v>
      </c>
      <c r="S583" s="153">
        <f t="shared" si="114"/>
        <v>19.022840300478038</v>
      </c>
      <c r="T583" s="153">
        <f t="shared" si="115"/>
        <v>-25.688818261411129</v>
      </c>
      <c r="U583" s="154">
        <f t="shared" si="119"/>
        <v>-9313.4725665651495</v>
      </c>
      <c r="V583" s="153">
        <f t="shared" si="108"/>
        <v>281.96608577684907</v>
      </c>
      <c r="W583" s="153">
        <f t="shared" si="116"/>
        <v>8.96608577684907</v>
      </c>
      <c r="X583" s="153">
        <f t="shared" si="117"/>
        <v>48.138954398328323</v>
      </c>
      <c r="Y583" s="155">
        <v>2.8534260450717053</v>
      </c>
      <c r="Z583" s="153">
        <f t="shared" si="118"/>
        <v>32.726702932641309</v>
      </c>
      <c r="AA583" s="165">
        <v>1963.6021759584787</v>
      </c>
    </row>
    <row r="584" spans="13:27">
      <c r="M584" s="164">
        <f>Equations!E584-V583</f>
        <v>-65.483085776849066</v>
      </c>
      <c r="N584" s="152">
        <f t="shared" si="109"/>
        <v>-34.542799225505476</v>
      </c>
      <c r="O584" s="152">
        <f t="shared" si="110"/>
        <v>-209.35029833639686</v>
      </c>
      <c r="P584" s="152">
        <f t="shared" si="111"/>
        <v>-27.344165026353526</v>
      </c>
      <c r="Q584" s="152">
        <f t="shared" si="112"/>
        <v>-15.661353886140198</v>
      </c>
      <c r="R584" s="153">
        <f t="shared" si="113"/>
        <v>-44.655881261423126</v>
      </c>
      <c r="S584" s="153">
        <f t="shared" si="114"/>
        <v>19.008948858477329</v>
      </c>
      <c r="T584" s="153">
        <f t="shared" si="115"/>
        <v>-25.646932402945797</v>
      </c>
      <c r="U584" s="154">
        <f t="shared" si="119"/>
        <v>-9339.1194989680953</v>
      </c>
      <c r="V584" s="153">
        <f t="shared" si="108"/>
        <v>281.93222840717448</v>
      </c>
      <c r="W584" s="153">
        <f t="shared" si="116"/>
        <v>8.9322284071744775</v>
      </c>
      <c r="X584" s="153">
        <f t="shared" si="117"/>
        <v>48.078011132914057</v>
      </c>
      <c r="Y584" s="155">
        <v>2.8513423287715991</v>
      </c>
      <c r="Z584" s="153">
        <f t="shared" si="118"/>
        <v>32.774225304787507</v>
      </c>
      <c r="AA584" s="165">
        <v>1966.4535182872503</v>
      </c>
    </row>
    <row r="585" spans="13:27">
      <c r="M585" s="164">
        <f>Equations!E585-V584</f>
        <v>-65.449228407174473</v>
      </c>
      <c r="N585" s="152">
        <f t="shared" si="109"/>
        <v>-34.524939219229076</v>
      </c>
      <c r="O585" s="152">
        <f t="shared" si="110"/>
        <v>-209.24205587411558</v>
      </c>
      <c r="P585" s="152">
        <f t="shared" si="111"/>
        <v>-27.330027001354289</v>
      </c>
      <c r="Q585" s="152">
        <f t="shared" si="112"/>
        <v>-15.653256340921656</v>
      </c>
      <c r="R585" s="153">
        <f t="shared" si="113"/>
        <v>-44.600171774517086</v>
      </c>
      <c r="S585" s="153">
        <f t="shared" si="114"/>
        <v>18.99505585425516</v>
      </c>
      <c r="T585" s="153">
        <f t="shared" si="115"/>
        <v>-25.605115920261927</v>
      </c>
      <c r="U585" s="154">
        <f t="shared" si="119"/>
        <v>-9364.7246148883569</v>
      </c>
      <c r="V585" s="153">
        <f t="shared" si="108"/>
        <v>281.89842624083144</v>
      </c>
      <c r="W585" s="153">
        <f t="shared" si="116"/>
        <v>8.8984262408314407</v>
      </c>
      <c r="X585" s="153">
        <f t="shared" si="117"/>
        <v>48.017167233496593</v>
      </c>
      <c r="Y585" s="155">
        <v>2.8492583781382739</v>
      </c>
      <c r="Z585" s="153">
        <f t="shared" si="118"/>
        <v>32.82171294442314</v>
      </c>
      <c r="AA585" s="165">
        <v>1969.3027766653886</v>
      </c>
    </row>
    <row r="586" spans="13:27">
      <c r="M586" s="164">
        <f>Equations!E586-V585</f>
        <v>-65.415426240831437</v>
      </c>
      <c r="N586" s="152">
        <f t="shared" si="109"/>
        <v>-34.507108333107524</v>
      </c>
      <c r="O586" s="152">
        <f t="shared" si="110"/>
        <v>-209.13398989762135</v>
      </c>
      <c r="P586" s="152">
        <f t="shared" si="111"/>
        <v>-27.31591202794143</v>
      </c>
      <c r="Q586" s="152">
        <f t="shared" si="112"/>
        <v>-15.645171998485189</v>
      </c>
      <c r="R586" s="153">
        <f t="shared" si="113"/>
        <v>-44.544529958562578</v>
      </c>
      <c r="S586" s="153">
        <f t="shared" si="114"/>
        <v>18.98116128642349</v>
      </c>
      <c r="T586" s="153">
        <f t="shared" si="115"/>
        <v>-25.563368672139088</v>
      </c>
      <c r="U586" s="154">
        <f t="shared" si="119"/>
        <v>-9390.2879835604963</v>
      </c>
      <c r="V586" s="153">
        <f t="shared" si="108"/>
        <v>281.86467918642114</v>
      </c>
      <c r="W586" s="153">
        <f t="shared" si="116"/>
        <v>8.8646791864211423</v>
      </c>
      <c r="X586" s="153">
        <f t="shared" si="117"/>
        <v>47.956422535558055</v>
      </c>
      <c r="Y586" s="155">
        <v>2.8471741929635233</v>
      </c>
      <c r="Z586" s="153">
        <f t="shared" si="118"/>
        <v>32.869165847639202</v>
      </c>
      <c r="AA586" s="165">
        <v>1972.1499508583522</v>
      </c>
    </row>
    <row r="587" spans="13:27">
      <c r="M587" s="164">
        <f>Equations!E587-V586</f>
        <v>-65.381679186421138</v>
      </c>
      <c r="N587" s="152">
        <f t="shared" si="109"/>
        <v>-34.4893065189273</v>
      </c>
      <c r="O587" s="152">
        <f t="shared" si="110"/>
        <v>-209.02610011471089</v>
      </c>
      <c r="P587" s="152">
        <f t="shared" si="111"/>
        <v>-27.301820067948995</v>
      </c>
      <c r="Q587" s="152">
        <f t="shared" si="112"/>
        <v>-15.637100836971275</v>
      </c>
      <c r="R587" s="153">
        <f t="shared" si="113"/>
        <v>-44.488955671243019</v>
      </c>
      <c r="S587" s="153">
        <f t="shared" si="114"/>
        <v>18.967265153591825</v>
      </c>
      <c r="T587" s="153">
        <f t="shared" si="115"/>
        <v>-25.521690517651194</v>
      </c>
      <c r="U587" s="154">
        <f t="shared" si="119"/>
        <v>-9415.8096740781475</v>
      </c>
      <c r="V587" s="153">
        <f t="shared" si="108"/>
        <v>281.8309871527307</v>
      </c>
      <c r="W587" s="153">
        <f t="shared" si="116"/>
        <v>8.8309871527306996</v>
      </c>
      <c r="X587" s="153">
        <f t="shared" si="117"/>
        <v>47.895776874915256</v>
      </c>
      <c r="Y587" s="155">
        <v>2.8450897730387736</v>
      </c>
      <c r="Z587" s="153">
        <f t="shared" si="118"/>
        <v>32.916584010523181</v>
      </c>
      <c r="AA587" s="165">
        <v>1974.995040631391</v>
      </c>
    </row>
    <row r="588" spans="13:27">
      <c r="M588" s="164">
        <f>Equations!E588-V587</f>
        <v>-65.347987152730695</v>
      </c>
      <c r="N588" s="152">
        <f t="shared" si="109"/>
        <v>-34.47153372857295</v>
      </c>
      <c r="O588" s="152">
        <f t="shared" si="110"/>
        <v>-208.91838623377544</v>
      </c>
      <c r="P588" s="152">
        <f t="shared" si="111"/>
        <v>-27.287751083288676</v>
      </c>
      <c r="Q588" s="152">
        <f t="shared" si="112"/>
        <v>-15.629042834564853</v>
      </c>
      <c r="R588" s="153">
        <f t="shared" si="113"/>
        <v>-44.433448770532799</v>
      </c>
      <c r="S588" s="153">
        <f t="shared" si="114"/>
        <v>18.953367454367175</v>
      </c>
      <c r="T588" s="153">
        <f t="shared" si="115"/>
        <v>-25.480081316165624</v>
      </c>
      <c r="U588" s="154">
        <f t="shared" si="119"/>
        <v>-9441.289755394313</v>
      </c>
      <c r="V588" s="153">
        <f t="shared" si="108"/>
        <v>281.79735004873299</v>
      </c>
      <c r="W588" s="153">
        <f t="shared" si="116"/>
        <v>8.7973500487329943</v>
      </c>
      <c r="X588" s="153">
        <f t="shared" si="117"/>
        <v>47.835230087719388</v>
      </c>
      <c r="Y588" s="155">
        <v>2.8430051181550762</v>
      </c>
      <c r="Z588" s="153">
        <f t="shared" si="118"/>
        <v>32.963967429159105</v>
      </c>
      <c r="AA588" s="165">
        <v>1977.8380457495462</v>
      </c>
    </row>
    <row r="589" spans="13:27">
      <c r="M589" s="164">
        <f>Equations!E589-V588</f>
        <v>-65.31435004873299</v>
      </c>
      <c r="N589" s="152">
        <f t="shared" si="109"/>
        <v>-34.453789914027013</v>
      </c>
      <c r="O589" s="152">
        <f t="shared" si="110"/>
        <v>-208.81084796380006</v>
      </c>
      <c r="P589" s="152">
        <f t="shared" si="111"/>
        <v>-27.273705035949728</v>
      </c>
      <c r="Q589" s="152">
        <f t="shared" si="112"/>
        <v>-15.620997969495296</v>
      </c>
      <c r="R589" s="153">
        <f t="shared" si="113"/>
        <v>-44.378009114696852</v>
      </c>
      <c r="S589" s="153">
        <f t="shared" si="114"/>
        <v>18.939468187354095</v>
      </c>
      <c r="T589" s="153">
        <f t="shared" si="115"/>
        <v>-25.438540927342757</v>
      </c>
      <c r="U589" s="154">
        <f t="shared" si="119"/>
        <v>-9466.7282963216567</v>
      </c>
      <c r="V589" s="153">
        <f t="shared" si="108"/>
        <v>281.7637677835861</v>
      </c>
      <c r="W589" s="153">
        <f t="shared" si="116"/>
        <v>8.7637677835861041</v>
      </c>
      <c r="X589" s="153">
        <f t="shared" si="117"/>
        <v>47.774782010454985</v>
      </c>
      <c r="Y589" s="155">
        <v>2.8409202281031138</v>
      </c>
      <c r="Z589" s="153">
        <f t="shared" si="118"/>
        <v>33.011316099627486</v>
      </c>
      <c r="AA589" s="165">
        <v>1980.6789659776493</v>
      </c>
    </row>
    <row r="590" spans="13:27">
      <c r="M590" s="164">
        <f>Equations!E590-V589</f>
        <v>-65.2807677835861</v>
      </c>
      <c r="N590" s="152">
        <f t="shared" si="109"/>
        <v>-34.436075027369718</v>
      </c>
      <c r="O590" s="152">
        <f t="shared" si="110"/>
        <v>-208.70348501436189</v>
      </c>
      <c r="P590" s="152">
        <f t="shared" si="111"/>
        <v>-27.259681887998752</v>
      </c>
      <c r="Q590" s="152">
        <f t="shared" si="112"/>
        <v>-15.612966220036268</v>
      </c>
      <c r="R590" s="153">
        <f t="shared" si="113"/>
        <v>-44.322636562289752</v>
      </c>
      <c r="S590" s="153">
        <f t="shared" si="114"/>
        <v>18.925567351154623</v>
      </c>
      <c r="T590" s="153">
        <f t="shared" si="115"/>
        <v>-25.397069211135129</v>
      </c>
      <c r="U590" s="154">
        <f t="shared" si="119"/>
        <v>-9492.125365532791</v>
      </c>
      <c r="V590" s="153">
        <f t="shared" si="108"/>
        <v>281.73024026663313</v>
      </c>
      <c r="W590" s="153">
        <f t="shared" si="116"/>
        <v>8.7302402666331318</v>
      </c>
      <c r="X590" s="153">
        <f t="shared" si="117"/>
        <v>47.714432479939639</v>
      </c>
      <c r="Y590" s="155">
        <v>2.8388351026731931</v>
      </c>
      <c r="Z590" s="153">
        <f t="shared" si="118"/>
        <v>33.058630018005374</v>
      </c>
      <c r="AA590" s="165">
        <v>1983.5178010803224</v>
      </c>
    </row>
    <row r="591" spans="13:27">
      <c r="M591" s="164">
        <f>Equations!E591-V590</f>
        <v>-65.247240266633128</v>
      </c>
      <c r="N591" s="152">
        <f t="shared" si="109"/>
        <v>-34.418389020778896</v>
      </c>
      <c r="O591" s="152">
        <f t="shared" si="110"/>
        <v>-208.59629709562969</v>
      </c>
      <c r="P591" s="152">
        <f t="shared" si="111"/>
        <v>-27.245681601579594</v>
      </c>
      <c r="Q591" s="152">
        <f t="shared" si="112"/>
        <v>-15.604947564505688</v>
      </c>
      <c r="R591" s="153">
        <f t="shared" si="113"/>
        <v>-44.267330972155236</v>
      </c>
      <c r="S591" s="153">
        <f t="shared" si="114"/>
        <v>18.911664944368336</v>
      </c>
      <c r="T591" s="153">
        <f t="shared" si="115"/>
        <v>-25.355666027786899</v>
      </c>
      <c r="U591" s="154">
        <f t="shared" si="119"/>
        <v>-9517.4810315605773</v>
      </c>
      <c r="V591" s="153">
        <f t="shared" si="108"/>
        <v>281.69676740740147</v>
      </c>
      <c r="W591" s="153">
        <f t="shared" si="116"/>
        <v>8.6967674074014667</v>
      </c>
      <c r="X591" s="153">
        <f t="shared" si="117"/>
        <v>47.65418133332264</v>
      </c>
      <c r="Y591" s="155">
        <v>2.8367497416552503</v>
      </c>
      <c r="Z591" s="153">
        <f t="shared" si="118"/>
        <v>33.105909180366297</v>
      </c>
      <c r="AA591" s="165">
        <v>1986.3545508219777</v>
      </c>
    </row>
    <row r="592" spans="13:27">
      <c r="M592" s="164">
        <f>Equations!E592-V591</f>
        <v>-65.213767407401463</v>
      </c>
      <c r="N592" s="152">
        <f t="shared" si="109"/>
        <v>-34.400731846529609</v>
      </c>
      <c r="O592" s="152">
        <f t="shared" si="110"/>
        <v>-208.48928391836125</v>
      </c>
      <c r="P592" s="152">
        <f t="shared" si="111"/>
        <v>-27.231704138913077</v>
      </c>
      <c r="Q592" s="152">
        <f t="shared" si="112"/>
        <v>-15.596941981265543</v>
      </c>
      <c r="R592" s="153">
        <f t="shared" si="113"/>
        <v>-44.212092203425129</v>
      </c>
      <c r="S592" s="153">
        <f t="shared" si="114"/>
        <v>18.897760965592283</v>
      </c>
      <c r="T592" s="153">
        <f t="shared" si="115"/>
        <v>-25.314331237832846</v>
      </c>
      <c r="U592" s="154">
        <f t="shared" si="119"/>
        <v>-9542.7953627984098</v>
      </c>
      <c r="V592" s="153">
        <f t="shared" si="108"/>
        <v>281.66334911560273</v>
      </c>
      <c r="W592" s="153">
        <f t="shared" si="116"/>
        <v>8.6633491156027276</v>
      </c>
      <c r="X592" s="153">
        <f t="shared" si="117"/>
        <v>47.59402840808491</v>
      </c>
      <c r="Y592" s="155">
        <v>2.8346641448388423</v>
      </c>
      <c r="Z592" s="153">
        <f t="shared" si="118"/>
        <v>33.153153582780277</v>
      </c>
      <c r="AA592" s="165">
        <v>1989.1892149668165</v>
      </c>
    </row>
    <row r="593" spans="13:27">
      <c r="M593" s="164">
        <f>Equations!E593-V592</f>
        <v>-65.180349115602723</v>
      </c>
      <c r="N593" s="152">
        <f t="shared" si="109"/>
        <v>-34.383103456994078</v>
      </c>
      <c r="O593" s="152">
        <f t="shared" si="110"/>
        <v>-208.38244519390349</v>
      </c>
      <c r="P593" s="152">
        <f t="shared" si="111"/>
        <v>-27.217749462296922</v>
      </c>
      <c r="Q593" s="152">
        <f t="shared" si="112"/>
        <v>-15.588949448721889</v>
      </c>
      <c r="R593" s="153">
        <f t="shared" si="113"/>
        <v>-44.156920115519</v>
      </c>
      <c r="S593" s="153">
        <f t="shared" si="114"/>
        <v>18.88385541342101</v>
      </c>
      <c r="T593" s="153">
        <f t="shared" si="115"/>
        <v>-25.27306470209799</v>
      </c>
      <c r="U593" s="154">
        <f t="shared" si="119"/>
        <v>-9568.0684275005078</v>
      </c>
      <c r="V593" s="153">
        <f t="shared" si="108"/>
        <v>281.62998530113225</v>
      </c>
      <c r="W593" s="153">
        <f t="shared" si="116"/>
        <v>8.6299853011322512</v>
      </c>
      <c r="X593" s="153">
        <f t="shared" si="117"/>
        <v>47.533973542038055</v>
      </c>
      <c r="Y593" s="155">
        <v>2.8325783120131516</v>
      </c>
      <c r="Z593" s="153">
        <f t="shared" si="118"/>
        <v>33.200363221313829</v>
      </c>
      <c r="AA593" s="165">
        <v>1992.0217932788296</v>
      </c>
    </row>
    <row r="594" spans="13:27">
      <c r="M594" s="164">
        <f>Equations!E594-V593</f>
        <v>-65.146985301132247</v>
      </c>
      <c r="N594" s="152">
        <f t="shared" si="109"/>
        <v>-34.365503804641435</v>
      </c>
      <c r="O594" s="152">
        <f t="shared" si="110"/>
        <v>-208.27578063419051</v>
      </c>
      <c r="P594" s="152">
        <f t="shared" si="111"/>
        <v>-27.203817534105603</v>
      </c>
      <c r="Q594" s="152">
        <f t="shared" si="112"/>
        <v>-15.580969945324718</v>
      </c>
      <c r="R594" s="153">
        <f t="shared" si="113"/>
        <v>-44.10181456814334</v>
      </c>
      <c r="S594" s="153">
        <f t="shared" si="114"/>
        <v>18.869948286446565</v>
      </c>
      <c r="T594" s="153">
        <f t="shared" si="115"/>
        <v>-25.231866281696774</v>
      </c>
      <c r="U594" s="154">
        <f t="shared" si="119"/>
        <v>-9593.3002937822039</v>
      </c>
      <c r="V594" s="153">
        <f t="shared" si="108"/>
        <v>281.59667587406869</v>
      </c>
      <c r="W594" s="153">
        <f t="shared" si="116"/>
        <v>8.5966758740686942</v>
      </c>
      <c r="X594" s="153">
        <f t="shared" si="117"/>
        <v>47.474016573323652</v>
      </c>
      <c r="Y594" s="155">
        <v>2.8304922429669848</v>
      </c>
      <c r="Z594" s="153">
        <f t="shared" si="118"/>
        <v>33.247538092029941</v>
      </c>
      <c r="AA594" s="165">
        <v>1994.8522855217966</v>
      </c>
    </row>
    <row r="595" spans="13:27">
      <c r="M595" s="164">
        <f>Equations!E595-V594</f>
        <v>-65.11367587406869</v>
      </c>
      <c r="N595" s="152">
        <f t="shared" si="109"/>
        <v>-34.34793284203753</v>
      </c>
      <c r="O595" s="152">
        <f t="shared" si="110"/>
        <v>-208.16928995174263</v>
      </c>
      <c r="P595" s="152">
        <f t="shared" si="111"/>
        <v>-27.18990831679011</v>
      </c>
      <c r="Q595" s="152">
        <f t="shared" si="112"/>
        <v>-15.573003449567864</v>
      </c>
      <c r="R595" s="153">
        <f t="shared" si="113"/>
        <v>-44.046775421290818</v>
      </c>
      <c r="S595" s="153">
        <f t="shared" si="114"/>
        <v>18.856039583258458</v>
      </c>
      <c r="T595" s="153">
        <f t="shared" si="115"/>
        <v>-25.19073583803236</v>
      </c>
      <c r="U595" s="154">
        <f t="shared" si="119"/>
        <v>-9618.4910296202361</v>
      </c>
      <c r="V595" s="153">
        <f t="shared" si="108"/>
        <v>281.56342074467375</v>
      </c>
      <c r="W595" s="153">
        <f t="shared" si="116"/>
        <v>8.5634207446737491</v>
      </c>
      <c r="X595" s="153">
        <f t="shared" si="117"/>
        <v>47.41415734041275</v>
      </c>
      <c r="Y595" s="155">
        <v>2.8284059374887685</v>
      </c>
      <c r="Z595" s="153">
        <f t="shared" si="118"/>
        <v>33.294678190988087</v>
      </c>
      <c r="AA595" s="165">
        <v>1997.6806914592853</v>
      </c>
    </row>
    <row r="596" spans="13:27">
      <c r="M596" s="164">
        <f>Equations!E596-V595</f>
        <v>-65.080420744673745</v>
      </c>
      <c r="N596" s="152">
        <f t="shared" si="109"/>
        <v>-34.33039052184477</v>
      </c>
      <c r="O596" s="152">
        <f t="shared" si="110"/>
        <v>-208.06297285966525</v>
      </c>
      <c r="P596" s="152">
        <f t="shared" si="111"/>
        <v>-27.176021772877888</v>
      </c>
      <c r="Q596" s="152">
        <f t="shared" si="112"/>
        <v>-15.56504993998894</v>
      </c>
      <c r="R596" s="153">
        <f t="shared" si="113"/>
        <v>-43.991802535239735</v>
      </c>
      <c r="S596" s="153">
        <f t="shared" si="114"/>
        <v>18.842129302443684</v>
      </c>
      <c r="T596" s="153">
        <f t="shared" si="115"/>
        <v>-25.149673232796051</v>
      </c>
      <c r="U596" s="154">
        <f t="shared" si="119"/>
        <v>-9643.6407028530321</v>
      </c>
      <c r="V596" s="153">
        <f t="shared" si="108"/>
        <v>281.53021982339163</v>
      </c>
      <c r="W596" s="153">
        <f t="shared" si="116"/>
        <v>8.5302198233916329</v>
      </c>
      <c r="X596" s="153">
        <f t="shared" si="117"/>
        <v>47.354395682104936</v>
      </c>
      <c r="Y596" s="155">
        <v>2.8263193953665526</v>
      </c>
      <c r="Z596" s="153">
        <f t="shared" si="118"/>
        <v>33.341783514244199</v>
      </c>
      <c r="AA596" s="165">
        <v>2000.5070108546518</v>
      </c>
    </row>
    <row r="597" spans="13:27">
      <c r="M597" s="164">
        <f>Equations!E597-V596</f>
        <v>-65.047219823391629</v>
      </c>
      <c r="N597" s="152">
        <f t="shared" si="109"/>
        <v>-34.312876796821818</v>
      </c>
      <c r="O597" s="152">
        <f t="shared" si="110"/>
        <v>-207.95682907164738</v>
      </c>
      <c r="P597" s="152">
        <f t="shared" si="111"/>
        <v>-27.162157864972585</v>
      </c>
      <c r="Q597" s="152">
        <f t="shared" si="112"/>
        <v>-15.557109395169215</v>
      </c>
      <c r="R597" s="153">
        <f t="shared" si="113"/>
        <v>-43.936895770553171</v>
      </c>
      <c r="S597" s="153">
        <f t="shared" si="114"/>
        <v>18.828217442586702</v>
      </c>
      <c r="T597" s="153">
        <f t="shared" si="115"/>
        <v>-25.108678327966469</v>
      </c>
      <c r="U597" s="154">
        <f t="shared" si="119"/>
        <v>-9668.7493811809982</v>
      </c>
      <c r="V597" s="153">
        <f t="shared" si="108"/>
        <v>281.4970730208488</v>
      </c>
      <c r="W597" s="153">
        <f t="shared" si="116"/>
        <v>8.4970730208488021</v>
      </c>
      <c r="X597" s="153">
        <f t="shared" si="117"/>
        <v>47.294731437527844</v>
      </c>
      <c r="Y597" s="155">
        <v>2.8242326163880054</v>
      </c>
      <c r="Z597" s="153">
        <f t="shared" si="118"/>
        <v>33.388854057850658</v>
      </c>
      <c r="AA597" s="165">
        <v>2003.3312434710397</v>
      </c>
    </row>
    <row r="598" spans="13:27">
      <c r="M598" s="164">
        <f>Equations!E598-V597</f>
        <v>-65.014073020848798</v>
      </c>
      <c r="N598" s="152">
        <f t="shared" si="109"/>
        <v>-34.295391619823498</v>
      </c>
      <c r="O598" s="152">
        <f t="shared" si="110"/>
        <v>-207.85085830196059</v>
      </c>
      <c r="P598" s="152">
        <f t="shared" si="111"/>
        <v>-27.148316555753958</v>
      </c>
      <c r="Q598" s="152">
        <f t="shared" si="112"/>
        <v>-15.549181793733535</v>
      </c>
      <c r="R598" s="153">
        <f t="shared" si="113"/>
        <v>-43.882054988078323</v>
      </c>
      <c r="S598" s="153">
        <f t="shared" si="114"/>
        <v>18.814304002269409</v>
      </c>
      <c r="T598" s="153">
        <f t="shared" si="115"/>
        <v>-25.067750985808914</v>
      </c>
      <c r="U598" s="154">
        <f t="shared" si="119"/>
        <v>-9693.8171321668069</v>
      </c>
      <c r="V598" s="153">
        <f t="shared" si="108"/>
        <v>281.4639802478535</v>
      </c>
      <c r="W598" s="153">
        <f t="shared" si="116"/>
        <v>8.4639802478534989</v>
      </c>
      <c r="X598" s="153">
        <f t="shared" si="117"/>
        <v>47.235164446136295</v>
      </c>
      <c r="Y598" s="155">
        <v>2.8221456003404115</v>
      </c>
      <c r="Z598" s="153">
        <f t="shared" si="118"/>
        <v>33.435889817856335</v>
      </c>
      <c r="AA598" s="165">
        <v>2006.1533890713802</v>
      </c>
    </row>
    <row r="599" spans="13:27">
      <c r="M599" s="164">
        <f>Equations!E599-V598</f>
        <v>-64.980980247853495</v>
      </c>
      <c r="N599" s="152">
        <f t="shared" si="109"/>
        <v>-34.27793494380051</v>
      </c>
      <c r="O599" s="152">
        <f t="shared" si="110"/>
        <v>-207.74506026545762</v>
      </c>
      <c r="P599" s="152">
        <f t="shared" si="111"/>
        <v>-27.134497807977674</v>
      </c>
      <c r="Q599" s="152">
        <f t="shared" si="112"/>
        <v>-15.54126711435023</v>
      </c>
      <c r="R599" s="153">
        <f t="shared" si="113"/>
        <v>-43.827280048945951</v>
      </c>
      <c r="S599" s="153">
        <f t="shared" si="114"/>
        <v>18.800388980071201</v>
      </c>
      <c r="T599" s="153">
        <f t="shared" si="115"/>
        <v>-25.02689106887475</v>
      </c>
      <c r="U599" s="154">
        <f t="shared" si="119"/>
        <v>-9718.8440232356825</v>
      </c>
      <c r="V599" s="153">
        <f t="shared" si="108"/>
        <v>281.43094141539541</v>
      </c>
      <c r="W599" s="153">
        <f t="shared" si="116"/>
        <v>8.4309414153954094</v>
      </c>
      <c r="X599" s="153">
        <f t="shared" si="117"/>
        <v>47.175694547711736</v>
      </c>
      <c r="Y599" s="155">
        <v>2.8200583470106801</v>
      </c>
      <c r="Z599" s="153">
        <f t="shared" si="118"/>
        <v>33.482890790306513</v>
      </c>
      <c r="AA599" s="165">
        <v>2008.9734474183908</v>
      </c>
    </row>
    <row r="600" spans="13:27">
      <c r="M600" s="164">
        <f>Equations!E600-V599</f>
        <v>-64.947941415395405</v>
      </c>
      <c r="N600" s="152">
        <f t="shared" si="109"/>
        <v>-34.260506721799274</v>
      </c>
      <c r="O600" s="152">
        <f t="shared" si="110"/>
        <v>-207.63943467757136</v>
      </c>
      <c r="P600" s="152">
        <f t="shared" si="111"/>
        <v>-27.120701584475153</v>
      </c>
      <c r="Q600" s="152">
        <f t="shared" si="112"/>
        <v>-15.533365335731027</v>
      </c>
      <c r="R600" s="153">
        <f t="shared" si="113"/>
        <v>-43.772570814569477</v>
      </c>
      <c r="S600" s="153">
        <f t="shared" si="114"/>
        <v>18.786472374568863</v>
      </c>
      <c r="T600" s="153">
        <f t="shared" si="115"/>
        <v>-24.986098440000614</v>
      </c>
      <c r="U600" s="154">
        <f t="shared" si="119"/>
        <v>-9743.8301216756827</v>
      </c>
      <c r="V600" s="153">
        <f t="shared" si="108"/>
        <v>281.39795643464538</v>
      </c>
      <c r="W600" s="153">
        <f t="shared" si="116"/>
        <v>8.3979564346453799</v>
      </c>
      <c r="X600" s="153">
        <f t="shared" si="117"/>
        <v>47.116321582361685</v>
      </c>
      <c r="Y600" s="155">
        <v>2.8179708561853292</v>
      </c>
      <c r="Z600" s="153">
        <f t="shared" si="118"/>
        <v>33.529856971242936</v>
      </c>
      <c r="AA600" s="165">
        <v>2011.7914182745762</v>
      </c>
    </row>
    <row r="601" spans="13:27">
      <c r="M601" s="164">
        <f>Equations!E601-V600</f>
        <v>-64.914956434645376</v>
      </c>
      <c r="N601" s="152">
        <f t="shared" si="109"/>
        <v>-34.243106906961771</v>
      </c>
      <c r="O601" s="152">
        <f t="shared" si="110"/>
        <v>-207.53398125431377</v>
      </c>
      <c r="P601" s="152">
        <f t="shared" si="111"/>
        <v>-27.106927848153482</v>
      </c>
      <c r="Q601" s="152">
        <f t="shared" si="112"/>
        <v>-15.525476436630973</v>
      </c>
      <c r="R601" s="153">
        <f t="shared" si="113"/>
        <v>-43.717927146644556</v>
      </c>
      <c r="S601" s="153">
        <f t="shared" si="114"/>
        <v>18.772554184336663</v>
      </c>
      <c r="T601" s="153">
        <f t="shared" si="115"/>
        <v>-24.945372962307893</v>
      </c>
      <c r="U601" s="154">
        <f t="shared" si="119"/>
        <v>-9768.7754946379901</v>
      </c>
      <c r="V601" s="153">
        <f t="shared" si="108"/>
        <v>281.36502521695485</v>
      </c>
      <c r="W601" s="153">
        <f t="shared" si="116"/>
        <v>8.365025216954848</v>
      </c>
      <c r="X601" s="153">
        <f t="shared" si="117"/>
        <v>47.057045390518724</v>
      </c>
      <c r="Y601" s="155">
        <v>2.8158831276504994</v>
      </c>
      <c r="Z601" s="153">
        <f t="shared" si="118"/>
        <v>33.57678835670378</v>
      </c>
      <c r="AA601" s="165">
        <v>2014.6073014022268</v>
      </c>
    </row>
    <row r="602" spans="13:27">
      <c r="M602" s="164">
        <f>Equations!E602-V601</f>
        <v>-64.882025216954844</v>
      </c>
      <c r="N602" s="152">
        <f t="shared" si="109"/>
        <v>-34.22573545252525</v>
      </c>
      <c r="O602" s="152">
        <f t="shared" si="110"/>
        <v>-207.42869971227424</v>
      </c>
      <c r="P602" s="152">
        <f t="shared" si="111"/>
        <v>-27.093176561995136</v>
      </c>
      <c r="Q602" s="152">
        <f t="shared" si="112"/>
        <v>-15.51760039584831</v>
      </c>
      <c r="R602" s="153">
        <f t="shared" si="113"/>
        <v>-43.663348907148155</v>
      </c>
      <c r="S602" s="153">
        <f t="shared" si="114"/>
        <v>18.758634407946289</v>
      </c>
      <c r="T602" s="153">
        <f t="shared" si="115"/>
        <v>-24.904714499201866</v>
      </c>
      <c r="U602" s="154">
        <f t="shared" si="119"/>
        <v>-9793.6802091371919</v>
      </c>
      <c r="V602" s="153">
        <f t="shared" si="108"/>
        <v>281.33214767385567</v>
      </c>
      <c r="W602" s="153">
        <f t="shared" si="116"/>
        <v>8.3321476738556726</v>
      </c>
      <c r="X602" s="153">
        <f t="shared" si="117"/>
        <v>46.997865812940212</v>
      </c>
      <c r="Y602" s="155">
        <v>2.8137951611919432</v>
      </c>
      <c r="Z602" s="153">
        <f t="shared" si="118"/>
        <v>33.623684942723649</v>
      </c>
      <c r="AA602" s="165">
        <v>2017.4210965634188</v>
      </c>
    </row>
    <row r="603" spans="13:27">
      <c r="M603" s="164">
        <f>Equations!E603-V602</f>
        <v>-64.849147673855668</v>
      </c>
      <c r="N603" s="152">
        <f t="shared" si="109"/>
        <v>-34.208392311822124</v>
      </c>
      <c r="O603" s="152">
        <f t="shared" si="110"/>
        <v>-207.32358976861892</v>
      </c>
      <c r="P603" s="152">
        <f t="shared" si="111"/>
        <v>-27.079447689057954</v>
      </c>
      <c r="Q603" s="152">
        <f t="shared" si="112"/>
        <v>-15.509737192224437</v>
      </c>
      <c r="R603" s="153">
        <f t="shared" si="113"/>
        <v>-43.608835958338034</v>
      </c>
      <c r="S603" s="153">
        <f t="shared" si="114"/>
        <v>18.744713043966833</v>
      </c>
      <c r="T603" s="153">
        <f t="shared" si="115"/>
        <v>-24.864122914371201</v>
      </c>
      <c r="U603" s="154">
        <f t="shared" si="119"/>
        <v>-9818.5443320515624</v>
      </c>
      <c r="V603" s="153">
        <f t="shared" si="108"/>
        <v>281.29932371705962</v>
      </c>
      <c r="W603" s="153">
        <f t="shared" si="116"/>
        <v>8.2993237170596217</v>
      </c>
      <c r="X603" s="153">
        <f t="shared" si="117"/>
        <v>46.93878269070732</v>
      </c>
      <c r="Y603" s="155">
        <v>2.8117069565950246</v>
      </c>
      <c r="Z603" s="153">
        <f t="shared" si="118"/>
        <v>33.670546725333566</v>
      </c>
      <c r="AA603" s="165">
        <v>2020.2328035200139</v>
      </c>
    </row>
    <row r="604" spans="13:27">
      <c r="M604" s="164">
        <f>Equations!E604-V603</f>
        <v>-64.816323717059618</v>
      </c>
      <c r="N604" s="152">
        <f t="shared" si="109"/>
        <v>-34.191077438279713</v>
      </c>
      <c r="O604" s="152">
        <f t="shared" si="110"/>
        <v>-207.2186511410892</v>
      </c>
      <c r="P604" s="152">
        <f t="shared" si="111"/>
        <v>-27.065741192474889</v>
      </c>
      <c r="Q604" s="152">
        <f t="shared" si="112"/>
        <v>-15.501886804643769</v>
      </c>
      <c r="R604" s="153">
        <f t="shared" si="113"/>
        <v>-43.554388162752019</v>
      </c>
      <c r="S604" s="153">
        <f t="shared" si="114"/>
        <v>18.730790090964842</v>
      </c>
      <c r="T604" s="153">
        <f t="shared" si="115"/>
        <v>-24.823598071787178</v>
      </c>
      <c r="U604" s="154">
        <f t="shared" si="119"/>
        <v>-9843.3679301233497</v>
      </c>
      <c r="V604" s="153">
        <f t="shared" si="108"/>
        <v>281.26655325845798</v>
      </c>
      <c r="W604" s="153">
        <f t="shared" si="116"/>
        <v>8.2665532584579751</v>
      </c>
      <c r="X604" s="153">
        <f t="shared" si="117"/>
        <v>46.879795865224352</v>
      </c>
      <c r="Y604" s="155">
        <v>2.8096185136447263</v>
      </c>
      <c r="Z604" s="153">
        <f t="shared" si="118"/>
        <v>33.717373700560977</v>
      </c>
      <c r="AA604" s="165">
        <v>2023.0424220336586</v>
      </c>
    </row>
    <row r="605" spans="13:27">
      <c r="M605" s="164">
        <f>Equations!E605-V604</f>
        <v>-64.783553258457971</v>
      </c>
      <c r="N605" s="152">
        <f t="shared" si="109"/>
        <v>-34.173790785420046</v>
      </c>
      <c r="O605" s="152">
        <f t="shared" si="110"/>
        <v>-207.11388354800027</v>
      </c>
      <c r="P605" s="152">
        <f t="shared" si="111"/>
        <v>-27.052057035453849</v>
      </c>
      <c r="Q605" s="152">
        <f t="shared" si="112"/>
        <v>-15.494049212033666</v>
      </c>
      <c r="R605" s="153">
        <f t="shared" si="113"/>
        <v>-43.500005383207252</v>
      </c>
      <c r="S605" s="153">
        <f t="shared" si="114"/>
        <v>18.716865547504252</v>
      </c>
      <c r="T605" s="153">
        <f t="shared" si="115"/>
        <v>-24.783139835703</v>
      </c>
      <c r="U605" s="154">
        <f t="shared" si="119"/>
        <v>-9868.1510699590526</v>
      </c>
      <c r="V605" s="153">
        <f t="shared" si="108"/>
        <v>281.2338362101213</v>
      </c>
      <c r="W605" s="153">
        <f t="shared" si="116"/>
        <v>8.2338362101212965</v>
      </c>
      <c r="X605" s="153">
        <f t="shared" si="117"/>
        <v>46.820905178218332</v>
      </c>
      <c r="Y605" s="155">
        <v>2.8075298321256379</v>
      </c>
      <c r="Z605" s="153">
        <f t="shared" si="118"/>
        <v>33.764165864429735</v>
      </c>
      <c r="AA605" s="165">
        <v>2025.8499518657843</v>
      </c>
    </row>
    <row r="606" spans="13:27">
      <c r="M606" s="164">
        <f>Equations!E606-V605</f>
        <v>-64.750836210121292</v>
      </c>
      <c r="N606" s="152">
        <f t="shared" si="109"/>
        <v>-34.156532306859695</v>
      </c>
      <c r="O606" s="152">
        <f t="shared" si="110"/>
        <v>-207.00928670824061</v>
      </c>
      <c r="P606" s="152">
        <f t="shared" si="111"/>
        <v>-27.038395181277611</v>
      </c>
      <c r="Q606" s="152">
        <f t="shared" si="112"/>
        <v>-15.486224393364356</v>
      </c>
      <c r="R606" s="153">
        <f t="shared" si="113"/>
        <v>-43.445687482799585</v>
      </c>
      <c r="S606" s="153">
        <f t="shared" si="114"/>
        <v>18.702939412146403</v>
      </c>
      <c r="T606" s="153">
        <f t="shared" si="115"/>
        <v>-24.742748070653182</v>
      </c>
      <c r="U606" s="154">
        <f t="shared" si="119"/>
        <v>-9892.8938180297064</v>
      </c>
      <c r="V606" s="153">
        <f t="shared" si="108"/>
        <v>281.20117248429898</v>
      </c>
      <c r="W606" s="153">
        <f t="shared" si="116"/>
        <v>8.2011724842989793</v>
      </c>
      <c r="X606" s="153">
        <f t="shared" si="117"/>
        <v>46.762110471738161</v>
      </c>
      <c r="Y606" s="155">
        <v>2.8054409118219605</v>
      </c>
      <c r="Z606" s="153">
        <f t="shared" si="118"/>
        <v>33.810923212960105</v>
      </c>
      <c r="AA606" s="165">
        <v>2028.6553927776063</v>
      </c>
    </row>
    <row r="607" spans="13:27">
      <c r="M607" s="164">
        <f>Equations!E607-V606</f>
        <v>-64.718172484298975</v>
      </c>
      <c r="N607" s="152">
        <f t="shared" si="109"/>
        <v>-34.139301956309602</v>
      </c>
      <c r="O607" s="152">
        <f t="shared" si="110"/>
        <v>-206.90486034127031</v>
      </c>
      <c r="P607" s="152">
        <f t="shared" si="111"/>
        <v>-27.024755593303627</v>
      </c>
      <c r="Q607" s="152">
        <f t="shared" si="112"/>
        <v>-15.478412327648844</v>
      </c>
      <c r="R607" s="153">
        <f t="shared" si="113"/>
        <v>-43.391434324902981</v>
      </c>
      <c r="S607" s="153">
        <f t="shared" si="114"/>
        <v>18.689011683450051</v>
      </c>
      <c r="T607" s="153">
        <f t="shared" si="115"/>
        <v>-24.70242264145293</v>
      </c>
      <c r="U607" s="154">
        <f t="shared" si="119"/>
        <v>-9917.5962406711587</v>
      </c>
      <c r="V607" s="153">
        <f t="shared" si="108"/>
        <v>281.16856199341885</v>
      </c>
      <c r="W607" s="153">
        <f t="shared" si="116"/>
        <v>8.168561993418848</v>
      </c>
      <c r="X607" s="153">
        <f t="shared" si="117"/>
        <v>46.703411588153926</v>
      </c>
      <c r="Y607" s="155">
        <v>2.8033517525175076</v>
      </c>
      <c r="Z607" s="153">
        <f t="shared" si="118"/>
        <v>33.857645742168728</v>
      </c>
      <c r="AA607" s="165">
        <v>2031.4587445301238</v>
      </c>
    </row>
    <row r="608" spans="13:27">
      <c r="M608" s="164">
        <f>Equations!E608-V607</f>
        <v>-64.685561993418844</v>
      </c>
      <c r="N608" s="152">
        <f t="shared" si="109"/>
        <v>-34.122099687574796</v>
      </c>
      <c r="O608" s="152">
        <f t="shared" si="110"/>
        <v>-206.80060416711999</v>
      </c>
      <c r="P608" s="152">
        <f t="shared" si="111"/>
        <v>-27.01113823496387</v>
      </c>
      <c r="Q608" s="152">
        <f t="shared" si="112"/>
        <v>-15.470612993942812</v>
      </c>
      <c r="R608" s="153">
        <f t="shared" si="113"/>
        <v>-43.337245773168668</v>
      </c>
      <c r="S608" s="153">
        <f t="shared" si="114"/>
        <v>18.675082359971316</v>
      </c>
      <c r="T608" s="153">
        <f t="shared" si="115"/>
        <v>-24.662163413197352</v>
      </c>
      <c r="U608" s="154">
        <f t="shared" si="119"/>
        <v>-9942.2584040843558</v>
      </c>
      <c r="V608" s="153">
        <f t="shared" si="108"/>
        <v>281.13600465008682</v>
      </c>
      <c r="W608" s="153">
        <f t="shared" si="116"/>
        <v>8.1360046500868179</v>
      </c>
      <c r="X608" s="153">
        <f t="shared" si="117"/>
        <v>46.644808370156269</v>
      </c>
      <c r="Y608" s="155">
        <v>2.8012623539956976</v>
      </c>
      <c r="Z608" s="153">
        <f t="shared" si="118"/>
        <v>33.904333448068662</v>
      </c>
      <c r="AA608" s="165">
        <v>2034.2600068841195</v>
      </c>
    </row>
    <row r="609" spans="13:27">
      <c r="M609" s="164">
        <f>Equations!E609-V608</f>
        <v>-64.653004650086814</v>
      </c>
      <c r="N609" s="152">
        <f t="shared" si="109"/>
        <v>-34.104925454554284</v>
      </c>
      <c r="O609" s="152">
        <f t="shared" si="110"/>
        <v>-206.69651790638957</v>
      </c>
      <c r="P609" s="152">
        <f t="shared" si="111"/>
        <v>-26.997543069764653</v>
      </c>
      <c r="Q609" s="152">
        <f t="shared" si="112"/>
        <v>-15.462826371344525</v>
      </c>
      <c r="R609" s="153">
        <f t="shared" si="113"/>
        <v>-43.283121691524592</v>
      </c>
      <c r="S609" s="153">
        <f t="shared" si="114"/>
        <v>18.661151440263733</v>
      </c>
      <c r="T609" s="153">
        <f t="shared" si="115"/>
        <v>-24.621970251260858</v>
      </c>
      <c r="U609" s="154">
        <f t="shared" si="119"/>
        <v>-9966.8803743356166</v>
      </c>
      <c r="V609" s="153">
        <f t="shared" si="108"/>
        <v>281.10350036708655</v>
      </c>
      <c r="W609" s="153">
        <f t="shared" si="116"/>
        <v>8.1035003670865535</v>
      </c>
      <c r="X609" s="153">
        <f t="shared" si="117"/>
        <v>46.586300660755796</v>
      </c>
      <c r="Y609" s="155">
        <v>2.7991727160395601</v>
      </c>
      <c r="Z609" s="153">
        <f t="shared" si="118"/>
        <v>33.950986326669316</v>
      </c>
      <c r="AA609" s="165">
        <v>2037.059179600159</v>
      </c>
    </row>
    <row r="610" spans="13:27">
      <c r="M610" s="164">
        <f>Equations!E610-V609</f>
        <v>-64.620500367086549</v>
      </c>
      <c r="N610" s="152">
        <f t="shared" si="109"/>
        <v>-34.087779211240807</v>
      </c>
      <c r="O610" s="152">
        <f t="shared" si="110"/>
        <v>-206.59260128024729</v>
      </c>
      <c r="P610" s="152">
        <f t="shared" si="111"/>
        <v>-26.983970061286534</v>
      </c>
      <c r="Q610" s="152">
        <f t="shared" si="112"/>
        <v>-15.455052438994771</v>
      </c>
      <c r="R610" s="153">
        <f t="shared" si="113"/>
        <v>-43.229061944174674</v>
      </c>
      <c r="S610" s="153">
        <f t="shared" si="114"/>
        <v>18.647218922878178</v>
      </c>
      <c r="T610" s="153">
        <f t="shared" si="115"/>
        <v>-24.581843021296496</v>
      </c>
      <c r="U610" s="154">
        <f t="shared" si="119"/>
        <v>-9991.4622173569132</v>
      </c>
      <c r="V610" s="153">
        <f t="shared" si="108"/>
        <v>281.07104905737913</v>
      </c>
      <c r="W610" s="153">
        <f t="shared" si="116"/>
        <v>8.0710490573791276</v>
      </c>
      <c r="X610" s="153">
        <f t="shared" si="117"/>
        <v>46.527888303282431</v>
      </c>
      <c r="Y610" s="155">
        <v>2.7970828384317268</v>
      </c>
      <c r="Z610" s="153">
        <f t="shared" si="118"/>
        <v>33.997604373976515</v>
      </c>
      <c r="AA610" s="165">
        <v>2039.8562624385909</v>
      </c>
    </row>
    <row r="611" spans="13:27">
      <c r="M611" s="164">
        <f>Equations!E611-V610</f>
        <v>-64.588049057379123</v>
      </c>
      <c r="N611" s="152">
        <f t="shared" si="109"/>
        <v>-34.070660911720708</v>
      </c>
      <c r="O611" s="152">
        <f t="shared" si="110"/>
        <v>-206.48885401042853</v>
      </c>
      <c r="P611" s="152">
        <f t="shared" si="111"/>
        <v>-26.970419173184144</v>
      </c>
      <c r="Q611" s="152">
        <f t="shared" si="112"/>
        <v>-15.44729117607676</v>
      </c>
      <c r="R611" s="153">
        <f t="shared" si="113"/>
        <v>-43.175066395598293</v>
      </c>
      <c r="S611" s="153">
        <f t="shared" si="114"/>
        <v>18.633284806362933</v>
      </c>
      <c r="T611" s="153">
        <f t="shared" si="115"/>
        <v>-24.541781589235359</v>
      </c>
      <c r="U611" s="154">
        <f t="shared" si="119"/>
        <v>-10016.003998946149</v>
      </c>
      <c r="V611" s="153">
        <f t="shared" si="108"/>
        <v>281.0386506341024</v>
      </c>
      <c r="W611" s="153">
        <f t="shared" si="116"/>
        <v>8.038650634102396</v>
      </c>
      <c r="X611" s="153">
        <f t="shared" si="117"/>
        <v>46.469571141384314</v>
      </c>
      <c r="Y611" s="155">
        <v>2.7949927209544398</v>
      </c>
      <c r="Z611" s="153">
        <f t="shared" si="118"/>
        <v>34.044187585992425</v>
      </c>
      <c r="AA611" s="165">
        <v>2042.6512551595454</v>
      </c>
    </row>
    <row r="612" spans="13:27">
      <c r="M612" s="164">
        <f>Equations!E612-V611</f>
        <v>-64.555650634102392</v>
      </c>
      <c r="N612" s="152">
        <f t="shared" si="109"/>
        <v>-34.053570510173586</v>
      </c>
      <c r="O612" s="152">
        <f t="shared" si="110"/>
        <v>-206.38527581923384</v>
      </c>
      <c r="P612" s="152">
        <f t="shared" si="111"/>
        <v>-26.956890369185942</v>
      </c>
      <c r="Q612" s="152">
        <f t="shared" si="112"/>
        <v>-15.439542561815989</v>
      </c>
      <c r="R612" s="153">
        <f t="shared" si="113"/>
        <v>-43.121134910549316</v>
      </c>
      <c r="S612" s="153">
        <f t="shared" si="114"/>
        <v>18.619349089263622</v>
      </c>
      <c r="T612" s="153">
        <f t="shared" si="115"/>
        <v>-24.501785821285694</v>
      </c>
      <c r="U612" s="154">
        <f t="shared" si="119"/>
        <v>-10040.505784767434</v>
      </c>
      <c r="V612" s="153">
        <f t="shared" si="108"/>
        <v>281.00630501057105</v>
      </c>
      <c r="W612" s="153">
        <f t="shared" si="116"/>
        <v>8.0063050105710545</v>
      </c>
      <c r="X612" s="153">
        <f t="shared" si="117"/>
        <v>46.411349019027895</v>
      </c>
      <c r="Y612" s="155">
        <v>2.7929023633895431</v>
      </c>
      <c r="Z612" s="153">
        <f t="shared" si="118"/>
        <v>34.090735958715577</v>
      </c>
      <c r="AA612" s="165">
        <v>2045.4441575229348</v>
      </c>
    </row>
    <row r="613" spans="13:27">
      <c r="M613" s="164">
        <f>Equations!E613-V612</f>
        <v>-64.52330501057105</v>
      </c>
      <c r="N613" s="152">
        <f t="shared" si="109"/>
        <v>-34.036507960872314</v>
      </c>
      <c r="O613" s="152">
        <f t="shared" si="110"/>
        <v>-206.28186642952917</v>
      </c>
      <c r="P613" s="152">
        <f t="shared" si="111"/>
        <v>-26.943383613094216</v>
      </c>
      <c r="Q613" s="152">
        <f t="shared" si="112"/>
        <v>-15.431806575480243</v>
      </c>
      <c r="R613" s="153">
        <f t="shared" si="113"/>
        <v>-43.067267354055751</v>
      </c>
      <c r="S613" s="153">
        <f t="shared" si="114"/>
        <v>18.605411770123222</v>
      </c>
      <c r="T613" s="153">
        <f t="shared" si="115"/>
        <v>-24.461855583932529</v>
      </c>
      <c r="U613" s="154">
        <f t="shared" si="119"/>
        <v>-10064.967640351368</v>
      </c>
      <c r="V613" s="153">
        <f t="shared" si="108"/>
        <v>280.97401210027601</v>
      </c>
      <c r="W613" s="153">
        <f t="shared" si="116"/>
        <v>7.9740121002760134</v>
      </c>
      <c r="X613" s="153">
        <f t="shared" si="117"/>
        <v>46.353221780496824</v>
      </c>
      <c r="Y613" s="155">
        <v>2.790811765518483</v>
      </c>
      <c r="Z613" s="153">
        <f t="shared" si="118"/>
        <v>34.137249488140888</v>
      </c>
      <c r="AA613" s="165">
        <v>2048.2349692884532</v>
      </c>
    </row>
    <row r="614" spans="13:27">
      <c r="M614" s="164">
        <f>Equations!E614-V613</f>
        <v>-64.491012100276009</v>
      </c>
      <c r="N614" s="152">
        <f t="shared" si="109"/>
        <v>-34.019473218182725</v>
      </c>
      <c r="O614" s="152">
        <f t="shared" si="110"/>
        <v>-206.17862556474375</v>
      </c>
      <c r="P614" s="152">
        <f t="shared" si="111"/>
        <v>-26.929898868784854</v>
      </c>
      <c r="Q614" s="152">
        <f t="shared" si="112"/>
        <v>-15.424083196379454</v>
      </c>
      <c r="R614" s="153">
        <f t="shared" si="113"/>
        <v>-43.013463591418983</v>
      </c>
      <c r="S614" s="153">
        <f t="shared" si="114"/>
        <v>18.591472847482081</v>
      </c>
      <c r="T614" s="153">
        <f t="shared" si="115"/>
        <v>-24.421990743936902</v>
      </c>
      <c r="U614" s="154">
        <f t="shared" si="119"/>
        <v>-10089.389631095304</v>
      </c>
      <c r="V614" s="153">
        <f t="shared" si="108"/>
        <v>280.941771816884</v>
      </c>
      <c r="W614" s="153">
        <f t="shared" si="116"/>
        <v>7.9417718168839997</v>
      </c>
      <c r="X614" s="153">
        <f t="shared" si="117"/>
        <v>46.295189270391198</v>
      </c>
      <c r="Y614" s="155">
        <v>2.7887209271223119</v>
      </c>
      <c r="Z614" s="153">
        <f t="shared" si="118"/>
        <v>34.183728170259585</v>
      </c>
      <c r="AA614" s="165">
        <v>2051.0236902155752</v>
      </c>
    </row>
    <row r="615" spans="13:27">
      <c r="M615" s="164">
        <f>Equations!E615-V614</f>
        <v>-64.458771816883996</v>
      </c>
      <c r="N615" s="152">
        <f t="shared" si="109"/>
        <v>-34.002466236563393</v>
      </c>
      <c r="O615" s="152">
        <f t="shared" si="110"/>
        <v>-206.07555294886905</v>
      </c>
      <c r="P615" s="152">
        <f t="shared" si="111"/>
        <v>-26.916436100207154</v>
      </c>
      <c r="Q615" s="152">
        <f t="shared" si="112"/>
        <v>-15.416372403865607</v>
      </c>
      <c r="R615" s="153">
        <f t="shared" si="113"/>
        <v>-42.959723488212958</v>
      </c>
      <c r="S615" s="153">
        <f t="shared" si="114"/>
        <v>18.577532319877857</v>
      </c>
      <c r="T615" s="153">
        <f t="shared" si="115"/>
        <v>-24.382191168335101</v>
      </c>
      <c r="U615" s="154">
        <f t="shared" si="119"/>
        <v>-10113.771822263639</v>
      </c>
      <c r="V615" s="153">
        <f t="shared" si="108"/>
        <v>280.90958407423733</v>
      </c>
      <c r="W615" s="153">
        <f t="shared" si="116"/>
        <v>7.9095840742373298</v>
      </c>
      <c r="X615" s="153">
        <f t="shared" si="117"/>
        <v>46.237251333627192</v>
      </c>
      <c r="Y615" s="155">
        <v>2.7866298479816782</v>
      </c>
      <c r="Z615" s="153">
        <f t="shared" si="118"/>
        <v>34.23017200105928</v>
      </c>
      <c r="AA615" s="165">
        <v>2053.8103200635569</v>
      </c>
    </row>
    <row r="616" spans="13:27">
      <c r="M616" s="164">
        <f>Equations!E616-V615</f>
        <v>-64.426584074237326</v>
      </c>
      <c r="N616" s="152">
        <f t="shared" si="109"/>
        <v>-33.985486970565532</v>
      </c>
      <c r="O616" s="152">
        <f t="shared" si="110"/>
        <v>-205.97264830645776</v>
      </c>
      <c r="P616" s="152">
        <f t="shared" si="111"/>
        <v>-26.902995271383727</v>
      </c>
      <c r="Q616" s="152">
        <f t="shared" si="112"/>
        <v>-15.408674177332676</v>
      </c>
      <c r="R616" s="153">
        <f t="shared" si="113"/>
        <v>-42.906046910283735</v>
      </c>
      <c r="S616" s="153">
        <f t="shared" si="114"/>
        <v>18.56359018584557</v>
      </c>
      <c r="T616" s="153">
        <f t="shared" si="115"/>
        <v>-24.342456724438165</v>
      </c>
      <c r="U616" s="154">
        <f t="shared" si="119"/>
        <v>-10138.114278988078</v>
      </c>
      <c r="V616" s="153">
        <f t="shared" si="108"/>
        <v>280.87744878635345</v>
      </c>
      <c r="W616" s="153">
        <f t="shared" si="116"/>
        <v>7.8774487863534546</v>
      </c>
      <c r="X616" s="153">
        <f t="shared" si="117"/>
        <v>46.179407815436221</v>
      </c>
      <c r="Y616" s="155">
        <v>2.7845385278768351</v>
      </c>
      <c r="Z616" s="153">
        <f t="shared" si="118"/>
        <v>34.276580976523896</v>
      </c>
      <c r="AA616" s="165">
        <v>2056.5948585914339</v>
      </c>
    </row>
    <row r="617" spans="13:27">
      <c r="M617" s="164">
        <f>Equations!E617-V616</f>
        <v>-64.39444878635345</v>
      </c>
      <c r="N617" s="152">
        <f t="shared" si="109"/>
        <v>-33.968535374832719</v>
      </c>
      <c r="O617" s="152">
        <f t="shared" si="110"/>
        <v>-205.8699113626225</v>
      </c>
      <c r="P617" s="152">
        <f t="shared" si="111"/>
        <v>-26.88957634641033</v>
      </c>
      <c r="Q617" s="152">
        <f t="shared" si="112"/>
        <v>-15.400988496216527</v>
      </c>
      <c r="R617" s="153">
        <f t="shared" si="113"/>
        <v>-42.85243372374871</v>
      </c>
      <c r="S617" s="153">
        <f t="shared" si="114"/>
        <v>18.549646443917556</v>
      </c>
      <c r="T617" s="153">
        <f t="shared" si="115"/>
        <v>-24.302787279831154</v>
      </c>
      <c r="U617" s="154">
        <f t="shared" si="119"/>
        <v>-10162.41706626791</v>
      </c>
      <c r="V617" s="153">
        <f t="shared" si="108"/>
        <v>280.84536586742468</v>
      </c>
      <c r="W617" s="153">
        <f t="shared" si="116"/>
        <v>7.8453658674246753</v>
      </c>
      <c r="X617" s="153">
        <f t="shared" si="117"/>
        <v>46.121658561364413</v>
      </c>
      <c r="Y617" s="155">
        <v>2.7824469665876332</v>
      </c>
      <c r="Z617" s="153">
        <f t="shared" si="118"/>
        <v>34.322955092633691</v>
      </c>
      <c r="AA617" s="165">
        <v>2059.3773055580214</v>
      </c>
    </row>
    <row r="618" spans="13:27">
      <c r="M618" s="164">
        <f>Equations!E618-V617</f>
        <v>-64.362365867424671</v>
      </c>
      <c r="N618" s="152">
        <f t="shared" si="109"/>
        <v>-33.951611404100767</v>
      </c>
      <c r="O618" s="152">
        <f t="shared" si="110"/>
        <v>-205.76734184303496</v>
      </c>
      <c r="P618" s="152">
        <f t="shared" si="111"/>
        <v>-26.876179289455727</v>
      </c>
      <c r="Q618" s="152">
        <f t="shared" si="112"/>
        <v>-15.393315339994837</v>
      </c>
      <c r="R618" s="153">
        <f t="shared" si="113"/>
        <v>-42.798883794995994</v>
      </c>
      <c r="S618" s="153">
        <f t="shared" si="114"/>
        <v>18.535701092623473</v>
      </c>
      <c r="T618" s="153">
        <f t="shared" si="115"/>
        <v>-24.263182702372522</v>
      </c>
      <c r="U618" s="154">
        <f t="shared" si="119"/>
        <v>-10186.680248970282</v>
      </c>
      <c r="V618" s="153">
        <f t="shared" si="108"/>
        <v>280.81333523181763</v>
      </c>
      <c r="W618" s="153">
        <f t="shared" si="116"/>
        <v>7.8133352318176321</v>
      </c>
      <c r="X618" s="153">
        <f t="shared" si="117"/>
        <v>46.064003417271735</v>
      </c>
      <c r="Y618" s="155">
        <v>2.7803551638935207</v>
      </c>
      <c r="Z618" s="153">
        <f t="shared" si="118"/>
        <v>34.369294345365248</v>
      </c>
      <c r="AA618" s="165">
        <v>2062.1576607219149</v>
      </c>
    </row>
    <row r="619" spans="13:27">
      <c r="M619" s="164">
        <f>Equations!E619-V618</f>
        <v>-64.330335231817628</v>
      </c>
      <c r="N619" s="152">
        <f t="shared" si="109"/>
        <v>-33.934715013197476</v>
      </c>
      <c r="O619" s="152">
        <f t="shared" si="110"/>
        <v>-205.66493947392408</v>
      </c>
      <c r="P619" s="152">
        <f t="shared" si="111"/>
        <v>-26.86280406476148</v>
      </c>
      <c r="Q619" s="152">
        <f t="shared" si="112"/>
        <v>-15.385654688186991</v>
      </c>
      <c r="R619" s="153">
        <f t="shared" si="113"/>
        <v>-42.745396990683687</v>
      </c>
      <c r="S619" s="153">
        <f t="shared" si="114"/>
        <v>18.521754130490283</v>
      </c>
      <c r="T619" s="153">
        <f t="shared" si="115"/>
        <v>-24.223642860193404</v>
      </c>
      <c r="U619" s="154">
        <f t="shared" si="119"/>
        <v>-10210.903891830476</v>
      </c>
      <c r="V619" s="153">
        <f t="shared" si="108"/>
        <v>280.78135679407325</v>
      </c>
      <c r="W619" s="153">
        <f t="shared" si="116"/>
        <v>7.7813567940732469</v>
      </c>
      <c r="X619" s="153">
        <f t="shared" si="117"/>
        <v>46.006442229331846</v>
      </c>
      <c r="Y619" s="155">
        <v>2.7782631195735426</v>
      </c>
      <c r="Z619" s="153">
        <f t="shared" si="118"/>
        <v>34.415598730691478</v>
      </c>
      <c r="AA619" s="165">
        <v>2064.9359238414886</v>
      </c>
    </row>
    <row r="620" spans="13:27">
      <c r="M620" s="164">
        <f>Equations!E620-V619</f>
        <v>-64.298356794073243</v>
      </c>
      <c r="N620" s="152">
        <f t="shared" si="109"/>
        <v>-33.917846157042561</v>
      </c>
      <c r="O620" s="152">
        <f t="shared" si="110"/>
        <v>-205.5627039820761</v>
      </c>
      <c r="P620" s="152">
        <f t="shared" si="111"/>
        <v>-26.849450636641929</v>
      </c>
      <c r="Q620" s="152">
        <f t="shared" si="112"/>
        <v>-15.378006520354042</v>
      </c>
      <c r="R620" s="153">
        <f t="shared" si="113"/>
        <v>-42.691973177739428</v>
      </c>
      <c r="S620" s="153">
        <f t="shared" si="114"/>
        <v>18.507805556042275</v>
      </c>
      <c r="T620" s="153">
        <f t="shared" si="115"/>
        <v>-24.184167621697153</v>
      </c>
      <c r="U620" s="154">
        <f t="shared" si="119"/>
        <v>-10235.088059452173</v>
      </c>
      <c r="V620" s="153">
        <f t="shared" si="108"/>
        <v>280.74943046890593</v>
      </c>
      <c r="W620" s="153">
        <f t="shared" si="116"/>
        <v>7.7494304689059277</v>
      </c>
      <c r="X620" s="153">
        <f t="shared" si="117"/>
        <v>45.948974844030673</v>
      </c>
      <c r="Y620" s="155">
        <v>2.7761708334063413</v>
      </c>
      <c r="Z620" s="153">
        <f t="shared" si="118"/>
        <v>34.461868244581588</v>
      </c>
      <c r="AA620" s="165">
        <v>2067.7120946748951</v>
      </c>
    </row>
    <row r="621" spans="13:27">
      <c r="M621" s="164">
        <f>Equations!E621-V620</f>
        <v>-64.266430468905924</v>
      </c>
      <c r="N621" s="152">
        <f t="shared" si="109"/>
        <v>-33.901004790647256</v>
      </c>
      <c r="O621" s="152">
        <f t="shared" si="110"/>
        <v>-205.46063509483184</v>
      </c>
      <c r="P621" s="152">
        <f t="shared" si="111"/>
        <v>-26.836118969483863</v>
      </c>
      <c r="Q621" s="152">
        <f t="shared" si="112"/>
        <v>-15.370370816098543</v>
      </c>
      <c r="R621" s="153">
        <f t="shared" si="113"/>
        <v>-42.638612223359416</v>
      </c>
      <c r="S621" s="153">
        <f t="shared" si="114"/>
        <v>18.493855367801014</v>
      </c>
      <c r="T621" s="153">
        <f t="shared" si="115"/>
        <v>-24.144756855558402</v>
      </c>
      <c r="U621" s="154">
        <f t="shared" si="119"/>
        <v>-10259.232816307731</v>
      </c>
      <c r="V621" s="153">
        <f t="shared" si="108"/>
        <v>280.71755617120368</v>
      </c>
      <c r="W621" s="153">
        <f t="shared" si="116"/>
        <v>7.7175561712036824</v>
      </c>
      <c r="X621" s="153">
        <f t="shared" si="117"/>
        <v>45.891601108166626</v>
      </c>
      <c r="Y621" s="155">
        <v>2.7740783051701521</v>
      </c>
      <c r="Z621" s="153">
        <f t="shared" si="118"/>
        <v>34.508102883001087</v>
      </c>
      <c r="AA621" s="165">
        <v>2070.486172980065</v>
      </c>
    </row>
    <row r="622" spans="13:27">
      <c r="M622" s="164">
        <f>Equations!E622-V621</f>
        <v>-64.234556171203678</v>
      </c>
      <c r="N622" s="152">
        <f t="shared" si="109"/>
        <v>-33.884190869114377</v>
      </c>
      <c r="O622" s="152">
        <f t="shared" si="110"/>
        <v>-205.35873254008715</v>
      </c>
      <c r="P622" s="152">
        <f t="shared" si="111"/>
        <v>-26.822809027746548</v>
      </c>
      <c r="Q622" s="152">
        <f t="shared" si="112"/>
        <v>-15.362747555064569</v>
      </c>
      <c r="R622" s="153">
        <f t="shared" si="113"/>
        <v>-42.585313995008121</v>
      </c>
      <c r="S622" s="153">
        <f t="shared" si="114"/>
        <v>18.479903564285372</v>
      </c>
      <c r="T622" s="153">
        <f t="shared" si="115"/>
        <v>-24.105410430722749</v>
      </c>
      <c r="U622" s="154">
        <f t="shared" si="119"/>
        <v>-10283.338226738453</v>
      </c>
      <c r="V622" s="153">
        <f t="shared" si="108"/>
        <v>280.68573381602732</v>
      </c>
      <c r="W622" s="153">
        <f t="shared" si="116"/>
        <v>7.685733816027323</v>
      </c>
      <c r="X622" s="153">
        <f t="shared" si="117"/>
        <v>45.834320868849183</v>
      </c>
      <c r="Y622" s="155">
        <v>2.7719855346428059</v>
      </c>
      <c r="Z622" s="153">
        <f t="shared" si="118"/>
        <v>34.554302641911796</v>
      </c>
      <c r="AA622" s="165">
        <v>2073.2581585147077</v>
      </c>
    </row>
    <row r="623" spans="13:27">
      <c r="M623" s="164">
        <f>Equations!E623-V622</f>
        <v>-64.202733816027319</v>
      </c>
      <c r="N623" s="152">
        <f t="shared" si="109"/>
        <v>-33.867404347637887</v>
      </c>
      <c r="O623" s="152">
        <f t="shared" si="110"/>
        <v>-205.25699604629025</v>
      </c>
      <c r="P623" s="152">
        <f t="shared" si="111"/>
        <v>-26.809520775961424</v>
      </c>
      <c r="Q623" s="152">
        <f t="shared" si="112"/>
        <v>-15.355136716937519</v>
      </c>
      <c r="R623" s="153">
        <f t="shared" si="113"/>
        <v>-42.532078360417273</v>
      </c>
      <c r="S623" s="153">
        <f t="shared" si="114"/>
        <v>18.46595014401149</v>
      </c>
      <c r="T623" s="153">
        <f t="shared" si="115"/>
        <v>-24.066128216405783</v>
      </c>
      <c r="U623" s="154">
        <f t="shared" si="119"/>
        <v>-10307.404354954859</v>
      </c>
      <c r="V623" s="153">
        <f t="shared" si="108"/>
        <v>280.65396331861041</v>
      </c>
      <c r="W623" s="153">
        <f t="shared" si="116"/>
        <v>7.6539633186104084</v>
      </c>
      <c r="X623" s="153">
        <f t="shared" si="117"/>
        <v>45.777133973498735</v>
      </c>
      <c r="Y623" s="155">
        <v>2.7698925216017236</v>
      </c>
      <c r="Z623" s="153">
        <f t="shared" si="118"/>
        <v>34.600467517271824</v>
      </c>
      <c r="AA623" s="165">
        <v>2076.0280510363095</v>
      </c>
    </row>
    <row r="624" spans="13:27">
      <c r="M624" s="164">
        <f>Equations!E624-V623</f>
        <v>-64.170963318610404</v>
      </c>
      <c r="N624" s="152">
        <f t="shared" si="109"/>
        <v>-33.850645181502891</v>
      </c>
      <c r="O624" s="152">
        <f t="shared" si="110"/>
        <v>-205.15542534244173</v>
      </c>
      <c r="P624" s="152">
        <f t="shared" si="111"/>
        <v>-26.79625417873206</v>
      </c>
      <c r="Q624" s="152">
        <f t="shared" si="112"/>
        <v>-15.347538281444107</v>
      </c>
      <c r="R624" s="153">
        <f t="shared" si="113"/>
        <v>-42.478905187585497</v>
      </c>
      <c r="S624" s="153">
        <f t="shared" si="114"/>
        <v>18.451995105492799</v>
      </c>
      <c r="T624" s="153">
        <f t="shared" si="115"/>
        <v>-24.026910082092698</v>
      </c>
      <c r="U624" s="154">
        <f t="shared" si="119"/>
        <v>-10331.431265036952</v>
      </c>
      <c r="V624" s="153">
        <f t="shared" si="108"/>
        <v>280.62224459435885</v>
      </c>
      <c r="W624" s="153">
        <f t="shared" si="116"/>
        <v>7.6222445943588468</v>
      </c>
      <c r="X624" s="153">
        <f t="shared" si="117"/>
        <v>45.720040269845924</v>
      </c>
      <c r="Y624" s="155">
        <v>2.7677992658239194</v>
      </c>
      <c r="Z624" s="153">
        <f t="shared" si="118"/>
        <v>34.646597505035558</v>
      </c>
      <c r="AA624" s="165">
        <v>2078.7958503021337</v>
      </c>
    </row>
    <row r="625" spans="13:27">
      <c r="M625" s="164">
        <f>Equations!E625-V624</f>
        <v>-64.139244594358843</v>
      </c>
      <c r="N625" s="152">
        <f t="shared" si="109"/>
        <v>-33.833913326085373</v>
      </c>
      <c r="O625" s="152">
        <f t="shared" si="110"/>
        <v>-205.05402015809318</v>
      </c>
      <c r="P625" s="152">
        <f t="shared" si="111"/>
        <v>-26.783009200733989</v>
      </c>
      <c r="Q625" s="152">
        <f t="shared" si="112"/>
        <v>-15.339952228352267</v>
      </c>
      <c r="R625" s="153">
        <f t="shared" si="113"/>
        <v>-42.4257943447776</v>
      </c>
      <c r="S625" s="153">
        <f t="shared" si="114"/>
        <v>18.43803844724</v>
      </c>
      <c r="T625" s="153">
        <f t="shared" si="115"/>
        <v>-23.9877558975376</v>
      </c>
      <c r="U625" s="154">
        <f t="shared" si="119"/>
        <v>-10355.419020934489</v>
      </c>
      <c r="V625" s="153">
        <f t="shared" si="108"/>
        <v>280.59057755885044</v>
      </c>
      <c r="W625" s="153">
        <f t="shared" si="116"/>
        <v>7.5905775588504412</v>
      </c>
      <c r="X625" s="153">
        <f t="shared" si="117"/>
        <v>45.663039605930791</v>
      </c>
      <c r="Y625" s="155">
        <v>2.7657057670859997</v>
      </c>
      <c r="Z625" s="153">
        <f t="shared" si="118"/>
        <v>34.692692601153659</v>
      </c>
      <c r="AA625" s="165">
        <v>2081.5615560692195</v>
      </c>
    </row>
    <row r="626" spans="13:27">
      <c r="M626" s="164">
        <f>Equations!E626-V625</f>
        <v>-64.107577558850437</v>
      </c>
      <c r="N626" s="152">
        <f t="shared" si="109"/>
        <v>-33.817208736852038</v>
      </c>
      <c r="O626" s="152">
        <f t="shared" si="110"/>
        <v>-204.95278022334566</v>
      </c>
      <c r="P626" s="152">
        <f t="shared" si="111"/>
        <v>-26.769785806714534</v>
      </c>
      <c r="Q626" s="152">
        <f t="shared" si="112"/>
        <v>-15.332378537471049</v>
      </c>
      <c r="R626" s="153">
        <f t="shared" si="113"/>
        <v>-42.372745700523801</v>
      </c>
      <c r="S626" s="153">
        <f t="shared" si="114"/>
        <v>18.424080167761037</v>
      </c>
      <c r="T626" s="153">
        <f t="shared" si="115"/>
        <v>-23.948665532762764</v>
      </c>
      <c r="U626" s="154">
        <f t="shared" si="119"/>
        <v>-10379.367686467251</v>
      </c>
      <c r="V626" s="153">
        <f t="shared" si="108"/>
        <v>280.55896212783449</v>
      </c>
      <c r="W626" s="153">
        <f t="shared" si="116"/>
        <v>7.5589621278344907</v>
      </c>
      <c r="X626" s="153">
        <f t="shared" si="117"/>
        <v>45.606131830102086</v>
      </c>
      <c r="Y626" s="155">
        <v>2.7636120251641554</v>
      </c>
      <c r="Z626" s="153">
        <f t="shared" si="118"/>
        <v>34.738752801573057</v>
      </c>
      <c r="AA626" s="165">
        <v>2084.3251680943836</v>
      </c>
    </row>
    <row r="627" spans="13:27">
      <c r="M627" s="164">
        <f>Equations!E627-V626</f>
        <v>-64.075962127834487</v>
      </c>
      <c r="N627" s="152">
        <f t="shared" si="109"/>
        <v>-33.800531369360016</v>
      </c>
      <c r="O627" s="152">
        <f t="shared" si="110"/>
        <v>-204.8517052688486</v>
      </c>
      <c r="P627" s="152">
        <f t="shared" si="111"/>
        <v>-26.756583961492616</v>
      </c>
      <c r="Q627" s="152">
        <f t="shared" si="112"/>
        <v>-15.324817188650517</v>
      </c>
      <c r="R627" s="153">
        <f t="shared" si="113"/>
        <v>-42.319759123619157</v>
      </c>
      <c r="S627" s="153">
        <f t="shared" si="114"/>
        <v>18.410120265561126</v>
      </c>
      <c r="T627" s="153">
        <f t="shared" si="115"/>
        <v>-23.909638858058031</v>
      </c>
      <c r="U627" s="154">
        <f t="shared" si="119"/>
        <v>-10403.277325325309</v>
      </c>
      <c r="V627" s="153">
        <f t="shared" si="108"/>
        <v>280.52739821723168</v>
      </c>
      <c r="W627" s="153">
        <f t="shared" si="116"/>
        <v>7.5273982172316778</v>
      </c>
      <c r="X627" s="153">
        <f t="shared" si="117"/>
        <v>45.54931679101702</v>
      </c>
      <c r="Y627" s="155">
        <v>2.761518039834169</v>
      </c>
      <c r="Z627" s="153">
        <f t="shared" si="118"/>
        <v>34.784778102236963</v>
      </c>
      <c r="AA627" s="165">
        <v>2087.0866861342179</v>
      </c>
    </row>
    <row r="628" spans="13:27">
      <c r="M628" s="164">
        <f>Equations!E628-V627</f>
        <v>-64.044398217231674</v>
      </c>
      <c r="N628" s="152">
        <f t="shared" si="109"/>
        <v>-33.783881179256881</v>
      </c>
      <c r="O628" s="152">
        <f t="shared" si="110"/>
        <v>-204.75079502579928</v>
      </c>
      <c r="P628" s="152">
        <f t="shared" si="111"/>
        <v>-26.743403629958735</v>
      </c>
      <c r="Q628" s="152">
        <f t="shared" si="112"/>
        <v>-15.317268161781721</v>
      </c>
      <c r="R628" s="153">
        <f t="shared" si="113"/>
        <v>-42.266834483123034</v>
      </c>
      <c r="S628" s="153">
        <f t="shared" si="114"/>
        <v>18.396158739142734</v>
      </c>
      <c r="T628" s="153">
        <f t="shared" si="115"/>
        <v>-23.8706757439803</v>
      </c>
      <c r="U628" s="154">
        <f t="shared" si="119"/>
        <v>-10427.148001069289</v>
      </c>
      <c r="V628" s="153">
        <f t="shared" si="108"/>
        <v>280.49588574313344</v>
      </c>
      <c r="W628" s="153">
        <f t="shared" si="116"/>
        <v>7.4958857431334422</v>
      </c>
      <c r="X628" s="153">
        <f t="shared" si="117"/>
        <v>45.492594337640199</v>
      </c>
      <c r="Y628" s="155">
        <v>2.75942381087141</v>
      </c>
      <c r="Z628" s="153">
        <f t="shared" si="118"/>
        <v>34.830768499084819</v>
      </c>
      <c r="AA628" s="165">
        <v>2089.8461099450892</v>
      </c>
    </row>
    <row r="629" spans="13:27">
      <c r="M629" s="164">
        <f>Equations!E629-V628</f>
        <v>-64.012885743133438</v>
      </c>
      <c r="N629" s="152">
        <f t="shared" si="109"/>
        <v>-33.767258122280246</v>
      </c>
      <c r="O629" s="152">
        <f t="shared" si="110"/>
        <v>-204.65004922594088</v>
      </c>
      <c r="P629" s="152">
        <f t="shared" si="111"/>
        <v>-26.730244777074688</v>
      </c>
      <c r="Q629" s="152">
        <f t="shared" si="112"/>
        <v>-15.309731436796552</v>
      </c>
      <c r="R629" s="153">
        <f t="shared" si="113"/>
        <v>-42.213971648358246</v>
      </c>
      <c r="S629" s="153">
        <f t="shared" si="114"/>
        <v>18.382195587005544</v>
      </c>
      <c r="T629" s="153">
        <f t="shared" si="115"/>
        <v>-23.831776061352702</v>
      </c>
      <c r="U629" s="154">
        <f t="shared" si="119"/>
        <v>-10450.979777130642</v>
      </c>
      <c r="V629" s="153">
        <f t="shared" si="108"/>
        <v>280.46442462180192</v>
      </c>
      <c r="W629" s="153">
        <f t="shared" si="116"/>
        <v>7.4644246218019248</v>
      </c>
      <c r="X629" s="153">
        <f t="shared" si="117"/>
        <v>45.435964319243467</v>
      </c>
      <c r="Y629" s="155">
        <v>2.7573293380508317</v>
      </c>
      <c r="Z629" s="153">
        <f t="shared" si="118"/>
        <v>34.876723988052341</v>
      </c>
      <c r="AA629" s="165">
        <v>2092.6034392831402</v>
      </c>
    </row>
    <row r="630" spans="13:27">
      <c r="M630" s="164">
        <f>Equations!E630-V629</f>
        <v>-63.981424621801921</v>
      </c>
      <c r="N630" s="152">
        <f t="shared" si="109"/>
        <v>-33.750662154257796</v>
      </c>
      <c r="O630" s="152">
        <f t="shared" si="110"/>
        <v>-204.54946760156241</v>
      </c>
      <c r="P630" s="152">
        <f t="shared" si="111"/>
        <v>-26.71710736787356</v>
      </c>
      <c r="Q630" s="152">
        <f t="shared" si="112"/>
        <v>-15.302206993667729</v>
      </c>
      <c r="R630" s="153">
        <f t="shared" si="113"/>
        <v>-42.16117048891067</v>
      </c>
      <c r="S630" s="153">
        <f t="shared" si="114"/>
        <v>18.368230807646487</v>
      </c>
      <c r="T630" s="153">
        <f t="shared" si="115"/>
        <v>-23.792939681264183</v>
      </c>
      <c r="U630" s="154">
        <f t="shared" si="119"/>
        <v>-10474.772716811905</v>
      </c>
      <c r="V630" s="153">
        <f t="shared" si="108"/>
        <v>280.43301476966923</v>
      </c>
      <c r="W630" s="153">
        <f t="shared" si="116"/>
        <v>7.4330147696692279</v>
      </c>
      <c r="X630" s="153">
        <f t="shared" si="117"/>
        <v>45.379426585404609</v>
      </c>
      <c r="Y630" s="155">
        <v>2.7552346211469732</v>
      </c>
      <c r="Z630" s="153">
        <f t="shared" si="118"/>
        <v>34.922644565071451</v>
      </c>
      <c r="AA630" s="165">
        <v>2095.3586739042871</v>
      </c>
    </row>
    <row r="631" spans="13:27">
      <c r="M631" s="164">
        <f>Equations!E631-V630</f>
        <v>-63.950014769669224</v>
      </c>
      <c r="N631" s="152">
        <f t="shared" si="109"/>
        <v>-33.734093231106868</v>
      </c>
      <c r="O631" s="152">
        <f t="shared" si="110"/>
        <v>-204.44904988549612</v>
      </c>
      <c r="P631" s="152">
        <f t="shared" si="111"/>
        <v>-26.703991367459398</v>
      </c>
      <c r="Q631" s="152">
        <f t="shared" si="112"/>
        <v>-15.29469481240862</v>
      </c>
      <c r="R631" s="153">
        <f t="shared" si="113"/>
        <v>-42.108430874628375</v>
      </c>
      <c r="S631" s="153">
        <f t="shared" si="114"/>
        <v>18.354264399559735</v>
      </c>
      <c r="T631" s="153">
        <f t="shared" si="115"/>
        <v>-23.75416647506864</v>
      </c>
      <c r="U631" s="154">
        <f t="shared" si="119"/>
        <v>-10498.526883286973</v>
      </c>
      <c r="V631" s="153">
        <f t="shared" si="108"/>
        <v>280.40165610333742</v>
      </c>
      <c r="W631" s="153">
        <f t="shared" si="116"/>
        <v>7.401656103337416</v>
      </c>
      <c r="X631" s="153">
        <f t="shared" si="117"/>
        <v>45.322980986007352</v>
      </c>
      <c r="Y631" s="155">
        <v>2.7531396599339604</v>
      </c>
      <c r="Z631" s="153">
        <f t="shared" si="118"/>
        <v>34.968530226070349</v>
      </c>
      <c r="AA631" s="165">
        <v>2098.1118135642209</v>
      </c>
    </row>
    <row r="632" spans="13:27">
      <c r="M632" s="164">
        <f>Equations!E632-V631</f>
        <v>-63.918656103337412</v>
      </c>
      <c r="N632" s="152">
        <f t="shared" si="109"/>
        <v>-33.71755130883443</v>
      </c>
      <c r="O632" s="152">
        <f t="shared" si="110"/>
        <v>-204.34879581111778</v>
      </c>
      <c r="P632" s="152">
        <f t="shared" si="111"/>
        <v>-26.690896741007226</v>
      </c>
      <c r="Q632" s="152">
        <f t="shared" si="112"/>
        <v>-15.287194873073238</v>
      </c>
      <c r="R632" s="153">
        <f t="shared" si="113"/>
        <v>-42.055752675621051</v>
      </c>
      <c r="S632" s="153">
        <f t="shared" si="114"/>
        <v>18.340296361236629</v>
      </c>
      <c r="T632" s="153">
        <f t="shared" si="115"/>
        <v>-23.715456314384422</v>
      </c>
      <c r="U632" s="154">
        <f t="shared" si="119"/>
        <v>-10522.242339601358</v>
      </c>
      <c r="V632" s="153">
        <f t="shared" si="108"/>
        <v>280.37034853957806</v>
      </c>
      <c r="W632" s="153">
        <f t="shared" si="116"/>
        <v>7.3703485395780604</v>
      </c>
      <c r="X632" s="153">
        <f t="shared" si="117"/>
        <v>45.26662737124051</v>
      </c>
      <c r="Y632" s="155">
        <v>2.7510444541854944</v>
      </c>
      <c r="Z632" s="153">
        <f t="shared" si="118"/>
        <v>35.014380966973441</v>
      </c>
      <c r="AA632" s="165">
        <v>2100.8628580184063</v>
      </c>
    </row>
    <row r="633" spans="13:27">
      <c r="M633" s="164">
        <f>Equations!E633-V632</f>
        <v>-63.887348539578056</v>
      </c>
      <c r="N633" s="152">
        <f t="shared" si="109"/>
        <v>-33.70103634353692</v>
      </c>
      <c r="O633" s="152">
        <f t="shared" si="110"/>
        <v>-204.24870511234496</v>
      </c>
      <c r="P633" s="152">
        <f t="shared" si="111"/>
        <v>-26.677823453762851</v>
      </c>
      <c r="Q633" s="152">
        <f t="shared" si="112"/>
        <v>-15.279707155756144</v>
      </c>
      <c r="R633" s="153">
        <f t="shared" si="113"/>
        <v>-42.003135762259582</v>
      </c>
      <c r="S633" s="153">
        <f t="shared" si="114"/>
        <v>18.326326691165779</v>
      </c>
      <c r="T633" s="153">
        <f t="shared" si="115"/>
        <v>-23.676809071093803</v>
      </c>
      <c r="U633" s="154">
        <f t="shared" si="119"/>
        <v>-10545.919148672452</v>
      </c>
      <c r="V633" s="153">
        <f t="shared" si="108"/>
        <v>280.33909199533173</v>
      </c>
      <c r="W633" s="153">
        <f t="shared" si="116"/>
        <v>7.339091995331728</v>
      </c>
      <c r="X633" s="153">
        <f t="shared" si="117"/>
        <v>45.21036559159711</v>
      </c>
      <c r="Y633" s="155">
        <v>2.7489490036748667</v>
      </c>
      <c r="Z633" s="153">
        <f t="shared" si="118"/>
        <v>35.060196783701358</v>
      </c>
      <c r="AA633" s="165">
        <v>2103.6118070220814</v>
      </c>
    </row>
    <row r="634" spans="13:27">
      <c r="M634" s="164">
        <f>Equations!E634-V633</f>
        <v>-63.856091995331724</v>
      </c>
      <c r="N634" s="152">
        <f t="shared" si="109"/>
        <v>-33.684548291399857</v>
      </c>
      <c r="O634" s="152">
        <f t="shared" si="110"/>
        <v>-204.14877752363552</v>
      </c>
      <c r="P634" s="152">
        <f t="shared" si="111"/>
        <v>-26.664771471042641</v>
      </c>
      <c r="Q634" s="152">
        <f t="shared" si="112"/>
        <v>-15.272231640592308</v>
      </c>
      <c r="R634" s="153">
        <f t="shared" si="113"/>
        <v>-41.950580005174956</v>
      </c>
      <c r="S634" s="153">
        <f t="shared" si="114"/>
        <v>18.312355387832927</v>
      </c>
      <c r="T634" s="153">
        <f t="shared" si="115"/>
        <v>-23.638224617342029</v>
      </c>
      <c r="U634" s="154">
        <f t="shared" si="119"/>
        <v>-10569.557373289794</v>
      </c>
      <c r="V634" s="153">
        <f t="shared" si="108"/>
        <v>280.30788638770792</v>
      </c>
      <c r="W634" s="153">
        <f t="shared" si="116"/>
        <v>7.3078863877079243</v>
      </c>
      <c r="X634" s="153">
        <f t="shared" si="117"/>
        <v>45.154195497874262</v>
      </c>
      <c r="Y634" s="155">
        <v>2.7468533081749391</v>
      </c>
      <c r="Z634" s="153">
        <f t="shared" si="118"/>
        <v>35.105977672170944</v>
      </c>
      <c r="AA634" s="165">
        <v>2106.3586603302565</v>
      </c>
    </row>
    <row r="635" spans="13:27">
      <c r="M635" s="164">
        <f>Equations!E635-V634</f>
        <v>-63.82488638770792</v>
      </c>
      <c r="N635" s="152">
        <f t="shared" si="109"/>
        <v>-33.668087108697925</v>
      </c>
      <c r="O635" s="152">
        <f t="shared" si="110"/>
        <v>-204.04901277998744</v>
      </c>
      <c r="P635" s="152">
        <f t="shared" si="111"/>
        <v>-26.651740758233522</v>
      </c>
      <c r="Q635" s="152">
        <f t="shared" si="112"/>
        <v>-15.264768307757111</v>
      </c>
      <c r="R635" s="153">
        <f t="shared" si="113"/>
        <v>-41.898085275258211</v>
      </c>
      <c r="S635" s="153">
        <f t="shared" si="114"/>
        <v>18.298382449721089</v>
      </c>
      <c r="T635" s="153">
        <f t="shared" si="115"/>
        <v>-23.599702825537122</v>
      </c>
      <c r="U635" s="154">
        <f t="shared" si="119"/>
        <v>-10593.157076115331</v>
      </c>
      <c r="V635" s="153">
        <f t="shared" si="108"/>
        <v>280.27673163398453</v>
      </c>
      <c r="W635" s="153">
        <f t="shared" si="116"/>
        <v>7.2767316339845252</v>
      </c>
      <c r="X635" s="153">
        <f t="shared" si="117"/>
        <v>45.098116941172144</v>
      </c>
      <c r="Y635" s="155">
        <v>2.7447573674581633</v>
      </c>
      <c r="Z635" s="153">
        <f t="shared" si="118"/>
        <v>35.151723628295244</v>
      </c>
      <c r="AA635" s="165">
        <v>2109.1034176977146</v>
      </c>
    </row>
    <row r="636" spans="13:27">
      <c r="M636" s="164">
        <f>Equations!E636-V635</f>
        <v>-63.793731633984521</v>
      </c>
      <c r="N636" s="152">
        <f t="shared" si="109"/>
        <v>-33.651652751794607</v>
      </c>
      <c r="O636" s="152">
        <f t="shared" si="110"/>
        <v>-203.949410616937</v>
      </c>
      <c r="P636" s="152">
        <f t="shared" si="111"/>
        <v>-26.638731280792719</v>
      </c>
      <c r="Q636" s="152">
        <f t="shared" si="112"/>
        <v>-15.257317137466197</v>
      </c>
      <c r="R636" s="153">
        <f t="shared" si="113"/>
        <v>-41.845651443659293</v>
      </c>
      <c r="S636" s="153">
        <f t="shared" si="114"/>
        <v>18.2844078753104</v>
      </c>
      <c r="T636" s="153">
        <f t="shared" si="115"/>
        <v>-23.561243568348893</v>
      </c>
      <c r="U636" s="154">
        <f t="shared" si="119"/>
        <v>-10616.71831968368</v>
      </c>
      <c r="V636" s="153">
        <f t="shared" si="108"/>
        <v>280.24562765160749</v>
      </c>
      <c r="W636" s="153">
        <f t="shared" si="116"/>
        <v>7.2456276516074922</v>
      </c>
      <c r="X636" s="153">
        <f t="shared" si="117"/>
        <v>45.042129772893489</v>
      </c>
      <c r="Y636" s="155">
        <v>2.74266118129656</v>
      </c>
      <c r="Z636" s="153">
        <f t="shared" si="118"/>
        <v>35.197434647983521</v>
      </c>
      <c r="AA636" s="165">
        <v>2111.8460788790112</v>
      </c>
    </row>
    <row r="637" spans="13:27">
      <c r="M637" s="164">
        <f>Equations!E637-V636</f>
        <v>-63.762627651607488</v>
      </c>
      <c r="N637" s="152">
        <f t="shared" si="109"/>
        <v>-33.635245177142046</v>
      </c>
      <c r="O637" s="152">
        <f t="shared" si="110"/>
        <v>-203.84997077055786</v>
      </c>
      <c r="P637" s="152">
        <f t="shared" si="111"/>
        <v>-26.625743004247649</v>
      </c>
      <c r="Q637" s="152">
        <f t="shared" si="112"/>
        <v>-15.24987810997542</v>
      </c>
      <c r="R637" s="153">
        <f t="shared" si="113"/>
        <v>-41.793278381786727</v>
      </c>
      <c r="S637" s="153">
        <f t="shared" si="114"/>
        <v>18.27043166307821</v>
      </c>
      <c r="T637" s="153">
        <f t="shared" si="115"/>
        <v>-23.522846718708518</v>
      </c>
      <c r="U637" s="154">
        <f t="shared" si="119"/>
        <v>-10640.241166402388</v>
      </c>
      <c r="V637" s="153">
        <f t="shared" si="108"/>
        <v>280.21457435819053</v>
      </c>
      <c r="W637" s="153">
        <f t="shared" si="116"/>
        <v>7.2145743581905322</v>
      </c>
      <c r="X637" s="153">
        <f t="shared" si="117"/>
        <v>44.986233844742955</v>
      </c>
      <c r="Y637" s="155">
        <v>2.7405647494617313</v>
      </c>
      <c r="Z637" s="153">
        <f t="shared" si="118"/>
        <v>35.243110727141215</v>
      </c>
      <c r="AA637" s="165">
        <v>2114.5866436284728</v>
      </c>
    </row>
    <row r="638" spans="13:27">
      <c r="M638" s="164">
        <f>Equations!E638-V637</f>
        <v>-63.731574358190528</v>
      </c>
      <c r="N638" s="152">
        <f t="shared" si="109"/>
        <v>-33.618864341280883</v>
      </c>
      <c r="O638" s="152">
        <f t="shared" si="110"/>
        <v>-203.75069297745992</v>
      </c>
      <c r="P638" s="152">
        <f t="shared" si="111"/>
        <v>-26.612775894195771</v>
      </c>
      <c r="Q638" s="152">
        <f t="shared" si="112"/>
        <v>-15.242451205580741</v>
      </c>
      <c r="R638" s="153">
        <f t="shared" si="113"/>
        <v>-41.740965961306856</v>
      </c>
      <c r="S638" s="153">
        <f t="shared" si="114"/>
        <v>18.256453811499021</v>
      </c>
      <c r="T638" s="153">
        <f t="shared" si="115"/>
        <v>-23.484512149807834</v>
      </c>
      <c r="U638" s="154">
        <f t="shared" si="119"/>
        <v>-10663.725678552195</v>
      </c>
      <c r="V638" s="153">
        <f t="shared" si="108"/>
        <v>280.18357167151476</v>
      </c>
      <c r="W638" s="153">
        <f t="shared" si="116"/>
        <v>7.1835716715147555</v>
      </c>
      <c r="X638" s="153">
        <f t="shared" si="117"/>
        <v>44.930429008726563</v>
      </c>
      <c r="Y638" s="155">
        <v>2.7384680717248533</v>
      </c>
      <c r="Z638" s="153">
        <f t="shared" si="118"/>
        <v>35.288751861669965</v>
      </c>
      <c r="AA638" s="165">
        <v>2117.3251117001978</v>
      </c>
    </row>
    <row r="639" spans="13:27">
      <c r="M639" s="164">
        <f>Equations!E639-V638</f>
        <v>-63.700571671514751</v>
      </c>
      <c r="N639" s="152">
        <f t="shared" si="109"/>
        <v>-33.602510200840072</v>
      </c>
      <c r="O639" s="152">
        <f t="shared" si="110"/>
        <v>-203.6515769747883</v>
      </c>
      <c r="P639" s="152">
        <f t="shared" si="111"/>
        <v>-26.599829916304444</v>
      </c>
      <c r="Q639" s="152">
        <f t="shared" si="112"/>
        <v>-15.235036404618167</v>
      </c>
      <c r="R639" s="153">
        <f t="shared" si="113"/>
        <v>-41.68871405414329</v>
      </c>
      <c r="S639" s="153">
        <f t="shared" si="114"/>
        <v>18.242474319044518</v>
      </c>
      <c r="T639" s="153">
        <f t="shared" si="115"/>
        <v>-23.446239735098771</v>
      </c>
      <c r="U639" s="154">
        <f t="shared" si="119"/>
        <v>-10687.171918287293</v>
      </c>
      <c r="V639" s="153">
        <f t="shared" si="108"/>
        <v>280.15261950952834</v>
      </c>
      <c r="W639" s="153">
        <f t="shared" si="116"/>
        <v>7.1526195095283356</v>
      </c>
      <c r="X639" s="153">
        <f t="shared" si="117"/>
        <v>44.874715117151005</v>
      </c>
      <c r="Y639" s="155">
        <v>2.7363711478566777</v>
      </c>
      <c r="Z639" s="153">
        <f t="shared" si="118"/>
        <v>35.334358047467575</v>
      </c>
      <c r="AA639" s="165">
        <v>2120.0614828480543</v>
      </c>
    </row>
    <row r="640" spans="13:27">
      <c r="M640" s="164">
        <f>Equations!E640-V639</f>
        <v>-63.669619509528331</v>
      </c>
      <c r="N640" s="152">
        <f t="shared" si="109"/>
        <v>-33.586182712536669</v>
      </c>
      <c r="O640" s="152">
        <f t="shared" si="110"/>
        <v>-203.55262250022224</v>
      </c>
      <c r="P640" s="152">
        <f t="shared" si="111"/>
        <v>-26.586905036310803</v>
      </c>
      <c r="Q640" s="152">
        <f t="shared" si="112"/>
        <v>-15.227633687463658</v>
      </c>
      <c r="R640" s="153">
        <f t="shared" si="113"/>
        <v>-41.636522532476192</v>
      </c>
      <c r="S640" s="153">
        <f t="shared" si="114"/>
        <v>18.22849318418352</v>
      </c>
      <c r="T640" s="153">
        <f t="shared" si="115"/>
        <v>-23.408029348292672</v>
      </c>
      <c r="U640" s="154">
        <f t="shared" si="119"/>
        <v>-10710.579947635586</v>
      </c>
      <c r="V640" s="153">
        <f t="shared" si="108"/>
        <v>280.12171779034622</v>
      </c>
      <c r="W640" s="153">
        <f t="shared" si="116"/>
        <v>7.1217177903462243</v>
      </c>
      <c r="X640" s="153">
        <f t="shared" si="117"/>
        <v>44.819092022623202</v>
      </c>
      <c r="Y640" s="155">
        <v>2.7342739776275278</v>
      </c>
      <c r="Z640" s="153">
        <f t="shared" si="118"/>
        <v>35.379929280428037</v>
      </c>
      <c r="AA640" s="165">
        <v>2122.795756825682</v>
      </c>
    </row>
    <row r="641" spans="13:27">
      <c r="M641" s="164">
        <f>Equations!E641-V640</f>
        <v>-63.63871779034622</v>
      </c>
      <c r="N641" s="152">
        <f t="shared" si="109"/>
        <v>-33.569881833175728</v>
      </c>
      <c r="O641" s="152">
        <f t="shared" si="110"/>
        <v>-203.4538292919741</v>
      </c>
      <c r="P641" s="152">
        <f t="shared" si="111"/>
        <v>-26.574001220021614</v>
      </c>
      <c r="Q641" s="152">
        <f t="shared" si="112"/>
        <v>-15.220243034533063</v>
      </c>
      <c r="R641" s="153">
        <f t="shared" si="113"/>
        <v>-41.584391268741811</v>
      </c>
      <c r="S641" s="153">
        <f t="shared" si="114"/>
        <v>18.214510405382001</v>
      </c>
      <c r="T641" s="153">
        <f t="shared" si="115"/>
        <v>-23.369880863359811</v>
      </c>
      <c r="U641" s="154">
        <f t="shared" si="119"/>
        <v>-10733.949828498946</v>
      </c>
      <c r="V641" s="153">
        <f t="shared" si="108"/>
        <v>280.09086643224964</v>
      </c>
      <c r="W641" s="153">
        <f t="shared" si="116"/>
        <v>7.0908664322496406</v>
      </c>
      <c r="X641" s="153">
        <f t="shared" si="117"/>
        <v>44.763559578049353</v>
      </c>
      <c r="Y641" s="155">
        <v>2.7321765608073001</v>
      </c>
      <c r="Z641" s="153">
        <f t="shared" si="118"/>
        <v>35.425465556441488</v>
      </c>
      <c r="AA641" s="165">
        <v>2125.5279333864892</v>
      </c>
    </row>
    <row r="642" spans="13:27">
      <c r="M642" s="164">
        <f>Equations!E642-V641</f>
        <v>-63.607866432249637</v>
      </c>
      <c r="N642" s="152">
        <f t="shared" si="109"/>
        <v>-33.553607519650001</v>
      </c>
      <c r="O642" s="152">
        <f t="shared" si="110"/>
        <v>-203.35519708878789</v>
      </c>
      <c r="P642" s="152">
        <f t="shared" si="111"/>
        <v>-26.561118433313077</v>
      </c>
      <c r="Q642" s="152">
        <f t="shared" si="112"/>
        <v>-15.212864426281993</v>
      </c>
      <c r="R642" s="153">
        <f t="shared" si="113"/>
        <v>-41.53232013563165</v>
      </c>
      <c r="S642" s="153">
        <f t="shared" si="114"/>
        <v>18.200525981103088</v>
      </c>
      <c r="T642" s="153">
        <f t="shared" si="115"/>
        <v>-23.331794154528563</v>
      </c>
      <c r="U642" s="154">
        <f t="shared" si="119"/>
        <v>-10757.281622653474</v>
      </c>
      <c r="V642" s="153">
        <f t="shared" si="108"/>
        <v>280.06006535368596</v>
      </c>
      <c r="W642" s="153">
        <f t="shared" si="116"/>
        <v>7.0600653536859568</v>
      </c>
      <c r="X642" s="153">
        <f t="shared" si="117"/>
        <v>44.708117636634725</v>
      </c>
      <c r="Y642" s="155">
        <v>2.730078897165463</v>
      </c>
      <c r="Z642" s="153">
        <f t="shared" si="118"/>
        <v>35.470966871394246</v>
      </c>
      <c r="AA642" s="165">
        <v>2128.2580122836548</v>
      </c>
    </row>
    <row r="643" spans="13:27">
      <c r="M643" s="164">
        <f>Equations!E643-V642</f>
        <v>-63.577065353685953</v>
      </c>
      <c r="N643" s="152">
        <f t="shared" si="109"/>
        <v>-33.53735972893989</v>
      </c>
      <c r="O643" s="152">
        <f t="shared" si="110"/>
        <v>-203.25672562993876</v>
      </c>
      <c r="P643" s="152">
        <f t="shared" si="111"/>
        <v>-26.548256642130767</v>
      </c>
      <c r="Q643" s="152">
        <f t="shared" si="112"/>
        <v>-15.205497843205798</v>
      </c>
      <c r="R643" s="153">
        <f t="shared" si="113"/>
        <v>-41.480309006092021</v>
      </c>
      <c r="S643" s="153">
        <f t="shared" si="114"/>
        <v>18.186539909807021</v>
      </c>
      <c r="T643" s="153">
        <f t="shared" si="115"/>
        <v>-23.293769096285001</v>
      </c>
      <c r="U643" s="154">
        <f t="shared" si="119"/>
        <v>-10780.575391749759</v>
      </c>
      <c r="V643" s="153">
        <f t="shared" ref="V643:V706" si="120">U643/(J$3*1670)+J$2</f>
        <v>280.02931447326813</v>
      </c>
      <c r="W643" s="153">
        <f t="shared" si="116"/>
        <v>7.0293144732681299</v>
      </c>
      <c r="X643" s="153">
        <f t="shared" si="117"/>
        <v>44.652766051882637</v>
      </c>
      <c r="Y643" s="155">
        <v>2.7279809864710529</v>
      </c>
      <c r="Z643" s="153">
        <f t="shared" si="118"/>
        <v>35.516433221168768</v>
      </c>
      <c r="AA643" s="165">
        <v>2130.9859932701261</v>
      </c>
    </row>
    <row r="644" spans="13:27">
      <c r="M644" s="164">
        <f>Equations!E644-V643</f>
        <v>-63.546314473268126</v>
      </c>
      <c r="N644" s="152">
        <f t="shared" ref="N644:N707" si="121">(L$2*G$20*M644)/(G$19)</f>
        <v>-33.521138418113154</v>
      </c>
      <c r="O644" s="152">
        <f t="shared" ref="O644:O707" si="122">(L$4*G$20*M644)/(G$19)</f>
        <v>-203.15841465523121</v>
      </c>
      <c r="P644" s="152">
        <f t="shared" ref="P644:P707" si="123">(L$3*G$28*M644)/(G$27)</f>
        <v>-26.535415812489415</v>
      </c>
      <c r="Q644" s="152">
        <f t="shared" ref="Q644:Q707" si="124">(H$38*G$30*M644)/(G$31)</f>
        <v>-15.198143265839436</v>
      </c>
      <c r="R644" s="153">
        <f t="shared" ref="R644:R707" si="125">Q644*Y644</f>
        <v>-41.428357753323297</v>
      </c>
      <c r="S644" s="153">
        <f t="shared" ref="S644:S707" si="126">H$14*H$15*Y644</f>
        <v>18.172552189951166</v>
      </c>
      <c r="T644" s="153">
        <f t="shared" ref="T644:T707" si="127">R644+S644</f>
        <v>-23.255805563372132</v>
      </c>
      <c r="U644" s="154">
        <f t="shared" si="119"/>
        <v>-10803.831197313131</v>
      </c>
      <c r="V644" s="153">
        <f t="shared" si="120"/>
        <v>279.99861370977447</v>
      </c>
      <c r="W644" s="153">
        <f t="shared" ref="W644:W707" si="128">(V644-273)</f>
        <v>6.9986137097744745</v>
      </c>
      <c r="X644" s="153">
        <f t="shared" ref="X644:X707" si="129">CONVERT(W644,"C","F")</f>
        <v>44.597504677594053</v>
      </c>
      <c r="Y644" s="155">
        <v>2.7258828284926748</v>
      </c>
      <c r="Z644" s="153">
        <f t="shared" ref="Z644:Z707" si="130">AA644/60</f>
        <v>35.561864601643641</v>
      </c>
      <c r="AA644" s="165">
        <v>2133.7118760986186</v>
      </c>
    </row>
    <row r="645" spans="13:27">
      <c r="M645" s="164">
        <f>Equations!E645-V644</f>
        <v>-63.51561370977447</v>
      </c>
      <c r="N645" s="152">
        <f t="shared" si="121"/>
        <v>-33.504943544324746</v>
      </c>
      <c r="O645" s="152">
        <f t="shared" si="122"/>
        <v>-203.06026390499849</v>
      </c>
      <c r="P645" s="152">
        <f t="shared" si="123"/>
        <v>-26.522595910472784</v>
      </c>
      <c r="Q645" s="152">
        <f t="shared" si="124"/>
        <v>-15.190800674757407</v>
      </c>
      <c r="R645" s="153">
        <f t="shared" si="125"/>
        <v>-41.376466250779352</v>
      </c>
      <c r="S645" s="153">
        <f t="shared" si="126"/>
        <v>18.158562819990014</v>
      </c>
      <c r="T645" s="153">
        <f t="shared" si="127"/>
        <v>-23.217903430789338</v>
      </c>
      <c r="U645" s="154">
        <f t="shared" ref="U645:U708" si="131">U644+T645</f>
        <v>-10827.049100743921</v>
      </c>
      <c r="V645" s="153">
        <f t="shared" si="120"/>
        <v>279.96796298214849</v>
      </c>
      <c r="W645" s="153">
        <f t="shared" si="128"/>
        <v>6.9679629821484923</v>
      </c>
      <c r="X645" s="153">
        <f t="shared" si="129"/>
        <v>44.542333367867286</v>
      </c>
      <c r="Y645" s="155">
        <v>2.7237844229985018</v>
      </c>
      <c r="Z645" s="153">
        <f t="shared" si="130"/>
        <v>35.607261008693619</v>
      </c>
      <c r="AA645" s="165">
        <v>2136.4356605216171</v>
      </c>
    </row>
    <row r="646" spans="13:27">
      <c r="M646" s="164">
        <f>Equations!E646-V645</f>
        <v>-63.484962982148488</v>
      </c>
      <c r="N646" s="152">
        <f t="shared" si="121"/>
        <v>-33.488775064816807</v>
      </c>
      <c r="O646" s="152">
        <f t="shared" si="122"/>
        <v>-202.96227312010186</v>
      </c>
      <c r="P646" s="152">
        <f t="shared" si="123"/>
        <v>-26.509796902233642</v>
      </c>
      <c r="Q646" s="152">
        <f t="shared" si="124"/>
        <v>-15.183470050573721</v>
      </c>
      <c r="R646" s="153">
        <f t="shared" si="125"/>
        <v>-41.32463437216709</v>
      </c>
      <c r="S646" s="153">
        <f t="shared" si="126"/>
        <v>18.144571798375168</v>
      </c>
      <c r="T646" s="153">
        <f t="shared" si="127"/>
        <v>-23.180062573791922</v>
      </c>
      <c r="U646" s="154">
        <f t="shared" si="131"/>
        <v>-10850.229163317714</v>
      </c>
      <c r="V646" s="153">
        <f t="shared" si="120"/>
        <v>279.93736220949819</v>
      </c>
      <c r="W646" s="153">
        <f t="shared" si="128"/>
        <v>6.9373622094981897</v>
      </c>
      <c r="X646" s="153">
        <f t="shared" si="129"/>
        <v>44.48725197709674</v>
      </c>
      <c r="Y646" s="155">
        <v>2.7216857697562751</v>
      </c>
      <c r="Z646" s="153">
        <f t="shared" si="130"/>
        <v>35.65262243818956</v>
      </c>
      <c r="AA646" s="165">
        <v>2139.1573462913734</v>
      </c>
    </row>
    <row r="647" spans="13:27">
      <c r="M647" s="164">
        <f>Equations!E647-V646</f>
        <v>-63.454362209498186</v>
      </c>
      <c r="N647" s="152">
        <f t="shared" si="121"/>
        <v>-33.472632936918203</v>
      </c>
      <c r="O647" s="152">
        <f t="shared" si="122"/>
        <v>-202.86444204192853</v>
      </c>
      <c r="P647" s="152">
        <f t="shared" si="123"/>
        <v>-26.497018753993416</v>
      </c>
      <c r="Q647" s="152">
        <f t="shared" si="124"/>
        <v>-15.176151373941728</v>
      </c>
      <c r="R647" s="153">
        <f t="shared" si="125"/>
        <v>-41.272861991445474</v>
      </c>
      <c r="S647" s="153">
        <f t="shared" si="126"/>
        <v>18.130579123555314</v>
      </c>
      <c r="T647" s="153">
        <f t="shared" si="127"/>
        <v>-23.14228286789016</v>
      </c>
      <c r="U647" s="154">
        <f t="shared" si="131"/>
        <v>-10873.371446185603</v>
      </c>
      <c r="V647" s="153">
        <f t="shared" si="120"/>
        <v>279.90681131109591</v>
      </c>
      <c r="W647" s="153">
        <f t="shared" si="128"/>
        <v>6.9068113110959075</v>
      </c>
      <c r="X647" s="153">
        <f t="shared" si="129"/>
        <v>44.432260359972631</v>
      </c>
      <c r="Y647" s="155">
        <v>2.7195868685332969</v>
      </c>
      <c r="Z647" s="153">
        <f t="shared" si="130"/>
        <v>35.69794888599845</v>
      </c>
      <c r="AA647" s="165">
        <v>2141.8769331599069</v>
      </c>
    </row>
    <row r="648" spans="13:27">
      <c r="M648" s="164">
        <f>Equations!E648-V647</f>
        <v>-63.423811311095903</v>
      </c>
      <c r="N648" s="152">
        <f t="shared" si="121"/>
        <v>-33.456517118044538</v>
      </c>
      <c r="O648" s="152">
        <f t="shared" si="122"/>
        <v>-202.76677041239111</v>
      </c>
      <c r="P648" s="152">
        <f t="shared" si="123"/>
        <v>-26.484261432042185</v>
      </c>
      <c r="Q648" s="152">
        <f t="shared" si="124"/>
        <v>-15.16884462555409</v>
      </c>
      <c r="R648" s="153">
        <f t="shared" si="125"/>
        <v>-41.221148982825213</v>
      </c>
      <c r="S648" s="153">
        <f t="shared" si="126"/>
        <v>18.116584793976241</v>
      </c>
      <c r="T648" s="153">
        <f t="shared" si="127"/>
        <v>-23.104564188848972</v>
      </c>
      <c r="U648" s="154">
        <f t="shared" si="131"/>
        <v>-10896.476010374452</v>
      </c>
      <c r="V648" s="153">
        <f t="shared" si="120"/>
        <v>279.87631020637815</v>
      </c>
      <c r="W648" s="153">
        <f t="shared" si="128"/>
        <v>6.8763102063781503</v>
      </c>
      <c r="X648" s="153">
        <f t="shared" si="129"/>
        <v>44.377358371480668</v>
      </c>
      <c r="Y648" s="155">
        <v>2.7174877190964359</v>
      </c>
      <c r="Z648" s="153">
        <f t="shared" si="130"/>
        <v>35.743240347983388</v>
      </c>
      <c r="AA648" s="165">
        <v>2144.5944208790033</v>
      </c>
    </row>
    <row r="649" spans="13:27">
      <c r="M649" s="164">
        <f>Equations!E649-V648</f>
        <v>-63.393310206378146</v>
      </c>
      <c r="N649" s="152">
        <f t="shared" si="121"/>
        <v>-33.440427565697966</v>
      </c>
      <c r="O649" s="152">
        <f t="shared" si="122"/>
        <v>-202.66925797392705</v>
      </c>
      <c r="P649" s="152">
        <f t="shared" si="123"/>
        <v>-26.471524902738562</v>
      </c>
      <c r="Q649" s="152">
        <f t="shared" si="124"/>
        <v>-15.161549786142722</v>
      </c>
      <c r="R649" s="153">
        <f t="shared" si="125"/>
        <v>-41.169495220768106</v>
      </c>
      <c r="S649" s="153">
        <f t="shared" si="126"/>
        <v>18.102588808080821</v>
      </c>
      <c r="T649" s="153">
        <f t="shared" si="127"/>
        <v>-23.066906412687285</v>
      </c>
      <c r="U649" s="154">
        <f t="shared" si="131"/>
        <v>-10919.542916787139</v>
      </c>
      <c r="V649" s="153">
        <f t="shared" si="120"/>
        <v>279.8458588149449</v>
      </c>
      <c r="W649" s="153">
        <f t="shared" si="128"/>
        <v>6.8458588149449042</v>
      </c>
      <c r="X649" s="153">
        <f t="shared" si="129"/>
        <v>44.322545866900825</v>
      </c>
      <c r="Y649" s="155">
        <v>2.715388321212123</v>
      </c>
      <c r="Z649" s="153">
        <f t="shared" si="130"/>
        <v>35.788496820003594</v>
      </c>
      <c r="AA649" s="165">
        <v>2147.3098092002156</v>
      </c>
    </row>
    <row r="650" spans="13:27">
      <c r="M650" s="164">
        <f>Equations!E650-V649</f>
        <v>-63.3628588149449</v>
      </c>
      <c r="N650" s="152">
        <f t="shared" si="121"/>
        <v>-33.424364237466911</v>
      </c>
      <c r="O650" s="152">
        <f t="shared" si="122"/>
        <v>-202.57190446949642</v>
      </c>
      <c r="P650" s="152">
        <f t="shared" si="123"/>
        <v>-26.458809132509433</v>
      </c>
      <c r="Q650" s="152">
        <f t="shared" si="124"/>
        <v>-15.154266836478639</v>
      </c>
      <c r="R650" s="153">
        <f t="shared" si="125"/>
        <v>-41.117900579986255</v>
      </c>
      <c r="S650" s="153">
        <f t="shared" si="126"/>
        <v>18.088591164308998</v>
      </c>
      <c r="T650" s="153">
        <f t="shared" si="127"/>
        <v>-23.029309415677258</v>
      </c>
      <c r="U650" s="154">
        <f t="shared" si="131"/>
        <v>-10942.572226202816</v>
      </c>
      <c r="V650" s="153">
        <f t="shared" si="120"/>
        <v>279.81545705655964</v>
      </c>
      <c r="W650" s="153">
        <f t="shared" si="128"/>
        <v>6.8154570565596373</v>
      </c>
      <c r="X650" s="153">
        <f t="shared" si="129"/>
        <v>44.267822701807347</v>
      </c>
      <c r="Y650" s="155">
        <v>2.7132886746463494</v>
      </c>
      <c r="Z650" s="153">
        <f t="shared" si="130"/>
        <v>35.833718297914366</v>
      </c>
      <c r="AA650" s="165">
        <v>2150.0230978748618</v>
      </c>
    </row>
    <row r="651" spans="13:27">
      <c r="M651" s="164">
        <f>Equations!E651-V650</f>
        <v>-63.332457056559633</v>
      </c>
      <c r="N651" s="152">
        <f t="shared" si="121"/>
        <v>-33.408327091026017</v>
      </c>
      <c r="O651" s="152">
        <f t="shared" si="122"/>
        <v>-202.47470964258196</v>
      </c>
      <c r="P651" s="152">
        <f t="shared" si="123"/>
        <v>-26.446114087849946</v>
      </c>
      <c r="Q651" s="152">
        <f t="shared" si="124"/>
        <v>-15.146995757371966</v>
      </c>
      <c r="R651" s="153">
        <f t="shared" si="125"/>
        <v>-41.066364935441719</v>
      </c>
      <c r="S651" s="153">
        <f t="shared" si="126"/>
        <v>18.074591861097794</v>
      </c>
      <c r="T651" s="153">
        <f t="shared" si="127"/>
        <v>-22.991773074343925</v>
      </c>
      <c r="U651" s="154">
        <f t="shared" si="131"/>
        <v>-10965.563999277159</v>
      </c>
      <c r="V651" s="153">
        <f t="shared" si="120"/>
        <v>279.78510485114879</v>
      </c>
      <c r="W651" s="153">
        <f t="shared" si="128"/>
        <v>6.7851048511487875</v>
      </c>
      <c r="X651" s="153">
        <f t="shared" si="129"/>
        <v>44.21318873206782</v>
      </c>
      <c r="Y651" s="155">
        <v>2.7111887791646687</v>
      </c>
      <c r="Z651" s="153">
        <f t="shared" si="130"/>
        <v>35.878904777567108</v>
      </c>
      <c r="AA651" s="165">
        <v>2152.7342866540266</v>
      </c>
    </row>
    <row r="652" spans="13:27">
      <c r="M652" s="164">
        <f>Equations!E652-V651</f>
        <v>-63.302104851148783</v>
      </c>
      <c r="N652" s="152">
        <f t="shared" si="121"/>
        <v>-33.392316084135913</v>
      </c>
      <c r="O652" s="152">
        <f t="shared" si="122"/>
        <v>-202.37767323718737</v>
      </c>
      <c r="P652" s="152">
        <f t="shared" si="123"/>
        <v>-26.433439735323308</v>
      </c>
      <c r="Q652" s="152">
        <f t="shared" si="124"/>
        <v>-15.139736529671792</v>
      </c>
      <c r="R652" s="153">
        <f t="shared" si="125"/>
        <v>-41.014888162345663</v>
      </c>
      <c r="S652" s="153">
        <f t="shared" si="126"/>
        <v>18.060590896881262</v>
      </c>
      <c r="T652" s="153">
        <f t="shared" si="127"/>
        <v>-22.954297265464401</v>
      </c>
      <c r="U652" s="154">
        <f t="shared" si="131"/>
        <v>-10988.518296542623</v>
      </c>
      <c r="V652" s="153">
        <f t="shared" si="120"/>
        <v>279.75480211880148</v>
      </c>
      <c r="W652" s="153">
        <f t="shared" si="128"/>
        <v>6.7548021188014786</v>
      </c>
      <c r="X652" s="153">
        <f t="shared" si="129"/>
        <v>44.158643813842659</v>
      </c>
      <c r="Y652" s="155">
        <v>2.7090886345321894</v>
      </c>
      <c r="Z652" s="153">
        <f t="shared" si="130"/>
        <v>35.924056254809315</v>
      </c>
      <c r="AA652" s="165">
        <v>2155.4433752885589</v>
      </c>
    </row>
    <row r="653" spans="13:27">
      <c r="M653" s="164">
        <f>Equations!E653-V652</f>
        <v>-63.271802118801475</v>
      </c>
      <c r="N653" s="152">
        <f t="shared" si="121"/>
        <v>-33.376331174643042</v>
      </c>
      <c r="O653" s="152">
        <f t="shared" si="122"/>
        <v>-202.28079499783661</v>
      </c>
      <c r="P653" s="152">
        <f t="shared" si="123"/>
        <v>-26.420786041560646</v>
      </c>
      <c r="Q653" s="152">
        <f t="shared" si="124"/>
        <v>-15.132489134266123</v>
      </c>
      <c r="R653" s="153">
        <f t="shared" si="125"/>
        <v>-40.963470136157959</v>
      </c>
      <c r="S653" s="153">
        <f t="shared" si="126"/>
        <v>18.046588270090549</v>
      </c>
      <c r="T653" s="153">
        <f t="shared" si="127"/>
        <v>-22.91688186606741</v>
      </c>
      <c r="U653" s="154">
        <f t="shared" si="131"/>
        <v>-11011.43517840869</v>
      </c>
      <c r="V653" s="153">
        <f t="shared" si="120"/>
        <v>279.72454877976901</v>
      </c>
      <c r="W653" s="153">
        <f t="shared" si="128"/>
        <v>6.7245487797690089</v>
      </c>
      <c r="X653" s="153">
        <f t="shared" si="129"/>
        <v>44.104187803584217</v>
      </c>
      <c r="Y653" s="155">
        <v>2.7069882405135823</v>
      </c>
      <c r="Z653" s="153">
        <f t="shared" si="130"/>
        <v>35.96917272548454</v>
      </c>
      <c r="AA653" s="165">
        <v>2158.1503635290724</v>
      </c>
    </row>
    <row r="654" spans="13:27">
      <c r="M654" s="164">
        <f>Equations!E654-V653</f>
        <v>-63.241548779769005</v>
      </c>
      <c r="N654" s="152">
        <f t="shared" si="121"/>
        <v>-33.360372320479371</v>
      </c>
      <c r="O654" s="152">
        <f t="shared" si="122"/>
        <v>-202.18407466957194</v>
      </c>
      <c r="P654" s="152">
        <f t="shared" si="123"/>
        <v>-26.408152973260822</v>
      </c>
      <c r="Q654" s="152">
        <f t="shared" si="124"/>
        <v>-15.125253552081748</v>
      </c>
      <c r="R654" s="153">
        <f t="shared" si="125"/>
        <v>-40.912110732586321</v>
      </c>
      <c r="S654" s="153">
        <f t="shared" si="126"/>
        <v>18.032583979153824</v>
      </c>
      <c r="T654" s="153">
        <f t="shared" si="127"/>
        <v>-22.879526753432497</v>
      </c>
      <c r="U654" s="154">
        <f t="shared" si="131"/>
        <v>-11034.314705162124</v>
      </c>
      <c r="V654" s="153">
        <f t="shared" si="120"/>
        <v>279.69434475446496</v>
      </c>
      <c r="W654" s="153">
        <f t="shared" si="128"/>
        <v>6.6943447544649644</v>
      </c>
      <c r="X654" s="153">
        <f t="shared" si="129"/>
        <v>44.049820558036934</v>
      </c>
      <c r="Y654" s="155">
        <v>2.7048875968730735</v>
      </c>
      <c r="Z654" s="153">
        <f t="shared" si="130"/>
        <v>36.014254185432421</v>
      </c>
      <c r="AA654" s="165">
        <v>2160.8552511259454</v>
      </c>
    </row>
    <row r="655" spans="13:27">
      <c r="M655" s="164">
        <f>Equations!E655-V654</f>
        <v>-63.21134475446496</v>
      </c>
      <c r="N655" s="152">
        <f t="shared" si="121"/>
        <v>-33.344439479662505</v>
      </c>
      <c r="O655" s="152">
        <f t="shared" si="122"/>
        <v>-202.08751199795458</v>
      </c>
      <c r="P655" s="152">
        <f t="shared" si="123"/>
        <v>-26.395540497190463</v>
      </c>
      <c r="Q655" s="152">
        <f t="shared" si="124"/>
        <v>-15.118029764084271</v>
      </c>
      <c r="R655" s="153">
        <f t="shared" si="125"/>
        <v>-40.860809827586024</v>
      </c>
      <c r="S655" s="153">
        <f t="shared" si="126"/>
        <v>18.018578022496282</v>
      </c>
      <c r="T655" s="153">
        <f t="shared" si="127"/>
        <v>-22.842231805089742</v>
      </c>
      <c r="U655" s="154">
        <f t="shared" si="131"/>
        <v>-11057.156936967212</v>
      </c>
      <c r="V655" s="153">
        <f t="shared" si="120"/>
        <v>279.66418996346431</v>
      </c>
      <c r="W655" s="153">
        <f t="shared" si="128"/>
        <v>6.6641899634643096</v>
      </c>
      <c r="X655" s="153">
        <f t="shared" si="129"/>
        <v>43.99554193423576</v>
      </c>
      <c r="Y655" s="155">
        <v>2.7027867033744424</v>
      </c>
      <c r="Z655" s="153">
        <f t="shared" si="130"/>
        <v>36.059300630488664</v>
      </c>
      <c r="AA655" s="165">
        <v>2163.5580378293198</v>
      </c>
    </row>
    <row r="656" spans="13:27">
      <c r="M656" s="164">
        <f>Equations!E656-V655</f>
        <v>-63.181189963464305</v>
      </c>
      <c r="N656" s="152">
        <f t="shared" si="121"/>
        <v>-33.328532610295163</v>
      </c>
      <c r="O656" s="152">
        <f t="shared" si="122"/>
        <v>-201.99110672906158</v>
      </c>
      <c r="P656" s="152">
        <f t="shared" si="123"/>
        <v>-26.382948580183573</v>
      </c>
      <c r="Q656" s="152">
        <f t="shared" si="124"/>
        <v>-15.110817751277892</v>
      </c>
      <c r="R656" s="153">
        <f t="shared" si="125"/>
        <v>-40.809567297358953</v>
      </c>
      <c r="S656" s="153">
        <f t="shared" si="126"/>
        <v>18.004570398540153</v>
      </c>
      <c r="T656" s="153">
        <f t="shared" si="127"/>
        <v>-22.8049968988188</v>
      </c>
      <c r="U656" s="154">
        <f t="shared" si="131"/>
        <v>-11079.96193386603</v>
      </c>
      <c r="V656" s="153">
        <f t="shared" si="120"/>
        <v>279.63408432750367</v>
      </c>
      <c r="W656" s="153">
        <f t="shared" si="128"/>
        <v>6.6340843275036718</v>
      </c>
      <c r="X656" s="153">
        <f t="shared" si="129"/>
        <v>43.941351789506612</v>
      </c>
      <c r="Y656" s="155">
        <v>2.7006855597810229</v>
      </c>
      <c r="Z656" s="153">
        <f t="shared" si="130"/>
        <v>36.104312056485014</v>
      </c>
      <c r="AA656" s="165">
        <v>2166.2587233891009</v>
      </c>
    </row>
    <row r="657" spans="13:27">
      <c r="M657" s="164">
        <f>Equations!E657-V656</f>
        <v>-63.151084327503668</v>
      </c>
      <c r="N657" s="152">
        <f t="shared" si="121"/>
        <v>-33.312651670565344</v>
      </c>
      <c r="O657" s="152">
        <f t="shared" si="122"/>
        <v>-201.89485860948696</v>
      </c>
      <c r="P657" s="152">
        <f t="shared" si="123"/>
        <v>-26.370377189141671</v>
      </c>
      <c r="Q657" s="152">
        <f t="shared" si="124"/>
        <v>-15.103617494705476</v>
      </c>
      <c r="R657" s="153">
        <f t="shared" si="125"/>
        <v>-40.758383018353385</v>
      </c>
      <c r="S657" s="153">
        <f t="shared" si="126"/>
        <v>17.990561105704689</v>
      </c>
      <c r="T657" s="153">
        <f t="shared" si="127"/>
        <v>-22.767821912648696</v>
      </c>
      <c r="U657" s="154">
        <f t="shared" si="131"/>
        <v>-11102.729755778679</v>
      </c>
      <c r="V657" s="153">
        <f t="shared" si="120"/>
        <v>279.60402776748037</v>
      </c>
      <c r="W657" s="153">
        <f t="shared" si="128"/>
        <v>6.6040277674803747</v>
      </c>
      <c r="X657" s="153">
        <f t="shared" si="129"/>
        <v>43.887249981464677</v>
      </c>
      <c r="Y657" s="155">
        <v>2.6985841658557033</v>
      </c>
      <c r="Z657" s="153">
        <f t="shared" si="130"/>
        <v>36.149288459249277</v>
      </c>
      <c r="AA657" s="165">
        <v>2168.9573075549565</v>
      </c>
    </row>
    <row r="658" spans="13:27">
      <c r="M658" s="164">
        <f>Equations!E658-V657</f>
        <v>-63.121027767480371</v>
      </c>
      <c r="N658" s="152">
        <f t="shared" si="121"/>
        <v>-33.29679661874583</v>
      </c>
      <c r="O658" s="152">
        <f t="shared" si="122"/>
        <v>-201.79876738633834</v>
      </c>
      <c r="P658" s="152">
        <f t="shared" si="123"/>
        <v>-26.357826291033387</v>
      </c>
      <c r="Q658" s="152">
        <f t="shared" si="124"/>
        <v>-15.096428975448319</v>
      </c>
      <c r="R658" s="153">
        <f t="shared" si="125"/>
        <v>-40.70725686726297</v>
      </c>
      <c r="S658" s="153">
        <f t="shared" si="126"/>
        <v>17.97655014240615</v>
      </c>
      <c r="T658" s="153">
        <f t="shared" si="127"/>
        <v>-22.73070672485682</v>
      </c>
      <c r="U658" s="154">
        <f t="shared" si="131"/>
        <v>-11125.460462503535</v>
      </c>
      <c r="V658" s="153">
        <f t="shared" si="120"/>
        <v>279.57402020445272</v>
      </c>
      <c r="W658" s="153">
        <f t="shared" si="128"/>
        <v>6.5740202044527223</v>
      </c>
      <c r="X658" s="153">
        <f t="shared" si="129"/>
        <v>43.833236368014902</v>
      </c>
      <c r="Y658" s="155">
        <v>2.6964825213609225</v>
      </c>
      <c r="Z658" s="153">
        <f t="shared" si="130"/>
        <v>36.194229834605288</v>
      </c>
      <c r="AA658" s="165">
        <v>2171.6537900763174</v>
      </c>
    </row>
    <row r="659" spans="13:27">
      <c r="M659" s="164">
        <f>Equations!E659-V658</f>
        <v>-63.091020204452718</v>
      </c>
      <c r="N659" s="152">
        <f t="shared" si="121"/>
        <v>-33.28096741319429</v>
      </c>
      <c r="O659" s="152">
        <f t="shared" si="122"/>
        <v>-201.70283280723811</v>
      </c>
      <c r="P659" s="152">
        <f t="shared" si="123"/>
        <v>-26.345295852894548</v>
      </c>
      <c r="Q659" s="152">
        <f t="shared" si="124"/>
        <v>-15.089252174626223</v>
      </c>
      <c r="R659" s="153">
        <f t="shared" si="125"/>
        <v>-40.656188721026531</v>
      </c>
      <c r="S659" s="153">
        <f t="shared" si="126"/>
        <v>17.962537507057792</v>
      </c>
      <c r="T659" s="153">
        <f t="shared" si="127"/>
        <v>-22.693651213968739</v>
      </c>
      <c r="U659" s="154">
        <f t="shared" si="131"/>
        <v>-11148.154113717505</v>
      </c>
      <c r="V659" s="153">
        <f t="shared" si="120"/>
        <v>279.54406155963915</v>
      </c>
      <c r="W659" s="153">
        <f t="shared" si="128"/>
        <v>6.5440615596391467</v>
      </c>
      <c r="X659" s="153">
        <f t="shared" si="129"/>
        <v>43.779310807350463</v>
      </c>
      <c r="Y659" s="155">
        <v>2.6943806260586687</v>
      </c>
      <c r="Z659" s="153">
        <f t="shared" si="130"/>
        <v>36.239136178372938</v>
      </c>
      <c r="AA659" s="165">
        <v>2174.3481707023761</v>
      </c>
    </row>
    <row r="660" spans="13:27">
      <c r="M660" s="164">
        <f>Equations!E660-V659</f>
        <v>-63.061061559639143</v>
      </c>
      <c r="N660" s="152">
        <f t="shared" si="121"/>
        <v>-33.265164012352884</v>
      </c>
      <c r="O660" s="152">
        <f t="shared" si="122"/>
        <v>-201.6070546203205</v>
      </c>
      <c r="P660" s="152">
        <f t="shared" si="123"/>
        <v>-26.332785841827874</v>
      </c>
      <c r="Q660" s="152">
        <f t="shared" si="124"/>
        <v>-15.082087073397281</v>
      </c>
      <c r="R660" s="153">
        <f t="shared" si="125"/>
        <v>-40.605178456827112</v>
      </c>
      <c r="S660" s="153">
        <f t="shared" si="126"/>
        <v>17.948523198069864</v>
      </c>
      <c r="T660" s="153">
        <f t="shared" si="127"/>
        <v>-22.656655258757247</v>
      </c>
      <c r="U660" s="154">
        <f t="shared" si="131"/>
        <v>-11170.810768976262</v>
      </c>
      <c r="V660" s="153">
        <f t="shared" si="120"/>
        <v>279.51415175441826</v>
      </c>
      <c r="W660" s="153">
        <f t="shared" si="128"/>
        <v>6.5141517544182648</v>
      </c>
      <c r="X660" s="153">
        <f t="shared" si="129"/>
        <v>43.725473157952877</v>
      </c>
      <c r="Y660" s="155">
        <v>2.6922784797104797</v>
      </c>
      <c r="Z660" s="153">
        <f t="shared" si="130"/>
        <v>36.284007486368111</v>
      </c>
      <c r="AA660" s="165">
        <v>2177.0404491820868</v>
      </c>
    </row>
    <row r="661" spans="13:27">
      <c r="M661" s="164">
        <f>Equations!E661-V660</f>
        <v>-63.031151754418261</v>
      </c>
      <c r="N661" s="152">
        <f t="shared" si="121"/>
        <v>-33.249386374748269</v>
      </c>
      <c r="O661" s="152">
        <f t="shared" si="122"/>
        <v>-201.51143257423195</v>
      </c>
      <c r="P661" s="152">
        <f t="shared" si="123"/>
        <v>-26.320296225002963</v>
      </c>
      <c r="Q661" s="152">
        <f t="shared" si="124"/>
        <v>-15.074933652957903</v>
      </c>
      <c r="R661" s="153">
        <f t="shared" si="125"/>
        <v>-40.554225952091706</v>
      </c>
      <c r="S661" s="153">
        <f t="shared" si="126"/>
        <v>17.934507213849631</v>
      </c>
      <c r="T661" s="153">
        <f t="shared" si="127"/>
        <v>-22.619718738242074</v>
      </c>
      <c r="U661" s="154">
        <f t="shared" si="131"/>
        <v>-11193.430487714504</v>
      </c>
      <c r="V661" s="153">
        <f t="shared" si="120"/>
        <v>279.48429071032831</v>
      </c>
      <c r="W661" s="153">
        <f t="shared" si="128"/>
        <v>6.4842907103283096</v>
      </c>
      <c r="X661" s="153">
        <f t="shared" si="129"/>
        <v>43.67172327859096</v>
      </c>
      <c r="Y661" s="155">
        <v>2.6901760820774445</v>
      </c>
      <c r="Z661" s="153">
        <f t="shared" si="130"/>
        <v>36.32884375440274</v>
      </c>
      <c r="AA661" s="165">
        <v>2179.7306252641642</v>
      </c>
    </row>
    <row r="662" spans="13:27">
      <c r="M662" s="164">
        <f>Equations!E662-V661</f>
        <v>-63.001290710328306</v>
      </c>
      <c r="N662" s="152">
        <f t="shared" si="121"/>
        <v>-33.233634458991297</v>
      </c>
      <c r="O662" s="152">
        <f t="shared" si="122"/>
        <v>-201.41596641812907</v>
      </c>
      <c r="P662" s="152">
        <f t="shared" si="123"/>
        <v>-26.307826969656055</v>
      </c>
      <c r="Q662" s="152">
        <f t="shared" si="124"/>
        <v>-15.067791894542667</v>
      </c>
      <c r="R662" s="153">
        <f t="shared" si="125"/>
        <v>-40.503331084490355</v>
      </c>
      <c r="S662" s="153">
        <f t="shared" si="126"/>
        <v>17.920489552801282</v>
      </c>
      <c r="T662" s="153">
        <f t="shared" si="127"/>
        <v>-22.582841531689073</v>
      </c>
      <c r="U662" s="154">
        <f t="shared" si="131"/>
        <v>-11216.013329246192</v>
      </c>
      <c r="V662" s="153">
        <f t="shared" si="120"/>
        <v>279.45447834906702</v>
      </c>
      <c r="W662" s="153">
        <f t="shared" si="128"/>
        <v>6.454478349067017</v>
      </c>
      <c r="X662" s="153">
        <f t="shared" si="129"/>
        <v>43.618061028320632</v>
      </c>
      <c r="Y662" s="155">
        <v>2.6880734329201923</v>
      </c>
      <c r="Z662" s="153">
        <f t="shared" si="130"/>
        <v>36.373644978284737</v>
      </c>
      <c r="AA662" s="165">
        <v>2182.4186986970844</v>
      </c>
    </row>
    <row r="663" spans="13:27">
      <c r="M663" s="164">
        <f>Equations!E663-V662</f>
        <v>-62.971478349067013</v>
      </c>
      <c r="N663" s="152">
        <f t="shared" si="121"/>
        <v>-33.217908223776966</v>
      </c>
      <c r="O663" s="152">
        <f t="shared" si="122"/>
        <v>-201.32065590167861</v>
      </c>
      <c r="P663" s="152">
        <f t="shared" si="123"/>
        <v>-26.295378043090007</v>
      </c>
      <c r="Q663" s="152">
        <f t="shared" si="124"/>
        <v>-15.060661779424303</v>
      </c>
      <c r="R663" s="153">
        <f t="shared" si="125"/>
        <v>-40.452493731935839</v>
      </c>
      <c r="S663" s="153">
        <f t="shared" si="126"/>
        <v>17.906470213326021</v>
      </c>
      <c r="T663" s="153">
        <f t="shared" si="127"/>
        <v>-22.546023518609818</v>
      </c>
      <c r="U663" s="154">
        <f t="shared" si="131"/>
        <v>-11238.559352764802</v>
      </c>
      <c r="V663" s="153">
        <f t="shared" si="120"/>
        <v>279.42471459249106</v>
      </c>
      <c r="W663" s="153">
        <f t="shared" si="128"/>
        <v>6.4247145924910569</v>
      </c>
      <c r="X663" s="153">
        <f t="shared" si="129"/>
        <v>43.564486266483904</v>
      </c>
      <c r="Y663" s="155">
        <v>2.6859705319989029</v>
      </c>
      <c r="Z663" s="153">
        <f t="shared" si="130"/>
        <v>36.418411153818056</v>
      </c>
      <c r="AA663" s="165">
        <v>2185.1046692290834</v>
      </c>
    </row>
    <row r="664" spans="13:27">
      <c r="M664" s="164">
        <f>Equations!E664-V663</f>
        <v>-62.941714592491053</v>
      </c>
      <c r="N664" s="152">
        <f t="shared" si="121"/>
        <v>-33.2022076278841</v>
      </c>
      <c r="O664" s="152">
        <f t="shared" si="122"/>
        <v>-201.22550077505517</v>
      </c>
      <c r="P664" s="152">
        <f t="shared" si="123"/>
        <v>-26.282949412674043</v>
      </c>
      <c r="Q664" s="152">
        <f t="shared" si="124"/>
        <v>-15.053543288913554</v>
      </c>
      <c r="R664" s="153">
        <f t="shared" si="125"/>
        <v>-40.401713772582823</v>
      </c>
      <c r="S664" s="153">
        <f t="shared" si="126"/>
        <v>17.892449193821975</v>
      </c>
      <c r="T664" s="153">
        <f t="shared" si="127"/>
        <v>-22.509264578760849</v>
      </c>
      <c r="U664" s="154">
        <f t="shared" si="131"/>
        <v>-11261.068617343562</v>
      </c>
      <c r="V664" s="153">
        <f t="shared" si="120"/>
        <v>279.39499936261592</v>
      </c>
      <c r="W664" s="153">
        <f t="shared" si="128"/>
        <v>6.3949993626159198</v>
      </c>
      <c r="X664" s="153">
        <f t="shared" si="129"/>
        <v>43.510998852708653</v>
      </c>
      <c r="Y664" s="155">
        <v>2.6838673790732961</v>
      </c>
      <c r="Z664" s="153">
        <f t="shared" si="130"/>
        <v>36.463142276802614</v>
      </c>
      <c r="AA664" s="165">
        <v>2187.7885366081568</v>
      </c>
    </row>
    <row r="665" spans="13:27">
      <c r="M665" s="164">
        <f>Equations!E665-V664</f>
        <v>-62.911999362615916</v>
      </c>
      <c r="N665" s="152">
        <f t="shared" si="121"/>
        <v>-33.186532630175314</v>
      </c>
      <c r="O665" s="152">
        <f t="shared" si="122"/>
        <v>-201.13050078894128</v>
      </c>
      <c r="P665" s="152">
        <f t="shared" si="123"/>
        <v>-26.270541045843707</v>
      </c>
      <c r="Q665" s="152">
        <f t="shared" si="124"/>
        <v>-15.046436404359145</v>
      </c>
      <c r="R665" s="153">
        <f t="shared" si="125"/>
        <v>-40.35099108482747</v>
      </c>
      <c r="S665" s="153">
        <f t="shared" si="126"/>
        <v>17.878426492684241</v>
      </c>
      <c r="T665" s="153">
        <f t="shared" si="127"/>
        <v>-22.472564592143229</v>
      </c>
      <c r="U665" s="154">
        <f t="shared" si="131"/>
        <v>-11283.541181935705</v>
      </c>
      <c r="V665" s="153">
        <f t="shared" si="120"/>
        <v>279.36533258161541</v>
      </c>
      <c r="W665" s="153">
        <f t="shared" si="128"/>
        <v>6.3653325816154052</v>
      </c>
      <c r="X665" s="153">
        <f t="shared" si="129"/>
        <v>43.457598646907726</v>
      </c>
      <c r="Y665" s="155">
        <v>2.681763973902636</v>
      </c>
      <c r="Z665" s="153">
        <f t="shared" si="130"/>
        <v>36.507838343034322</v>
      </c>
      <c r="AA665" s="165">
        <v>2190.4703005820593</v>
      </c>
    </row>
    <row r="666" spans="13:27">
      <c r="M666" s="164">
        <f>Equations!E666-V665</f>
        <v>-62.882332581615401</v>
      </c>
      <c r="N666" s="152">
        <f t="shared" si="121"/>
        <v>-33.170883189596715</v>
      </c>
      <c r="O666" s="152">
        <f t="shared" si="122"/>
        <v>-201.03565569452556</v>
      </c>
      <c r="P666" s="152">
        <f t="shared" si="123"/>
        <v>-26.258152910100634</v>
      </c>
      <c r="Q666" s="152">
        <f t="shared" si="124"/>
        <v>-15.039341107147663</v>
      </c>
      <c r="R666" s="153">
        <f t="shared" si="125"/>
        <v>-40.300325547306734</v>
      </c>
      <c r="S666" s="153">
        <f t="shared" si="126"/>
        <v>17.864402108304876</v>
      </c>
      <c r="T666" s="153">
        <f t="shared" si="127"/>
        <v>-22.435923439001858</v>
      </c>
      <c r="U666" s="154">
        <f t="shared" si="131"/>
        <v>-11305.977105374706</v>
      </c>
      <c r="V666" s="153">
        <f t="shared" si="120"/>
        <v>279.33571417182156</v>
      </c>
      <c r="W666" s="153">
        <f t="shared" si="128"/>
        <v>6.3357141718215644</v>
      </c>
      <c r="X666" s="153">
        <f t="shared" si="129"/>
        <v>43.404285509278814</v>
      </c>
      <c r="Y666" s="155">
        <v>2.6796603162457311</v>
      </c>
      <c r="Z666" s="153">
        <f t="shared" si="130"/>
        <v>36.552499348305084</v>
      </c>
      <c r="AA666" s="165">
        <v>2193.1499608983049</v>
      </c>
    </row>
    <row r="667" spans="13:27">
      <c r="M667" s="164">
        <f>Equations!E667-V666</f>
        <v>-62.85271417182156</v>
      </c>
      <c r="N667" s="152">
        <f t="shared" si="121"/>
        <v>-33.155259265177918</v>
      </c>
      <c r="O667" s="152">
        <f t="shared" si="122"/>
        <v>-200.94096524350252</v>
      </c>
      <c r="P667" s="152">
        <f t="shared" si="123"/>
        <v>-26.245784973012562</v>
      </c>
      <c r="Q667" s="152">
        <f t="shared" si="124"/>
        <v>-15.032257378703548</v>
      </c>
      <c r="R667" s="153">
        <f t="shared" si="125"/>
        <v>-40.249717038897842</v>
      </c>
      <c r="S667" s="153">
        <f t="shared" si="126"/>
        <v>17.850376039072835</v>
      </c>
      <c r="T667" s="153">
        <f t="shared" si="127"/>
        <v>-22.399340999825007</v>
      </c>
      <c r="U667" s="154">
        <f t="shared" si="131"/>
        <v>-11328.376446374532</v>
      </c>
      <c r="V667" s="153">
        <f t="shared" si="120"/>
        <v>279.30614405572413</v>
      </c>
      <c r="W667" s="153">
        <f t="shared" si="128"/>
        <v>6.3061440557241326</v>
      </c>
      <c r="X667" s="153">
        <f t="shared" si="129"/>
        <v>43.35105930030344</v>
      </c>
      <c r="Y667" s="155">
        <v>2.6775564058609249</v>
      </c>
      <c r="Z667" s="153">
        <f t="shared" si="130"/>
        <v>36.597125288402758</v>
      </c>
      <c r="AA667" s="165">
        <v>2195.8275173041657</v>
      </c>
    </row>
    <row r="668" spans="13:27">
      <c r="M668" s="164">
        <f>Equations!E668-V667</f>
        <v>-62.823144055724129</v>
      </c>
      <c r="N668" s="152">
        <f t="shared" si="121"/>
        <v>-33.139660816031686</v>
      </c>
      <c r="O668" s="152">
        <f t="shared" si="122"/>
        <v>-200.84642918807083</v>
      </c>
      <c r="P668" s="152">
        <f t="shared" si="123"/>
        <v>-26.233437202213061</v>
      </c>
      <c r="Q668" s="152">
        <f t="shared" si="124"/>
        <v>-15.025185200488941</v>
      </c>
      <c r="R668" s="153">
        <f t="shared" si="125"/>
        <v>-40.199165438717628</v>
      </c>
      <c r="S668" s="153">
        <f t="shared" si="126"/>
        <v>17.836348283374011</v>
      </c>
      <c r="T668" s="153">
        <f t="shared" si="127"/>
        <v>-22.362817155343617</v>
      </c>
      <c r="U668" s="154">
        <f t="shared" si="131"/>
        <v>-11350.739263529875</v>
      </c>
      <c r="V668" s="153">
        <f t="shared" si="120"/>
        <v>279.2766221559703</v>
      </c>
      <c r="W668" s="153">
        <f t="shared" si="128"/>
        <v>6.2766221559703013</v>
      </c>
      <c r="X668" s="153">
        <f t="shared" si="129"/>
        <v>43.297919880746541</v>
      </c>
      <c r="Y668" s="155">
        <v>2.6754522425061018</v>
      </c>
      <c r="Z668" s="153">
        <f t="shared" si="130"/>
        <v>36.641716159111198</v>
      </c>
      <c r="AA668" s="165">
        <v>2198.5029695466719</v>
      </c>
    </row>
    <row r="669" spans="13:27">
      <c r="M669" s="164">
        <f>Equations!E669-V668</f>
        <v>-62.793622155970297</v>
      </c>
      <c r="N669" s="152">
        <f t="shared" si="121"/>
        <v>-33.124087801353866</v>
      </c>
      <c r="O669" s="152">
        <f t="shared" si="122"/>
        <v>-200.75204728093249</v>
      </c>
      <c r="P669" s="152">
        <f t="shared" si="123"/>
        <v>-26.221109565401456</v>
      </c>
      <c r="Q669" s="152">
        <f t="shared" si="124"/>
        <v>-15.018124554003657</v>
      </c>
      <c r="R669" s="153">
        <f t="shared" si="125"/>
        <v>-40.148670626122055</v>
      </c>
      <c r="S669" s="153">
        <f t="shared" si="126"/>
        <v>17.822318839591233</v>
      </c>
      <c r="T669" s="153">
        <f t="shared" si="127"/>
        <v>-22.326351786530822</v>
      </c>
      <c r="U669" s="154">
        <f t="shared" si="131"/>
        <v>-11373.065615316405</v>
      </c>
      <c r="V669" s="153">
        <f t="shared" si="120"/>
        <v>279.24714839536438</v>
      </c>
      <c r="W669" s="153">
        <f t="shared" si="128"/>
        <v>6.2471483953643769</v>
      </c>
      <c r="X669" s="153">
        <f t="shared" si="129"/>
        <v>43.244867111655878</v>
      </c>
      <c r="Y669" s="155">
        <v>2.6733478259386847</v>
      </c>
      <c r="Z669" s="153">
        <f t="shared" si="130"/>
        <v>36.686271956210177</v>
      </c>
      <c r="AA669" s="165">
        <v>2201.1763173726108</v>
      </c>
    </row>
    <row r="670" spans="13:27">
      <c r="M670" s="164">
        <f>Equations!E670-V669</f>
        <v>-62.764148395364373</v>
      </c>
      <c r="N670" s="152">
        <f t="shared" si="121"/>
        <v>-33.108540180423162</v>
      </c>
      <c r="O670" s="152">
        <f t="shared" si="122"/>
        <v>-200.65781927529187</v>
      </c>
      <c r="P670" s="152">
        <f t="shared" si="123"/>
        <v>-26.208802030342675</v>
      </c>
      <c r="Q670" s="152">
        <f t="shared" si="124"/>
        <v>-15.011075420785076</v>
      </c>
      <c r="R670" s="153">
        <f t="shared" si="125"/>
        <v>-40.098232480705505</v>
      </c>
      <c r="S670" s="153">
        <f t="shared" si="126"/>
        <v>17.808287706104217</v>
      </c>
      <c r="T670" s="153">
        <f t="shared" si="127"/>
        <v>-22.289944774601288</v>
      </c>
      <c r="U670" s="154">
        <f t="shared" si="131"/>
        <v>-11395.355560091008</v>
      </c>
      <c r="V670" s="153">
        <f t="shared" si="120"/>
        <v>279.21772269686744</v>
      </c>
      <c r="W670" s="153">
        <f t="shared" si="128"/>
        <v>6.2177226968674404</v>
      </c>
      <c r="X670" s="153">
        <f t="shared" si="129"/>
        <v>43.191900854361393</v>
      </c>
      <c r="Y670" s="155">
        <v>2.6712431559156324</v>
      </c>
      <c r="Z670" s="153">
        <f t="shared" si="130"/>
        <v>36.730792675475442</v>
      </c>
      <c r="AA670" s="165">
        <v>2203.8475605285266</v>
      </c>
    </row>
    <row r="671" spans="13:27">
      <c r="M671" s="164">
        <f>Equations!E671-V670</f>
        <v>-62.734722696867436</v>
      </c>
      <c r="N671" s="152">
        <f t="shared" si="121"/>
        <v>-33.093017912600999</v>
      </c>
      <c r="O671" s="152">
        <f t="shared" si="122"/>
        <v>-200.56374492485452</v>
      </c>
      <c r="P671" s="152">
        <f t="shared" si="123"/>
        <v>-26.196514564867119</v>
      </c>
      <c r="Q671" s="152">
        <f t="shared" si="124"/>
        <v>-15.004037782408078</v>
      </c>
      <c r="R671" s="153">
        <f t="shared" si="125"/>
        <v>-40.047850882300239</v>
      </c>
      <c r="S671" s="153">
        <f t="shared" si="126"/>
        <v>17.794254881289582</v>
      </c>
      <c r="T671" s="153">
        <f t="shared" si="127"/>
        <v>-22.253596001010656</v>
      </c>
      <c r="U671" s="154">
        <f t="shared" si="131"/>
        <v>-11417.609156092018</v>
      </c>
      <c r="V671" s="153">
        <f t="shared" si="120"/>
        <v>279.18834498359718</v>
      </c>
      <c r="W671" s="153">
        <f t="shared" si="128"/>
        <v>6.188344983597176</v>
      </c>
      <c r="X671" s="153">
        <f t="shared" si="129"/>
        <v>43.139020970474917</v>
      </c>
      <c r="Y671" s="155">
        <v>2.6691382321934372</v>
      </c>
      <c r="Z671" s="153">
        <f t="shared" si="130"/>
        <v>36.775278312678665</v>
      </c>
      <c r="AA671" s="165">
        <v>2206.5166987607199</v>
      </c>
    </row>
    <row r="672" spans="13:27">
      <c r="M672" s="164">
        <f>Equations!E672-V671</f>
        <v>-62.705344983597172</v>
      </c>
      <c r="N672" s="152">
        <f t="shared" si="121"/>
        <v>-33.077520957331394</v>
      </c>
      <c r="O672" s="152">
        <f t="shared" si="122"/>
        <v>-200.46982398382664</v>
      </c>
      <c r="P672" s="152">
        <f t="shared" si="123"/>
        <v>-26.184247136870574</v>
      </c>
      <c r="Q672" s="152">
        <f t="shared" si="124"/>
        <v>-14.997011620484995</v>
      </c>
      <c r="R672" s="153">
        <f t="shared" si="125"/>
        <v>-39.997525710975872</v>
      </c>
      <c r="S672" s="153">
        <f t="shared" si="126"/>
        <v>17.780220363520829</v>
      </c>
      <c r="T672" s="153">
        <f t="shared" si="127"/>
        <v>-22.217305347455042</v>
      </c>
      <c r="U672" s="154">
        <f t="shared" si="131"/>
        <v>-11439.826461439472</v>
      </c>
      <c r="V672" s="153">
        <f t="shared" si="120"/>
        <v>279.15901517882742</v>
      </c>
      <c r="W672" s="153">
        <f t="shared" si="128"/>
        <v>6.159015178827417</v>
      </c>
      <c r="X672" s="153">
        <f t="shared" si="129"/>
        <v>43.086227321889353</v>
      </c>
      <c r="Y672" s="155">
        <v>2.6670330545281242</v>
      </c>
      <c r="Z672" s="153">
        <f t="shared" si="130"/>
        <v>36.819728863587464</v>
      </c>
      <c r="AA672" s="165">
        <v>2209.1837318152479</v>
      </c>
    </row>
    <row r="673" spans="13:27">
      <c r="M673" s="164">
        <f>Equations!E673-V672</f>
        <v>-62.676015178827413</v>
      </c>
      <c r="N673" s="152">
        <f t="shared" si="121"/>
        <v>-33.062049274140755</v>
      </c>
      <c r="O673" s="152">
        <f t="shared" si="122"/>
        <v>-200.37605620691366</v>
      </c>
      <c r="P673" s="152">
        <f t="shared" si="123"/>
        <v>-26.171999714314037</v>
      </c>
      <c r="Q673" s="152">
        <f t="shared" si="124"/>
        <v>-14.989996916665511</v>
      </c>
      <c r="R673" s="153">
        <f t="shared" si="125"/>
        <v>-39.94725684703883</v>
      </c>
      <c r="S673" s="153">
        <f t="shared" si="126"/>
        <v>17.766184151168371</v>
      </c>
      <c r="T673" s="153">
        <f t="shared" si="127"/>
        <v>-22.181072695870458</v>
      </c>
      <c r="U673" s="154">
        <f t="shared" si="131"/>
        <v>-11462.007534135342</v>
      </c>
      <c r="V673" s="153">
        <f t="shared" si="120"/>
        <v>279.1297332059878</v>
      </c>
      <c r="W673" s="153">
        <f t="shared" si="128"/>
        <v>6.1297332059878045</v>
      </c>
      <c r="X673" s="153">
        <f t="shared" si="129"/>
        <v>43.033519770778049</v>
      </c>
      <c r="Y673" s="155">
        <v>2.6649276226752554</v>
      </c>
      <c r="Z673" s="153">
        <f t="shared" si="130"/>
        <v>36.864144323965391</v>
      </c>
      <c r="AA673" s="165">
        <v>2211.8486594379233</v>
      </c>
    </row>
    <row r="674" spans="13:27">
      <c r="M674" s="164">
        <f>Equations!E674-V673</f>
        <v>-62.6467332059878</v>
      </c>
      <c r="N674" s="152">
        <f t="shared" si="121"/>
        <v>-33.046602822637652</v>
      </c>
      <c r="O674" s="152">
        <f t="shared" si="122"/>
        <v>-200.2824413493191</v>
      </c>
      <c r="P674" s="152">
        <f t="shared" si="123"/>
        <v>-26.159772265223562</v>
      </c>
      <c r="Q674" s="152">
        <f t="shared" si="124"/>
        <v>-14.982993652636564</v>
      </c>
      <c r="R674" s="153">
        <f t="shared" si="125"/>
        <v>-39.89704417103156</v>
      </c>
      <c r="S674" s="153">
        <f t="shared" si="126"/>
        <v>17.752146242599462</v>
      </c>
      <c r="T674" s="153">
        <f t="shared" si="127"/>
        <v>-22.144897928432098</v>
      </c>
      <c r="U674" s="154">
        <f t="shared" si="131"/>
        <v>-11484.152432063775</v>
      </c>
      <c r="V674" s="153">
        <f t="shared" si="120"/>
        <v>279.1004989886635</v>
      </c>
      <c r="W674" s="153">
        <f t="shared" si="128"/>
        <v>6.100498988663503</v>
      </c>
      <c r="X674" s="153">
        <f t="shared" si="129"/>
        <v>42.980898179594305</v>
      </c>
      <c r="Y674" s="155">
        <v>2.662821936389919</v>
      </c>
      <c r="Z674" s="153">
        <f t="shared" si="130"/>
        <v>36.908524689571884</v>
      </c>
      <c r="AA674" s="165">
        <v>2214.511481374313</v>
      </c>
    </row>
    <row r="675" spans="13:27">
      <c r="M675" s="164">
        <f>Equations!E675-V674</f>
        <v>-62.617498988663499</v>
      </c>
      <c r="N675" s="152">
        <f t="shared" si="121"/>
        <v>-33.031181562512721</v>
      </c>
      <c r="O675" s="152">
        <f t="shared" si="122"/>
        <v>-200.18897916674376</v>
      </c>
      <c r="P675" s="152">
        <f t="shared" si="123"/>
        <v>-26.147564757690152</v>
      </c>
      <c r="Q675" s="152">
        <f t="shared" si="124"/>
        <v>-14.976001810122293</v>
      </c>
      <c r="R675" s="153">
        <f t="shared" si="125"/>
        <v>-39.846887563732146</v>
      </c>
      <c r="S675" s="153">
        <f t="shared" si="126"/>
        <v>17.738106636178244</v>
      </c>
      <c r="T675" s="153">
        <f t="shared" si="127"/>
        <v>-22.108780927553902</v>
      </c>
      <c r="U675" s="154">
        <f t="shared" si="131"/>
        <v>-11506.261212991329</v>
      </c>
      <c r="V675" s="153">
        <f t="shared" si="120"/>
        <v>279.07131245059503</v>
      </c>
      <c r="W675" s="153">
        <f t="shared" si="128"/>
        <v>6.0713124505950304</v>
      </c>
      <c r="X675" s="153">
        <f t="shared" si="129"/>
        <v>42.928362411071056</v>
      </c>
      <c r="Y675" s="155">
        <v>2.6607159954267368</v>
      </c>
      <c r="Z675" s="153">
        <f t="shared" si="130"/>
        <v>36.952869956162331</v>
      </c>
      <c r="AA675" s="165">
        <v>2217.1721973697399</v>
      </c>
    </row>
    <row r="676" spans="13:27">
      <c r="M676" s="164">
        <f>Equations!E676-V675</f>
        <v>-62.588312450595026</v>
      </c>
      <c r="N676" s="152">
        <f t="shared" si="121"/>
        <v>-33.015785453538527</v>
      </c>
      <c r="O676" s="152">
        <f t="shared" si="122"/>
        <v>-200.095669415385</v>
      </c>
      <c r="P676" s="152">
        <f t="shared" si="123"/>
        <v>-26.13537715986967</v>
      </c>
      <c r="Q676" s="152">
        <f t="shared" si="124"/>
        <v>-14.969021370883993</v>
      </c>
      <c r="R676" s="153">
        <f t="shared" si="125"/>
        <v>-39.796786906153663</v>
      </c>
      <c r="S676" s="153">
        <f t="shared" si="126"/>
        <v>17.724065330265685</v>
      </c>
      <c r="T676" s="153">
        <f t="shared" si="127"/>
        <v>-22.072721575887979</v>
      </c>
      <c r="U676" s="154">
        <f t="shared" si="131"/>
        <v>-11528.333934567218</v>
      </c>
      <c r="V676" s="153">
        <f t="shared" si="120"/>
        <v>279.04217351567763</v>
      </c>
      <c r="W676" s="153">
        <f t="shared" si="128"/>
        <v>6.0421735156776322</v>
      </c>
      <c r="X676" s="153">
        <f t="shared" si="129"/>
        <v>42.875912328219741</v>
      </c>
      <c r="Y676" s="155">
        <v>2.6586097995398528</v>
      </c>
      <c r="Z676" s="153">
        <f t="shared" si="130"/>
        <v>36.997180119488</v>
      </c>
      <c r="AA676" s="165">
        <v>2219.83080716928</v>
      </c>
    </row>
    <row r="677" spans="13:27">
      <c r="M677" s="164">
        <f>Equations!E677-V676</f>
        <v>-62.559173515677628</v>
      </c>
      <c r="N677" s="152">
        <f t="shared" si="121"/>
        <v>-33.00041445556927</v>
      </c>
      <c r="O677" s="152">
        <f t="shared" si="122"/>
        <v>-200.00251185193497</v>
      </c>
      <c r="P677" s="152">
        <f t="shared" si="123"/>
        <v>-26.123209439982602</v>
      </c>
      <c r="Q677" s="152">
        <f t="shared" si="124"/>
        <v>-14.962052316719964</v>
      </c>
      <c r="R677" s="153">
        <f t="shared" si="125"/>
        <v>-39.74674207954358</v>
      </c>
      <c r="S677" s="153">
        <f t="shared" si="126"/>
        <v>17.710022323219633</v>
      </c>
      <c r="T677" s="153">
        <f t="shared" si="127"/>
        <v>-22.036719756323947</v>
      </c>
      <c r="U677" s="154">
        <f t="shared" si="131"/>
        <v>-11550.370654323542</v>
      </c>
      <c r="V677" s="153">
        <f t="shared" si="120"/>
        <v>279.0130821079614</v>
      </c>
      <c r="W677" s="153">
        <f t="shared" si="128"/>
        <v>6.0130821079613952</v>
      </c>
      <c r="X677" s="153">
        <f t="shared" si="129"/>
        <v>42.823547794330509</v>
      </c>
      <c r="Y677" s="155">
        <v>2.6565033484829446</v>
      </c>
      <c r="Z677" s="153">
        <f t="shared" si="130"/>
        <v>37.041455175296051</v>
      </c>
      <c r="AA677" s="165">
        <v>2222.487310517763</v>
      </c>
    </row>
    <row r="678" spans="13:27">
      <c r="M678" s="164">
        <f>Equations!E678-V677</f>
        <v>-62.530082107961391</v>
      </c>
      <c r="N678" s="152">
        <f t="shared" si="121"/>
        <v>-32.985068528540822</v>
      </c>
      <c r="O678" s="152">
        <f t="shared" si="122"/>
        <v>-199.90950623358071</v>
      </c>
      <c r="P678" s="152">
        <f t="shared" si="123"/>
        <v>-26.111061566314088</v>
      </c>
      <c r="Q678" s="152">
        <f t="shared" si="124"/>
        <v>-14.95509462946554</v>
      </c>
      <c r="R678" s="153">
        <f t="shared" si="125"/>
        <v>-39.696752965383304</v>
      </c>
      <c r="S678" s="153">
        <f t="shared" si="126"/>
        <v>17.695977613394739</v>
      </c>
      <c r="T678" s="153">
        <f t="shared" si="127"/>
        <v>-22.000775351988565</v>
      </c>
      <c r="U678" s="154">
        <f t="shared" si="131"/>
        <v>-11572.371429675532</v>
      </c>
      <c r="V678" s="153">
        <f t="shared" si="120"/>
        <v>278.98403815165051</v>
      </c>
      <c r="W678" s="153">
        <f t="shared" si="128"/>
        <v>5.984038151650509</v>
      </c>
      <c r="X678" s="153">
        <f t="shared" si="129"/>
        <v>42.771268672970919</v>
      </c>
      <c r="Y678" s="155">
        <v>2.6543966420092104</v>
      </c>
      <c r="Z678" s="153">
        <f t="shared" si="130"/>
        <v>37.085695119329536</v>
      </c>
      <c r="AA678" s="165">
        <v>2225.1417071597721</v>
      </c>
    </row>
    <row r="679" spans="13:27">
      <c r="M679" s="164">
        <f>Equations!E679-V678</f>
        <v>-62.501038151650505</v>
      </c>
      <c r="N679" s="152">
        <f t="shared" si="121"/>
        <v>-32.969747632470344</v>
      </c>
      <c r="O679" s="152">
        <f t="shared" si="122"/>
        <v>-199.81665231800207</v>
      </c>
      <c r="P679" s="152">
        <f t="shared" si="123"/>
        <v>-26.098933507213612</v>
      </c>
      <c r="Q679" s="152">
        <f t="shared" si="124"/>
        <v>-14.948148290992908</v>
      </c>
      <c r="R679" s="153">
        <f t="shared" si="125"/>
        <v>-39.646819445387479</v>
      </c>
      <c r="S679" s="153">
        <f t="shared" si="126"/>
        <v>17.681931199142525</v>
      </c>
      <c r="T679" s="153">
        <f t="shared" si="127"/>
        <v>-21.964888246244954</v>
      </c>
      <c r="U679" s="154">
        <f t="shared" si="131"/>
        <v>-11594.336317921776</v>
      </c>
      <c r="V679" s="153">
        <f t="shared" si="120"/>
        <v>278.95504157110315</v>
      </c>
      <c r="W679" s="153">
        <f t="shared" si="128"/>
        <v>5.9550415711031519</v>
      </c>
      <c r="X679" s="153">
        <f t="shared" si="129"/>
        <v>42.719074827985672</v>
      </c>
      <c r="Y679" s="155">
        <v>2.6522896798713789</v>
      </c>
      <c r="Z679" s="153">
        <f t="shared" si="130"/>
        <v>37.129899947327395</v>
      </c>
      <c r="AA679" s="165">
        <v>2227.7939968396436</v>
      </c>
    </row>
    <row r="680" spans="13:27">
      <c r="M680" s="164">
        <f>Equations!E680-V679</f>
        <v>-62.472041571103148</v>
      </c>
      <c r="N680" s="152">
        <f t="shared" si="121"/>
        <v>-32.954451727456224</v>
      </c>
      <c r="O680" s="152">
        <f t="shared" si="122"/>
        <v>-199.72394986337108</v>
      </c>
      <c r="P680" s="152">
        <f t="shared" si="123"/>
        <v>-26.086825231094966</v>
      </c>
      <c r="Q680" s="152">
        <f t="shared" si="124"/>
        <v>-14.941213283211086</v>
      </c>
      <c r="R680" s="153">
        <f t="shared" si="125"/>
        <v>-39.596941401503337</v>
      </c>
      <c r="S680" s="153">
        <f t="shared" si="126"/>
        <v>17.667883078811286</v>
      </c>
      <c r="T680" s="153">
        <f t="shared" si="127"/>
        <v>-21.92905832269205</v>
      </c>
      <c r="U680" s="154">
        <f t="shared" si="131"/>
        <v>-11616.265376244468</v>
      </c>
      <c r="V680" s="153">
        <f t="shared" si="120"/>
        <v>278.92609229083126</v>
      </c>
      <c r="W680" s="153">
        <f t="shared" si="128"/>
        <v>5.9260922908312637</v>
      </c>
      <c r="X680" s="153">
        <f t="shared" si="129"/>
        <v>42.666966123496273</v>
      </c>
      <c r="Y680" s="155">
        <v>2.6501824618216929</v>
      </c>
      <c r="Z680" s="153">
        <f t="shared" si="130"/>
        <v>37.174069655024418</v>
      </c>
      <c r="AA680" s="165">
        <v>2230.4441793014653</v>
      </c>
    </row>
    <row r="681" spans="13:27">
      <c r="M681" s="164">
        <f>Equations!E681-V680</f>
        <v>-62.44309229083126</v>
      </c>
      <c r="N681" s="152">
        <f t="shared" si="121"/>
        <v>-32.93918077367799</v>
      </c>
      <c r="O681" s="152">
        <f t="shared" si="122"/>
        <v>-199.63139862835146</v>
      </c>
      <c r="P681" s="152">
        <f t="shared" si="123"/>
        <v>-26.074736706436155</v>
      </c>
      <c r="Q681" s="152">
        <f t="shared" si="124"/>
        <v>-14.934289588065868</v>
      </c>
      <c r="R681" s="153">
        <f t="shared" si="125"/>
        <v>-39.547118715910401</v>
      </c>
      <c r="S681" s="153">
        <f t="shared" si="126"/>
        <v>17.653833250746157</v>
      </c>
      <c r="T681" s="153">
        <f t="shared" si="127"/>
        <v>-21.893285465164244</v>
      </c>
      <c r="U681" s="154">
        <f t="shared" si="131"/>
        <v>-11638.158661709633</v>
      </c>
      <c r="V681" s="153">
        <f t="shared" si="120"/>
        <v>278.89719023550009</v>
      </c>
      <c r="W681" s="153">
        <f t="shared" si="128"/>
        <v>5.8971902355000907</v>
      </c>
      <c r="X681" s="153">
        <f t="shared" si="129"/>
        <v>42.61494242390016</v>
      </c>
      <c r="Y681" s="155">
        <v>2.6480749876119236</v>
      </c>
      <c r="Z681" s="153">
        <f t="shared" si="130"/>
        <v>37.218204238151287</v>
      </c>
      <c r="AA681" s="165">
        <v>2233.0922542890771</v>
      </c>
    </row>
    <row r="682" spans="13:27">
      <c r="M682" s="164">
        <f>Equations!E682-V681</f>
        <v>-62.414190235500087</v>
      </c>
      <c r="N682" s="152">
        <f t="shared" si="121"/>
        <v>-32.923934731396002</v>
      </c>
      <c r="O682" s="152">
        <f t="shared" si="122"/>
        <v>-199.53899837209696</v>
      </c>
      <c r="P682" s="152">
        <f t="shared" si="123"/>
        <v>-26.062667901779186</v>
      </c>
      <c r="Q682" s="152">
        <f t="shared" si="124"/>
        <v>-14.927377187539712</v>
      </c>
      <c r="R682" s="153">
        <f t="shared" si="125"/>
        <v>-39.497351271019717</v>
      </c>
      <c r="S682" s="153">
        <f t="shared" si="126"/>
        <v>17.639781713289072</v>
      </c>
      <c r="T682" s="153">
        <f t="shared" si="127"/>
        <v>-21.857569557730645</v>
      </c>
      <c r="U682" s="154">
        <f t="shared" si="131"/>
        <v>-11660.016231267364</v>
      </c>
      <c r="V682" s="153">
        <f t="shared" si="120"/>
        <v>278.86833532992785</v>
      </c>
      <c r="W682" s="153">
        <f t="shared" si="128"/>
        <v>5.8683353299278451</v>
      </c>
      <c r="X682" s="153">
        <f t="shared" si="129"/>
        <v>42.563003593870121</v>
      </c>
      <c r="Y682" s="155">
        <v>2.6459672569933606</v>
      </c>
      <c r="Z682" s="153">
        <f t="shared" si="130"/>
        <v>37.262303692434514</v>
      </c>
      <c r="AA682" s="165">
        <v>2235.7382215460707</v>
      </c>
    </row>
    <row r="683" spans="13:27">
      <c r="M683" s="164">
        <f>Equations!E683-V682</f>
        <v>-62.385335329927841</v>
      </c>
      <c r="N683" s="152">
        <f t="shared" si="121"/>
        <v>-32.90871356095132</v>
      </c>
      <c r="O683" s="152">
        <f t="shared" si="122"/>
        <v>-199.44674885425042</v>
      </c>
      <c r="P683" s="152">
        <f t="shared" si="123"/>
        <v>-26.050618785729949</v>
      </c>
      <c r="Q683" s="152">
        <f t="shared" si="124"/>
        <v>-14.920476063651657</v>
      </c>
      <c r="R683" s="153">
        <f t="shared" si="125"/>
        <v>-39.447638949473237</v>
      </c>
      <c r="S683" s="153">
        <f t="shared" si="126"/>
        <v>17.625728464778746</v>
      </c>
      <c r="T683" s="153">
        <f t="shared" si="127"/>
        <v>-21.821910484694492</v>
      </c>
      <c r="U683" s="154">
        <f t="shared" si="131"/>
        <v>-11681.838141752058</v>
      </c>
      <c r="V683" s="153">
        <f t="shared" si="120"/>
        <v>278.83952749908565</v>
      </c>
      <c r="W683" s="153">
        <f t="shared" si="128"/>
        <v>5.8395274990856478</v>
      </c>
      <c r="X683" s="153">
        <f t="shared" si="129"/>
        <v>42.511149498354165</v>
      </c>
      <c r="Y683" s="155">
        <v>2.6438592697168115</v>
      </c>
      <c r="Z683" s="153">
        <f t="shared" si="130"/>
        <v>37.306368013596462</v>
      </c>
      <c r="AA683" s="165">
        <v>2238.3820808157875</v>
      </c>
    </row>
    <row r="684" spans="13:27">
      <c r="M684" s="164">
        <f>Equations!E684-V683</f>
        <v>-62.356527499085644</v>
      </c>
      <c r="N684" s="152">
        <f t="shared" si="121"/>
        <v>-32.893517222765674</v>
      </c>
      <c r="O684" s="152">
        <f t="shared" si="122"/>
        <v>-199.3546498349435</v>
      </c>
      <c r="P684" s="152">
        <f t="shared" si="123"/>
        <v>-26.038589326958189</v>
      </c>
      <c r="Q684" s="152">
        <f t="shared" si="124"/>
        <v>-14.91358619845732</v>
      </c>
      <c r="R684" s="153">
        <f t="shared" si="125"/>
        <v>-39.397981634143477</v>
      </c>
      <c r="S684" s="153">
        <f t="shared" si="126"/>
        <v>17.611673503550676</v>
      </c>
      <c r="T684" s="153">
        <f t="shared" si="127"/>
        <v>-21.786308130592801</v>
      </c>
      <c r="U684" s="154">
        <f t="shared" si="131"/>
        <v>-11703.624449882651</v>
      </c>
      <c r="V684" s="153">
        <f t="shared" si="120"/>
        <v>278.81076666809685</v>
      </c>
      <c r="W684" s="153">
        <f t="shared" si="128"/>
        <v>5.8107666680968464</v>
      </c>
      <c r="X684" s="153">
        <f t="shared" si="129"/>
        <v>42.459380002574321</v>
      </c>
      <c r="Y684" s="155">
        <v>2.6417510255326015</v>
      </c>
      <c r="Z684" s="153">
        <f t="shared" si="130"/>
        <v>37.350397197355342</v>
      </c>
      <c r="AA684" s="165">
        <v>2241.0238318413203</v>
      </c>
    </row>
    <row r="685" spans="13:27">
      <c r="M685" s="164">
        <f>Equations!E685-V684</f>
        <v>-62.327766668096842</v>
      </c>
      <c r="N685" s="152">
        <f t="shared" si="121"/>
        <v>-32.878345677341102</v>
      </c>
      <c r="O685" s="152">
        <f t="shared" si="122"/>
        <v>-199.26270107479453</v>
      </c>
      <c r="P685" s="152">
        <f t="shared" si="123"/>
        <v>-26.026579494197208</v>
      </c>
      <c r="Q685" s="152">
        <f t="shared" si="124"/>
        <v>-14.906707574048719</v>
      </c>
      <c r="R685" s="153">
        <f t="shared" si="125"/>
        <v>-39.348379208132691</v>
      </c>
      <c r="S685" s="153">
        <f t="shared" si="126"/>
        <v>17.597616827937156</v>
      </c>
      <c r="T685" s="153">
        <f t="shared" si="127"/>
        <v>-21.750762380195535</v>
      </c>
      <c r="U685" s="154">
        <f t="shared" si="131"/>
        <v>-11725.375212262847</v>
      </c>
      <c r="V685" s="153">
        <f t="shared" si="120"/>
        <v>278.78205276223707</v>
      </c>
      <c r="W685" s="153">
        <f t="shared" si="128"/>
        <v>5.7820527622370719</v>
      </c>
      <c r="X685" s="153">
        <f t="shared" si="129"/>
        <v>42.407694972026732</v>
      </c>
      <c r="Y685" s="155">
        <v>2.639642524190573</v>
      </c>
      <c r="Z685" s="153">
        <f t="shared" si="130"/>
        <v>37.394391239425183</v>
      </c>
      <c r="AA685" s="165">
        <v>2243.6634743655109</v>
      </c>
    </row>
    <row r="686" spans="13:27">
      <c r="M686" s="164">
        <f>Equations!E686-V685</f>
        <v>-62.299052762237068</v>
      </c>
      <c r="N686" s="152">
        <f t="shared" si="121"/>
        <v>-32.863198885259948</v>
      </c>
      <c r="O686" s="152">
        <f t="shared" si="122"/>
        <v>-199.17090233490879</v>
      </c>
      <c r="P686" s="152">
        <f t="shared" si="123"/>
        <v>-26.014589256243905</v>
      </c>
      <c r="Q686" s="152">
        <f t="shared" si="124"/>
        <v>-14.899840172554297</v>
      </c>
      <c r="R686" s="153">
        <f t="shared" si="125"/>
        <v>-39.298831554772512</v>
      </c>
      <c r="S686" s="153">
        <f t="shared" si="126"/>
        <v>17.583558436267204</v>
      </c>
      <c r="T686" s="153">
        <f t="shared" si="127"/>
        <v>-21.715273118505309</v>
      </c>
      <c r="U686" s="154">
        <f t="shared" si="131"/>
        <v>-11747.090485381352</v>
      </c>
      <c r="V686" s="153">
        <f t="shared" si="120"/>
        <v>278.75338570693367</v>
      </c>
      <c r="W686" s="153">
        <f t="shared" si="128"/>
        <v>5.7533857069336705</v>
      </c>
      <c r="X686" s="153">
        <f t="shared" si="129"/>
        <v>42.356094272480604</v>
      </c>
      <c r="Y686" s="155">
        <v>2.6375337654400806</v>
      </c>
      <c r="Z686" s="153">
        <f t="shared" si="130"/>
        <v>37.438350135515847</v>
      </c>
      <c r="AA686" s="165">
        <v>2246.3010081309508</v>
      </c>
    </row>
    <row r="687" spans="13:27">
      <c r="M687" s="164">
        <f>Equations!E687-V686</f>
        <v>-62.270385706933666</v>
      </c>
      <c r="N687" s="152">
        <f t="shared" si="121"/>
        <v>-32.848076807184604</v>
      </c>
      <c r="O687" s="152">
        <f t="shared" si="122"/>
        <v>-199.07925337687638</v>
      </c>
      <c r="P687" s="152">
        <f t="shared" si="123"/>
        <v>-26.002618581958536</v>
      </c>
      <c r="Q687" s="152">
        <f t="shared" si="124"/>
        <v>-14.892983976138781</v>
      </c>
      <c r="R687" s="153">
        <f t="shared" si="125"/>
        <v>-39.249338557623282</v>
      </c>
      <c r="S687" s="153">
        <f t="shared" si="126"/>
        <v>17.569498326866633</v>
      </c>
      <c r="T687" s="153">
        <f t="shared" si="127"/>
        <v>-21.67984023075665</v>
      </c>
      <c r="U687" s="154">
        <f t="shared" si="131"/>
        <v>-11768.770325612108</v>
      </c>
      <c r="V687" s="153">
        <f t="shared" si="120"/>
        <v>278.72476542776553</v>
      </c>
      <c r="W687" s="153">
        <f t="shared" si="128"/>
        <v>5.7247654277655329</v>
      </c>
      <c r="X687" s="153">
        <f t="shared" si="129"/>
        <v>42.304577769977961</v>
      </c>
      <c r="Y687" s="155">
        <v>2.6354247490299949</v>
      </c>
      <c r="Z687" s="153">
        <f t="shared" si="130"/>
        <v>37.482273881333008</v>
      </c>
      <c r="AA687" s="165">
        <v>2248.9364328799807</v>
      </c>
    </row>
    <row r="688" spans="13:27">
      <c r="M688" s="164">
        <f>Equations!E688-V687</f>
        <v>-62.241765427765529</v>
      </c>
      <c r="N688" s="152">
        <f t="shared" si="121"/>
        <v>-32.832979403857401</v>
      </c>
      <c r="O688" s="152">
        <f t="shared" si="122"/>
        <v>-198.98775396277213</v>
      </c>
      <c r="P688" s="152">
        <f t="shared" si="123"/>
        <v>-25.99066744026462</v>
      </c>
      <c r="Q688" s="152">
        <f t="shared" si="124"/>
        <v>-14.886138967003143</v>
      </c>
      <c r="R688" s="153">
        <f t="shared" si="125"/>
        <v>-39.199900100473521</v>
      </c>
      <c r="S688" s="153">
        <f t="shared" si="126"/>
        <v>17.555436498057983</v>
      </c>
      <c r="T688" s="153">
        <f t="shared" si="127"/>
        <v>-21.644463602415538</v>
      </c>
      <c r="U688" s="154">
        <f t="shared" si="131"/>
        <v>-11790.414789214523</v>
      </c>
      <c r="V688" s="153">
        <f t="shared" si="120"/>
        <v>278.69619185046275</v>
      </c>
      <c r="W688" s="153">
        <f t="shared" si="128"/>
        <v>5.6961918504627533</v>
      </c>
      <c r="X688" s="153">
        <f t="shared" si="129"/>
        <v>42.253145330832957</v>
      </c>
      <c r="Y688" s="155">
        <v>2.6333154747086973</v>
      </c>
      <c r="Z688" s="153">
        <f t="shared" si="130"/>
        <v>37.52616247257815</v>
      </c>
      <c r="AA688" s="165">
        <v>2251.5697483546892</v>
      </c>
    </row>
    <row r="689" spans="13:27">
      <c r="M689" s="164">
        <f>Equations!E689-V688</f>
        <v>-62.213191850462749</v>
      </c>
      <c r="N689" s="152">
        <f t="shared" si="121"/>
        <v>-32.817906636100432</v>
      </c>
      <c r="O689" s="152">
        <f t="shared" si="122"/>
        <v>-198.89640385515412</v>
      </c>
      <c r="P689" s="152">
        <f t="shared" si="123"/>
        <v>-25.978735800148833</v>
      </c>
      <c r="Q689" s="152">
        <f t="shared" si="124"/>
        <v>-14.879305127384516</v>
      </c>
      <c r="R689" s="153">
        <f t="shared" si="125"/>
        <v>-39.150516067339339</v>
      </c>
      <c r="S689" s="153">
        <f t="shared" si="126"/>
        <v>17.541372948160525</v>
      </c>
      <c r="T689" s="153">
        <f t="shared" si="127"/>
        <v>-21.609143119178814</v>
      </c>
      <c r="U689" s="154">
        <f t="shared" si="131"/>
        <v>-11812.023932333701</v>
      </c>
      <c r="V689" s="153">
        <f t="shared" si="120"/>
        <v>278.66766490090629</v>
      </c>
      <c r="W689" s="153">
        <f t="shared" si="128"/>
        <v>5.6676649009062885</v>
      </c>
      <c r="X689" s="153">
        <f t="shared" si="129"/>
        <v>42.201796821631319</v>
      </c>
      <c r="Y689" s="155">
        <v>2.6312059422240788</v>
      </c>
      <c r="Z689" s="153">
        <f t="shared" si="130"/>
        <v>37.570015904948555</v>
      </c>
      <c r="AA689" s="165">
        <v>2254.2009542969131</v>
      </c>
    </row>
    <row r="690" spans="13:27">
      <c r="M690" s="164">
        <f>Equations!E690-V689</f>
        <v>-62.184664900906284</v>
      </c>
      <c r="N690" s="152">
        <f t="shared" si="121"/>
        <v>-32.802858464815358</v>
      </c>
      <c r="O690" s="152">
        <f t="shared" si="122"/>
        <v>-198.80520281706276</v>
      </c>
      <c r="P690" s="152">
        <f t="shared" si="123"/>
        <v>-25.966823630660844</v>
      </c>
      <c r="Q690" s="152">
        <f t="shared" si="124"/>
        <v>-14.872482439556116</v>
      </c>
      <c r="R690" s="153">
        <f t="shared" si="125"/>
        <v>-39.101186342463947</v>
      </c>
      <c r="S690" s="153">
        <f t="shared" si="126"/>
        <v>17.527307675490281</v>
      </c>
      <c r="T690" s="153">
        <f t="shared" si="127"/>
        <v>-21.573878666973666</v>
      </c>
      <c r="U690" s="154">
        <f t="shared" si="131"/>
        <v>-11833.597811000674</v>
      </c>
      <c r="V690" s="153">
        <f t="shared" si="120"/>
        <v>278.63918450512767</v>
      </c>
      <c r="W690" s="153">
        <f t="shared" si="128"/>
        <v>5.6391845051276732</v>
      </c>
      <c r="X690" s="153">
        <f t="shared" si="129"/>
        <v>42.150532109229815</v>
      </c>
      <c r="Y690" s="155">
        <v>2.6290961513235418</v>
      </c>
      <c r="Z690" s="153">
        <f t="shared" si="130"/>
        <v>37.613834174137281</v>
      </c>
      <c r="AA690" s="165">
        <v>2256.8300504482368</v>
      </c>
    </row>
    <row r="691" spans="13:27">
      <c r="M691" s="164">
        <f>Equations!E691-V690</f>
        <v>-62.156184505127669</v>
      </c>
      <c r="N691" s="152">
        <f t="shared" si="121"/>
        <v>-32.787834850983288</v>
      </c>
      <c r="O691" s="152">
        <f t="shared" si="122"/>
        <v>-198.71415061201992</v>
      </c>
      <c r="P691" s="152">
        <f t="shared" si="123"/>
        <v>-25.954930900913194</v>
      </c>
      <c r="Q691" s="152">
        <f t="shared" si="124"/>
        <v>-14.86567088582717</v>
      </c>
      <c r="R691" s="153">
        <f t="shared" si="125"/>
        <v>-39.05191081031694</v>
      </c>
      <c r="S691" s="153">
        <f t="shared" si="126"/>
        <v>17.513240678359953</v>
      </c>
      <c r="T691" s="153">
        <f t="shared" si="127"/>
        <v>-21.538670131956987</v>
      </c>
      <c r="U691" s="154">
        <f t="shared" si="131"/>
        <v>-11855.136481132631</v>
      </c>
      <c r="V691" s="153">
        <f t="shared" si="120"/>
        <v>278.61075058930885</v>
      </c>
      <c r="W691" s="153">
        <f t="shared" si="128"/>
        <v>5.6107505893088501</v>
      </c>
      <c r="X691" s="153">
        <f t="shared" si="129"/>
        <v>42.099351060755929</v>
      </c>
      <c r="Y691" s="155">
        <v>2.6269861017539928</v>
      </c>
      <c r="Z691" s="153">
        <f t="shared" si="130"/>
        <v>37.657617275833182</v>
      </c>
      <c r="AA691" s="165">
        <v>2259.4570365499908</v>
      </c>
    </row>
    <row r="692" spans="13:27">
      <c r="M692" s="164">
        <f>Equations!E692-V691</f>
        <v>-62.127750589308846</v>
      </c>
      <c r="N692" s="152">
        <f t="shared" si="121"/>
        <v>-32.772835755664666</v>
      </c>
      <c r="O692" s="152">
        <f t="shared" si="122"/>
        <v>-198.62324700402826</v>
      </c>
      <c r="P692" s="152">
        <f t="shared" si="123"/>
        <v>-25.943057580081234</v>
      </c>
      <c r="Q692" s="152">
        <f t="shared" si="124"/>
        <v>-14.858870448542879</v>
      </c>
      <c r="R692" s="153">
        <f t="shared" si="125"/>
        <v>-39.00268935559405</v>
      </c>
      <c r="S692" s="153">
        <f t="shared" si="126"/>
        <v>17.499171955078999</v>
      </c>
      <c r="T692" s="153">
        <f t="shared" si="127"/>
        <v>-21.503517400515051</v>
      </c>
      <c r="U692" s="154">
        <f t="shared" si="131"/>
        <v>-11876.639998533146</v>
      </c>
      <c r="V692" s="153">
        <f t="shared" si="120"/>
        <v>278.5823630797816</v>
      </c>
      <c r="W692" s="153">
        <f t="shared" si="128"/>
        <v>5.5823630797816008</v>
      </c>
      <c r="X692" s="153">
        <f t="shared" si="129"/>
        <v>42.048253543606883</v>
      </c>
      <c r="Y692" s="155">
        <v>2.6248757932618498</v>
      </c>
      <c r="Z692" s="153">
        <f t="shared" si="130"/>
        <v>37.701365205720876</v>
      </c>
      <c r="AA692" s="165">
        <v>2262.0819123432525</v>
      </c>
    </row>
    <row r="693" spans="13:27">
      <c r="M693" s="164">
        <f>Equations!E693-V692</f>
        <v>-62.099363079781597</v>
      </c>
      <c r="N693" s="152">
        <f t="shared" si="121"/>
        <v>-32.757861139998973</v>
      </c>
      <c r="O693" s="152">
        <f t="shared" si="122"/>
        <v>-198.53249175756952</v>
      </c>
      <c r="P693" s="152">
        <f t="shared" si="123"/>
        <v>-25.931203637402881</v>
      </c>
      <c r="Q693" s="152">
        <f t="shared" si="124"/>
        <v>-14.85208111008428</v>
      </c>
      <c r="R693" s="153">
        <f t="shared" si="125"/>
        <v>-38.953521863216167</v>
      </c>
      <c r="S693" s="153">
        <f t="shared" si="126"/>
        <v>17.48510150395353</v>
      </c>
      <c r="T693" s="153">
        <f t="shared" si="127"/>
        <v>-21.468420359262637</v>
      </c>
      <c r="U693" s="154">
        <f t="shared" si="131"/>
        <v>-11898.108418892409</v>
      </c>
      <c r="V693" s="153">
        <f t="shared" si="120"/>
        <v>278.55402190302749</v>
      </c>
      <c r="W693" s="153">
        <f t="shared" si="128"/>
        <v>5.5540219030274898</v>
      </c>
      <c r="X693" s="153">
        <f t="shared" si="129"/>
        <v>41.997239425449479</v>
      </c>
      <c r="Y693" s="155">
        <v>2.6227652255930294</v>
      </c>
      <c r="Z693" s="153">
        <f t="shared" si="130"/>
        <v>37.74507795948076</v>
      </c>
      <c r="AA693" s="165">
        <v>2264.7046775688455</v>
      </c>
    </row>
    <row r="694" spans="13:27">
      <c r="M694" s="164">
        <f>Equations!E694-V693</f>
        <v>-62.071021903027486</v>
      </c>
      <c r="N694" s="152">
        <f t="shared" si="121"/>
        <v>-32.742910965204707</v>
      </c>
      <c r="O694" s="152">
        <f t="shared" si="122"/>
        <v>-198.44188463760429</v>
      </c>
      <c r="P694" s="152">
        <f t="shared" si="123"/>
        <v>-25.919369042178605</v>
      </c>
      <c r="Q694" s="152">
        <f t="shared" si="124"/>
        <v>-14.845302852868235</v>
      </c>
      <c r="R694" s="153">
        <f t="shared" si="125"/>
        <v>-38.904408218329159</v>
      </c>
      <c r="S694" s="153">
        <f t="shared" si="126"/>
        <v>17.47102932328637</v>
      </c>
      <c r="T694" s="153">
        <f t="shared" si="127"/>
        <v>-21.433378895042789</v>
      </c>
      <c r="U694" s="154">
        <f t="shared" si="131"/>
        <v>-11919.541797787451</v>
      </c>
      <c r="V694" s="153">
        <f t="shared" si="120"/>
        <v>278.52572698567741</v>
      </c>
      <c r="W694" s="153">
        <f t="shared" si="128"/>
        <v>5.5257269856774087</v>
      </c>
      <c r="X694" s="153">
        <f t="shared" si="129"/>
        <v>41.946308574219337</v>
      </c>
      <c r="Y694" s="155">
        <v>2.6206543984929556</v>
      </c>
      <c r="Z694" s="153">
        <f t="shared" si="130"/>
        <v>37.788755532788976</v>
      </c>
      <c r="AA694" s="165">
        <v>2267.3253319673386</v>
      </c>
    </row>
    <row r="695" spans="13:27">
      <c r="M695" s="164">
        <f>Equations!E695-V694</f>
        <v>-62.042726985677405</v>
      </c>
      <c r="N695" s="152">
        <f t="shared" si="121"/>
        <v>-32.727985192579133</v>
      </c>
      <c r="O695" s="152">
        <f t="shared" si="122"/>
        <v>-198.35142540957051</v>
      </c>
      <c r="P695" s="152">
        <f t="shared" si="123"/>
        <v>-25.907553763771229</v>
      </c>
      <c r="Q695" s="152">
        <f t="shared" si="124"/>
        <v>-14.838535659347318</v>
      </c>
      <c r="R695" s="153">
        <f t="shared" si="125"/>
        <v>-38.855348306303142</v>
      </c>
      <c r="S695" s="153">
        <f t="shared" si="126"/>
        <v>17.456955411377038</v>
      </c>
      <c r="T695" s="153">
        <f t="shared" si="127"/>
        <v>-21.398392894926104</v>
      </c>
      <c r="U695" s="154">
        <f t="shared" si="131"/>
        <v>-11940.940190682377</v>
      </c>
      <c r="V695" s="153">
        <f t="shared" si="120"/>
        <v>278.49747825451129</v>
      </c>
      <c r="W695" s="153">
        <f t="shared" si="128"/>
        <v>5.497478254511293</v>
      </c>
      <c r="X695" s="153">
        <f t="shared" si="129"/>
        <v>41.89546085812033</v>
      </c>
      <c r="Y695" s="155">
        <v>2.6185433117065555</v>
      </c>
      <c r="Z695" s="153">
        <f t="shared" si="130"/>
        <v>37.832397921317423</v>
      </c>
      <c r="AA695" s="165">
        <v>2269.9438752790452</v>
      </c>
    </row>
    <row r="696" spans="13:27">
      <c r="M696" s="164">
        <f>Equations!E696-V695</f>
        <v>-62.014478254511289</v>
      </c>
      <c r="N696" s="152">
        <f t="shared" si="121"/>
        <v>-32.713083783498149</v>
      </c>
      <c r="O696" s="152">
        <f t="shared" si="122"/>
        <v>-198.26111383938269</v>
      </c>
      <c r="P696" s="152">
        <f t="shared" si="123"/>
        <v>-25.895757771605808</v>
      </c>
      <c r="Q696" s="152">
        <f t="shared" si="124"/>
        <v>-14.831779512009751</v>
      </c>
      <c r="R696" s="153">
        <f t="shared" si="125"/>
        <v>-38.806342012731854</v>
      </c>
      <c r="S696" s="153">
        <f t="shared" si="126"/>
        <v>17.442879766521681</v>
      </c>
      <c r="T696" s="153">
        <f t="shared" si="127"/>
        <v>-21.363462246210172</v>
      </c>
      <c r="U696" s="154">
        <f t="shared" si="131"/>
        <v>-11962.303652928587</v>
      </c>
      <c r="V696" s="153">
        <f t="shared" si="120"/>
        <v>278.46927563645801</v>
      </c>
      <c r="W696" s="153">
        <f t="shared" si="128"/>
        <v>5.4692756364580077</v>
      </c>
      <c r="X696" s="153">
        <f t="shared" si="129"/>
        <v>41.844696145624411</v>
      </c>
      <c r="Y696" s="155">
        <v>2.6164319649782519</v>
      </c>
      <c r="Z696" s="153">
        <f t="shared" si="130"/>
        <v>37.876005120733723</v>
      </c>
      <c r="AA696" s="165">
        <v>2272.5603072440235</v>
      </c>
    </row>
    <row r="697" spans="13:27">
      <c r="M697" s="164">
        <f>Equations!E697-V696</f>
        <v>-61.986275636458004</v>
      </c>
      <c r="N697" s="152">
        <f t="shared" si="121"/>
        <v>-32.69820669941619</v>
      </c>
      <c r="O697" s="152">
        <f t="shared" si="122"/>
        <v>-198.17094969343142</v>
      </c>
      <c r="P697" s="152">
        <f t="shared" si="123"/>
        <v>-25.88398103516959</v>
      </c>
      <c r="Q697" s="152">
        <f t="shared" si="124"/>
        <v>-14.825034393379372</v>
      </c>
      <c r="R697" s="153">
        <f t="shared" si="125"/>
        <v>-38.757389223432334</v>
      </c>
      <c r="S697" s="153">
        <f t="shared" si="126"/>
        <v>17.428802387013135</v>
      </c>
      <c r="T697" s="153">
        <f t="shared" si="127"/>
        <v>-21.328586836419198</v>
      </c>
      <c r="U697" s="154">
        <f t="shared" si="131"/>
        <v>-11983.632239765007</v>
      </c>
      <c r="V697" s="153">
        <f t="shared" si="120"/>
        <v>278.44111905859472</v>
      </c>
      <c r="W697" s="153">
        <f t="shared" si="128"/>
        <v>5.4411190585947224</v>
      </c>
      <c r="X697" s="153">
        <f t="shared" si="129"/>
        <v>41.794014305470498</v>
      </c>
      <c r="Y697" s="155">
        <v>2.6143203580519701</v>
      </c>
      <c r="Z697" s="153">
        <f t="shared" si="130"/>
        <v>37.919577126701256</v>
      </c>
      <c r="AA697" s="165">
        <v>2275.1746276020754</v>
      </c>
    </row>
    <row r="698" spans="13:27">
      <c r="M698" s="164">
        <f>Equations!E698-V697</f>
        <v>-61.958119058594718</v>
      </c>
      <c r="N698" s="152">
        <f t="shared" si="121"/>
        <v>-32.683353901865942</v>
      </c>
      <c r="O698" s="152">
        <f t="shared" si="122"/>
        <v>-198.08093273858145</v>
      </c>
      <c r="P698" s="152">
        <f t="shared" si="123"/>
        <v>-25.872223524011751</v>
      </c>
      <c r="Q698" s="152">
        <f t="shared" si="124"/>
        <v>-14.818300286015491</v>
      </c>
      <c r="R698" s="153">
        <f t="shared" si="125"/>
        <v>-38.708489824444172</v>
      </c>
      <c r="S698" s="153">
        <f t="shared" si="126"/>
        <v>17.4147232711409</v>
      </c>
      <c r="T698" s="153">
        <f t="shared" si="127"/>
        <v>-21.293766553303271</v>
      </c>
      <c r="U698" s="154">
        <f t="shared" si="131"/>
        <v>-12004.92600631831</v>
      </c>
      <c r="V698" s="153">
        <f t="shared" si="120"/>
        <v>278.41300844814697</v>
      </c>
      <c r="W698" s="153">
        <f t="shared" si="128"/>
        <v>5.413008448146968</v>
      </c>
      <c r="X698" s="153">
        <f t="shared" si="129"/>
        <v>41.743415206664544</v>
      </c>
      <c r="Y698" s="155">
        <v>2.6122084906711347</v>
      </c>
      <c r="Z698" s="153">
        <f t="shared" si="130"/>
        <v>37.963113934879104</v>
      </c>
      <c r="AA698" s="165">
        <v>2277.7868360927464</v>
      </c>
    </row>
    <row r="699" spans="13:27">
      <c r="M699" s="164">
        <f>Equations!E699-V698</f>
        <v>-61.930008448146964</v>
      </c>
      <c r="N699" s="152">
        <f t="shared" si="121"/>
        <v>-32.66852535245836</v>
      </c>
      <c r="O699" s="152">
        <f t="shared" si="122"/>
        <v>-197.99106274217183</v>
      </c>
      <c r="P699" s="152">
        <f t="shared" si="123"/>
        <v>-25.86048520774342</v>
      </c>
      <c r="Q699" s="152">
        <f t="shared" si="124"/>
        <v>-14.811577172512898</v>
      </c>
      <c r="R699" s="153">
        <f t="shared" si="125"/>
        <v>-38.659643702029044</v>
      </c>
      <c r="S699" s="153">
        <f t="shared" si="126"/>
        <v>17.400642417191072</v>
      </c>
      <c r="T699" s="153">
        <f t="shared" si="127"/>
        <v>-21.259001284837971</v>
      </c>
      <c r="U699" s="154">
        <f t="shared" si="131"/>
        <v>-12026.185007603148</v>
      </c>
      <c r="V699" s="153">
        <f t="shared" si="120"/>
        <v>278.38494373248801</v>
      </c>
      <c r="W699" s="153">
        <f t="shared" si="128"/>
        <v>5.3849437324880114</v>
      </c>
      <c r="X699" s="153">
        <f t="shared" si="129"/>
        <v>41.692898718478418</v>
      </c>
      <c r="Y699" s="155">
        <v>2.6100963625786608</v>
      </c>
      <c r="Z699" s="153">
        <f t="shared" si="130"/>
        <v>38.006615540922084</v>
      </c>
      <c r="AA699" s="165">
        <v>2280.396932455325</v>
      </c>
    </row>
    <row r="700" spans="13:27">
      <c r="M700" s="164">
        <f>Equations!E700-V699</f>
        <v>-61.901943732488007</v>
      </c>
      <c r="N700" s="152">
        <f t="shared" si="121"/>
        <v>-32.653721012882301</v>
      </c>
      <c r="O700" s="152">
        <f t="shared" si="122"/>
        <v>-197.90133947201394</v>
      </c>
      <c r="P700" s="152">
        <f t="shared" si="123"/>
        <v>-25.848766056037416</v>
      </c>
      <c r="Q700" s="152">
        <f t="shared" si="124"/>
        <v>-14.804865035501722</v>
      </c>
      <c r="R700" s="153">
        <f t="shared" si="125"/>
        <v>-38.610850742670173</v>
      </c>
      <c r="S700" s="153">
        <f t="shared" si="126"/>
        <v>17.38655982344644</v>
      </c>
      <c r="T700" s="153">
        <f t="shared" si="127"/>
        <v>-21.224290919223733</v>
      </c>
      <c r="U700" s="154">
        <f t="shared" si="131"/>
        <v>-12047.409298522372</v>
      </c>
      <c r="V700" s="153">
        <f t="shared" si="120"/>
        <v>278.3569248391388</v>
      </c>
      <c r="W700" s="153">
        <f t="shared" si="128"/>
        <v>5.3569248391387987</v>
      </c>
      <c r="X700" s="153">
        <f t="shared" si="129"/>
        <v>41.642464710449836</v>
      </c>
      <c r="Y700" s="155">
        <v>2.6079839735169656</v>
      </c>
      <c r="Z700" s="153">
        <f t="shared" si="130"/>
        <v>38.050081940480702</v>
      </c>
      <c r="AA700" s="165">
        <v>2283.0049164288421</v>
      </c>
    </row>
    <row r="701" spans="13:27">
      <c r="M701" s="164">
        <f>Equations!E701-V700</f>
        <v>-61.873924839138795</v>
      </c>
      <c r="N701" s="152">
        <f t="shared" si="121"/>
        <v>-32.63894084490456</v>
      </c>
      <c r="O701" s="152">
        <f t="shared" si="122"/>
        <v>-197.8117626963913</v>
      </c>
      <c r="P701" s="152">
        <f t="shared" si="123"/>
        <v>-25.837066038628222</v>
      </c>
      <c r="Q701" s="152">
        <f t="shared" si="124"/>
        <v>-14.798163857647406</v>
      </c>
      <c r="R701" s="153">
        <f t="shared" si="125"/>
        <v>-38.562110833071714</v>
      </c>
      <c r="S701" s="153">
        <f t="shared" si="126"/>
        <v>17.372475488186353</v>
      </c>
      <c r="T701" s="153">
        <f t="shared" si="127"/>
        <v>-21.18963534488536</v>
      </c>
      <c r="U701" s="154">
        <f t="shared" si="131"/>
        <v>-12068.598933867257</v>
      </c>
      <c r="V701" s="153">
        <f t="shared" si="120"/>
        <v>278.3289516957675</v>
      </c>
      <c r="W701" s="153">
        <f t="shared" si="128"/>
        <v>5.3289516957675005</v>
      </c>
      <c r="X701" s="153">
        <f t="shared" si="129"/>
        <v>41.592113052381499</v>
      </c>
      <c r="Y701" s="155">
        <v>2.6058713232279529</v>
      </c>
      <c r="Z701" s="153">
        <f t="shared" si="130"/>
        <v>38.093513129201163</v>
      </c>
      <c r="AA701" s="165">
        <v>2285.6107877520699</v>
      </c>
    </row>
    <row r="702" spans="13:27">
      <c r="M702" s="164">
        <f>Equations!E702-V701</f>
        <v>-61.845951695767496</v>
      </c>
      <c r="N702" s="152">
        <f t="shared" si="121"/>
        <v>-32.62418481036957</v>
      </c>
      <c r="O702" s="152">
        <f t="shared" si="122"/>
        <v>-197.72233218405799</v>
      </c>
      <c r="P702" s="152">
        <f t="shared" si="123"/>
        <v>-25.825385125311811</v>
      </c>
      <c r="Q702" s="152">
        <f t="shared" si="124"/>
        <v>-14.791473621650608</v>
      </c>
      <c r="R702" s="153">
        <f t="shared" si="125"/>
        <v>-38.513423860158255</v>
      </c>
      <c r="S702" s="153">
        <f t="shared" si="126"/>
        <v>17.358389409686811</v>
      </c>
      <c r="T702" s="153">
        <f t="shared" si="127"/>
        <v>-21.155034450471444</v>
      </c>
      <c r="U702" s="154">
        <f t="shared" si="131"/>
        <v>-12089.753968317729</v>
      </c>
      <c r="V702" s="153">
        <f t="shared" si="120"/>
        <v>278.30102423018934</v>
      </c>
      <c r="W702" s="153">
        <f t="shared" si="128"/>
        <v>5.3010242301893413</v>
      </c>
      <c r="X702" s="153">
        <f t="shared" si="129"/>
        <v>41.541843614340813</v>
      </c>
      <c r="Y702" s="155">
        <v>2.6037584114530214</v>
      </c>
      <c r="Z702" s="153">
        <f t="shared" si="130"/>
        <v>38.136909102725376</v>
      </c>
      <c r="AA702" s="165">
        <v>2288.2145461635228</v>
      </c>
    </row>
    <row r="703" spans="13:27">
      <c r="M703" s="164">
        <f>Equations!E703-V702</f>
        <v>-61.818024230189337</v>
      </c>
      <c r="N703" s="152">
        <f t="shared" si="121"/>
        <v>-32.609452871199338</v>
      </c>
      <c r="O703" s="152">
        <f t="shared" si="122"/>
        <v>-197.63304770423841</v>
      </c>
      <c r="P703" s="152">
        <f t="shared" si="123"/>
        <v>-25.813723285945546</v>
      </c>
      <c r="Q703" s="152">
        <f t="shared" si="124"/>
        <v>-14.784794310247158</v>
      </c>
      <c r="R703" s="153">
        <f t="shared" si="125"/>
        <v>-38.464789711074324</v>
      </c>
      <c r="S703" s="153">
        <f t="shared" si="126"/>
        <v>17.344301586220404</v>
      </c>
      <c r="T703" s="153">
        <f t="shared" si="127"/>
        <v>-21.120488124853921</v>
      </c>
      <c r="U703" s="154">
        <f t="shared" si="131"/>
        <v>-12110.874456442583</v>
      </c>
      <c r="V703" s="153">
        <f t="shared" si="120"/>
        <v>278.27314237036626</v>
      </c>
      <c r="W703" s="153">
        <f t="shared" si="128"/>
        <v>5.2731423703662585</v>
      </c>
      <c r="X703" s="153">
        <f t="shared" si="129"/>
        <v>41.491656266659263</v>
      </c>
      <c r="Y703" s="155">
        <v>2.6016452379330604</v>
      </c>
      <c r="Z703" s="153">
        <f t="shared" si="130"/>
        <v>38.180269856690934</v>
      </c>
      <c r="AA703" s="165">
        <v>2290.8161914014559</v>
      </c>
    </row>
    <row r="704" spans="13:27">
      <c r="M704" s="164">
        <f>Equations!E704-V703</f>
        <v>-61.790142370366254</v>
      </c>
      <c r="N704" s="152">
        <f t="shared" si="121"/>
        <v>-32.594744989393277</v>
      </c>
      <c r="O704" s="152">
        <f t="shared" si="122"/>
        <v>-197.54390902662587</v>
      </c>
      <c r="P704" s="152">
        <f t="shared" si="123"/>
        <v>-25.802080490448063</v>
      </c>
      <c r="Q704" s="152">
        <f t="shared" si="124"/>
        <v>-14.778125906207967</v>
      </c>
      <c r="R704" s="153">
        <f t="shared" si="125"/>
        <v>-38.416208273183763</v>
      </c>
      <c r="S704" s="153">
        <f t="shared" si="126"/>
        <v>17.330212016056315</v>
      </c>
      <c r="T704" s="153">
        <f t="shared" si="127"/>
        <v>-21.085996257127448</v>
      </c>
      <c r="U704" s="154">
        <f t="shared" si="131"/>
        <v>-12131.96045269971</v>
      </c>
      <c r="V704" s="153">
        <f t="shared" si="120"/>
        <v>278.24530604440656</v>
      </c>
      <c r="W704" s="153">
        <f t="shared" si="128"/>
        <v>5.2453060444065613</v>
      </c>
      <c r="X704" s="153">
        <f t="shared" si="129"/>
        <v>41.44155087993181</v>
      </c>
      <c r="Y704" s="155">
        <v>2.5995318024084471</v>
      </c>
      <c r="Z704" s="153">
        <f t="shared" si="130"/>
        <v>38.22359538673107</v>
      </c>
      <c r="AA704" s="165">
        <v>2293.4157232038642</v>
      </c>
    </row>
    <row r="705" spans="13:27">
      <c r="M705" s="164">
        <f>Equations!E705-V704</f>
        <v>-61.762306044406557</v>
      </c>
      <c r="N705" s="152">
        <f t="shared" si="121"/>
        <v>-32.580061127027989</v>
      </c>
      <c r="O705" s="152">
        <f t="shared" si="122"/>
        <v>-197.45491592138171</v>
      </c>
      <c r="P705" s="152">
        <f t="shared" si="123"/>
        <v>-25.790456708799116</v>
      </c>
      <c r="Q705" s="152">
        <f t="shared" si="124"/>
        <v>-14.771468392338958</v>
      </c>
      <c r="R705" s="153">
        <f t="shared" si="125"/>
        <v>-38.36767943406921</v>
      </c>
      <c r="S705" s="153">
        <f t="shared" si="126"/>
        <v>17.31612069746031</v>
      </c>
      <c r="T705" s="153">
        <f t="shared" si="127"/>
        <v>-21.0515587366089</v>
      </c>
      <c r="U705" s="154">
        <f t="shared" si="131"/>
        <v>-12153.012011436318</v>
      </c>
      <c r="V705" s="153">
        <f t="shared" si="120"/>
        <v>278.2175151805647</v>
      </c>
      <c r="W705" s="153">
        <f t="shared" si="128"/>
        <v>5.2175151805647033</v>
      </c>
      <c r="X705" s="153">
        <f t="shared" si="129"/>
        <v>41.391527325016469</v>
      </c>
      <c r="Y705" s="155">
        <v>2.5974181046190465</v>
      </c>
      <c r="Z705" s="153">
        <f t="shared" si="130"/>
        <v>38.266885688474723</v>
      </c>
      <c r="AA705" s="165">
        <v>2296.0131413084832</v>
      </c>
    </row>
    <row r="706" spans="13:27">
      <c r="M706" s="164">
        <f>Equations!E706-V705</f>
        <v>-61.734515180564699</v>
      </c>
      <c r="N706" s="152">
        <f t="shared" si="121"/>
        <v>-32.565401246257181</v>
      </c>
      <c r="O706" s="152">
        <f t="shared" si="122"/>
        <v>-197.36606815913444</v>
      </c>
      <c r="P706" s="152">
        <f t="shared" si="123"/>
        <v>-25.778851911039489</v>
      </c>
      <c r="Q706" s="152">
        <f t="shared" si="124"/>
        <v>-14.764821751481012</v>
      </c>
      <c r="R706" s="153">
        <f t="shared" si="125"/>
        <v>-38.319203081531612</v>
      </c>
      <c r="S706" s="153">
        <f t="shared" si="126"/>
        <v>17.302027628694731</v>
      </c>
      <c r="T706" s="153">
        <f t="shared" si="127"/>
        <v>-21.017175452836881</v>
      </c>
      <c r="U706" s="154">
        <f t="shared" si="131"/>
        <v>-12174.029186889155</v>
      </c>
      <c r="V706" s="153">
        <f t="shared" si="120"/>
        <v>278.18976970724094</v>
      </c>
      <c r="W706" s="153">
        <f t="shared" si="128"/>
        <v>5.1897697072409414</v>
      </c>
      <c r="X706" s="153">
        <f t="shared" si="129"/>
        <v>41.341585473033696</v>
      </c>
      <c r="Y706" s="155">
        <v>2.5953041443042095</v>
      </c>
      <c r="Z706" s="153">
        <f t="shared" si="130"/>
        <v>38.310140757546456</v>
      </c>
      <c r="AA706" s="165">
        <v>2298.6084454527872</v>
      </c>
    </row>
    <row r="707" spans="13:27">
      <c r="M707" s="164">
        <f>Equations!E707-V706</f>
        <v>-61.706769707240937</v>
      </c>
      <c r="N707" s="152">
        <f t="shared" si="121"/>
        <v>-32.550765309311494</v>
      </c>
      <c r="O707" s="152">
        <f t="shared" si="122"/>
        <v>-197.27736551097874</v>
      </c>
      <c r="P707" s="152">
        <f t="shared" si="123"/>
        <v>-25.767266067270842</v>
      </c>
      <c r="Q707" s="152">
        <f t="shared" si="124"/>
        <v>-14.75818596650987</v>
      </c>
      <c r="R707" s="153">
        <f t="shared" si="125"/>
        <v>-38.270779103589589</v>
      </c>
      <c r="S707" s="153">
        <f t="shared" si="126"/>
        <v>17.287932808018482</v>
      </c>
      <c r="T707" s="153">
        <f t="shared" si="127"/>
        <v>-20.982846295571107</v>
      </c>
      <c r="U707" s="154">
        <f t="shared" si="131"/>
        <v>-12195.012033184725</v>
      </c>
      <c r="V707" s="153">
        <f t="shared" ref="V707:V770" si="132">U707/(J$3*1670)+J$2</f>
        <v>278.16206955298105</v>
      </c>
      <c r="W707" s="153">
        <f t="shared" si="128"/>
        <v>5.1620695529810519</v>
      </c>
      <c r="X707" s="153">
        <f t="shared" si="129"/>
        <v>41.291725195365892</v>
      </c>
      <c r="Y707" s="155">
        <v>2.593189921202772</v>
      </c>
      <c r="Z707" s="153">
        <f t="shared" si="130"/>
        <v>38.353360589566499</v>
      </c>
      <c r="AA707" s="165">
        <v>2301.20163537399</v>
      </c>
    </row>
    <row r="708" spans="13:27">
      <c r="M708" s="164">
        <f>Equations!E708-V707</f>
        <v>-61.679069552981048</v>
      </c>
      <c r="N708" s="152">
        <f t="shared" ref="N708:N771" si="133">(L$2*G$20*M708)/(G$19)</f>
        <v>-32.53615327849829</v>
      </c>
      <c r="O708" s="152">
        <f t="shared" ref="O708:O771" si="134">(L$4*G$20*M708)/(G$19)</f>
        <v>-197.18880774847449</v>
      </c>
      <c r="P708" s="152">
        <f t="shared" ref="P708:P771" si="135">(L$3*G$28*M708)/(G$27)</f>
        <v>-25.755699147655616</v>
      </c>
      <c r="Q708" s="152">
        <f t="shared" ref="Q708:Q771" si="136">(H$38*G$30*M708)/(G$31)</f>
        <v>-14.751561020336089</v>
      </c>
      <c r="R708" s="153">
        <f t="shared" ref="R708:R771" si="137">Q708*Y708</f>
        <v>-38.222407388478956</v>
      </c>
      <c r="S708" s="153">
        <f t="shared" ref="S708:S771" si="138">H$14*H$15*Y708</f>
        <v>17.273836233687007</v>
      </c>
      <c r="T708" s="153">
        <f t="shared" ref="T708:T771" si="139">R708+S708</f>
        <v>-20.948571154791949</v>
      </c>
      <c r="U708" s="154">
        <f t="shared" si="131"/>
        <v>-12215.960604339516</v>
      </c>
      <c r="V708" s="153">
        <f t="shared" si="132"/>
        <v>278.1344146464761</v>
      </c>
      <c r="W708" s="153">
        <f t="shared" ref="W708:W771" si="140">(V708-273)</f>
        <v>5.1344146464761025</v>
      </c>
      <c r="X708" s="153">
        <f t="shared" ref="X708:X771" si="141">CONVERT(W708,"C","F")</f>
        <v>41.241946363656986</v>
      </c>
      <c r="Y708" s="155">
        <v>2.5910754350530509</v>
      </c>
      <c r="Z708" s="153">
        <f t="shared" ref="Z708:Z771" si="142">AA708/60</f>
        <v>38.396545180150717</v>
      </c>
      <c r="AA708" s="165">
        <v>2303.792710809043</v>
      </c>
    </row>
    <row r="709" spans="13:27">
      <c r="M709" s="164">
        <f>Equations!E709-V708</f>
        <v>-61.651414646476098</v>
      </c>
      <c r="N709" s="152">
        <f t="shared" si="133"/>
        <v>-32.5215651162016</v>
      </c>
      <c r="O709" s="152">
        <f t="shared" si="134"/>
        <v>-197.1003946436461</v>
      </c>
      <c r="P709" s="152">
        <f t="shared" si="135"/>
        <v>-25.744151122416902</v>
      </c>
      <c r="Q709" s="152">
        <f t="shared" si="136"/>
        <v>-14.744946895904963</v>
      </c>
      <c r="R709" s="153">
        <f t="shared" si="137"/>
        <v>-38.174087824652197</v>
      </c>
      <c r="S709" s="153">
        <f t="shared" si="138"/>
        <v>17.259737903952296</v>
      </c>
      <c r="T709" s="153">
        <f t="shared" si="139"/>
        <v>-20.914349920699902</v>
      </c>
      <c r="U709" s="154">
        <f t="shared" ref="U709:U772" si="143">U708+T709</f>
        <v>-12236.874954260216</v>
      </c>
      <c r="V709" s="153">
        <f t="shared" si="132"/>
        <v>278.10680491656211</v>
      </c>
      <c r="W709" s="153">
        <f t="shared" si="140"/>
        <v>5.1068049165621119</v>
      </c>
      <c r="X709" s="153">
        <f t="shared" si="141"/>
        <v>41.192248849811804</v>
      </c>
      <c r="Y709" s="155">
        <v>2.5889606855928444</v>
      </c>
      <c r="Z709" s="153">
        <f t="shared" si="142"/>
        <v>38.4396945249106</v>
      </c>
      <c r="AA709" s="165">
        <v>2306.3816714946361</v>
      </c>
    </row>
    <row r="710" spans="13:27">
      <c r="M710" s="164">
        <f>Equations!E710-V709</f>
        <v>-61.623804916562108</v>
      </c>
      <c r="N710" s="152">
        <f t="shared" si="133"/>
        <v>-32.507000784881917</v>
      </c>
      <c r="O710" s="152">
        <f t="shared" si="134"/>
        <v>-197.01212596898131</v>
      </c>
      <c r="P710" s="152">
        <f t="shared" si="135"/>
        <v>-25.73262196183834</v>
      </c>
      <c r="Q710" s="152">
        <f t="shared" si="136"/>
        <v>-14.738343576196462</v>
      </c>
      <c r="R710" s="153">
        <f t="shared" si="137"/>
        <v>-38.125820300777946</v>
      </c>
      <c r="S710" s="153">
        <f t="shared" si="138"/>
        <v>17.245637817062892</v>
      </c>
      <c r="T710" s="153">
        <f t="shared" si="139"/>
        <v>-20.880182483715053</v>
      </c>
      <c r="U710" s="154">
        <f t="shared" si="143"/>
        <v>-12257.755136743932</v>
      </c>
      <c r="V710" s="153">
        <f t="shared" si="132"/>
        <v>278.07924029221965</v>
      </c>
      <c r="W710" s="153">
        <f t="shared" si="140"/>
        <v>5.0792402922196516</v>
      </c>
      <c r="X710" s="153">
        <f t="shared" si="141"/>
        <v>41.142632525995374</v>
      </c>
      <c r="Y710" s="155">
        <v>2.5868456725594338</v>
      </c>
      <c r="Z710" s="153">
        <f t="shared" si="142"/>
        <v>38.482808619453259</v>
      </c>
      <c r="AA710" s="165">
        <v>2308.9685171671954</v>
      </c>
    </row>
    <row r="711" spans="13:27">
      <c r="M711" s="164">
        <f>Equations!E711-V710</f>
        <v>-61.596240292219647</v>
      </c>
      <c r="N711" s="152">
        <f t="shared" si="133"/>
        <v>-32.492460247075975</v>
      </c>
      <c r="O711" s="152">
        <f t="shared" si="134"/>
        <v>-196.92400149743014</v>
      </c>
      <c r="P711" s="152">
        <f t="shared" si="135"/>
        <v>-25.721111636263913</v>
      </c>
      <c r="Q711" s="152">
        <f t="shared" si="136"/>
        <v>-14.731751044225124</v>
      </c>
      <c r="R711" s="153">
        <f t="shared" si="137"/>
        <v>-38.077604705740342</v>
      </c>
      <c r="S711" s="153">
        <f t="shared" si="138"/>
        <v>17.231535971263845</v>
      </c>
      <c r="T711" s="153">
        <f t="shared" si="139"/>
        <v>-20.846068734476496</v>
      </c>
      <c r="U711" s="154">
        <f t="shared" si="143"/>
        <v>-12278.601205478408</v>
      </c>
      <c r="V711" s="153">
        <f t="shared" si="132"/>
        <v>278.05172070257373</v>
      </c>
      <c r="W711" s="153">
        <f t="shared" si="140"/>
        <v>5.0517207025737321</v>
      </c>
      <c r="X711" s="153">
        <f t="shared" si="141"/>
        <v>41.093097264632718</v>
      </c>
      <c r="Y711" s="155">
        <v>2.5847303956895766</v>
      </c>
      <c r="Z711" s="153">
        <f t="shared" si="142"/>
        <v>38.525887459381423</v>
      </c>
      <c r="AA711" s="165">
        <v>2311.5532475628852</v>
      </c>
    </row>
    <row r="712" spans="13:27">
      <c r="M712" s="164">
        <f>Equations!E712-V711</f>
        <v>-61.568720702573728</v>
      </c>
      <c r="N712" s="152">
        <f t="shared" si="133"/>
        <v>-32.477943465396706</v>
      </c>
      <c r="O712" s="152">
        <f t="shared" si="134"/>
        <v>-196.83602100240427</v>
      </c>
      <c r="P712" s="152">
        <f t="shared" si="135"/>
        <v>-25.709620116097927</v>
      </c>
      <c r="Q712" s="152">
        <f t="shared" si="136"/>
        <v>-14.725169283040032</v>
      </c>
      <c r="R712" s="153">
        <f t="shared" si="137"/>
        <v>-38.029440928638557</v>
      </c>
      <c r="S712" s="153">
        <f t="shared" si="138"/>
        <v>17.217432364796704</v>
      </c>
      <c r="T712" s="153">
        <f t="shared" si="139"/>
        <v>-20.812008563841854</v>
      </c>
      <c r="U712" s="154">
        <f t="shared" si="143"/>
        <v>-12299.41321404225</v>
      </c>
      <c r="V712" s="153">
        <f t="shared" si="132"/>
        <v>278.02424607689352</v>
      </c>
      <c r="W712" s="153">
        <f t="shared" si="140"/>
        <v>5.0242460768935189</v>
      </c>
      <c r="X712" s="153">
        <f t="shared" si="141"/>
        <v>41.043642938408333</v>
      </c>
      <c r="Y712" s="155">
        <v>2.5826148547195054</v>
      </c>
      <c r="Z712" s="153">
        <f t="shared" si="142"/>
        <v>38.568931040293407</v>
      </c>
      <c r="AA712" s="165">
        <v>2314.1358624176046</v>
      </c>
    </row>
    <row r="713" spans="13:27">
      <c r="M713" s="164">
        <f>Equations!E713-V712</f>
        <v>-61.541246076893515</v>
      </c>
      <c r="N713" s="152">
        <f t="shared" si="133"/>
        <v>-32.463450402533091</v>
      </c>
      <c r="O713" s="152">
        <f t="shared" si="134"/>
        <v>-196.74818425777627</v>
      </c>
      <c r="P713" s="152">
        <f t="shared" si="135"/>
        <v>-25.698147371804886</v>
      </c>
      <c r="Q713" s="152">
        <f t="shared" si="136"/>
        <v>-14.718598275724748</v>
      </c>
      <c r="R713" s="153">
        <f t="shared" si="137"/>
        <v>-37.981328858786398</v>
      </c>
      <c r="S713" s="153">
        <f t="shared" si="138"/>
        <v>17.203326995899541</v>
      </c>
      <c r="T713" s="153">
        <f t="shared" si="139"/>
        <v>-20.778001862886857</v>
      </c>
      <c r="U713" s="154">
        <f t="shared" si="143"/>
        <v>-12320.191215905137</v>
      </c>
      <c r="V713" s="153">
        <f t="shared" si="132"/>
        <v>277.99681634459188</v>
      </c>
      <c r="W713" s="153">
        <f t="shared" si="140"/>
        <v>4.9968163445918776</v>
      </c>
      <c r="X713" s="153">
        <f t="shared" si="141"/>
        <v>40.994269420265383</v>
      </c>
      <c r="Y713" s="155">
        <v>2.5804990493849309</v>
      </c>
      <c r="Z713" s="153">
        <f t="shared" si="142"/>
        <v>38.611939357783157</v>
      </c>
      <c r="AA713" s="165">
        <v>2316.7163614669894</v>
      </c>
    </row>
    <row r="714" spans="13:27">
      <c r="M714" s="164">
        <f>Equations!E714-V713</f>
        <v>-61.513816344591874</v>
      </c>
      <c r="N714" s="152">
        <f t="shared" si="133"/>
        <v>-32.448981021249899</v>
      </c>
      <c r="O714" s="152">
        <f t="shared" si="134"/>
        <v>-196.66049103787819</v>
      </c>
      <c r="P714" s="152">
        <f t="shared" si="135"/>
        <v>-25.686693373909296</v>
      </c>
      <c r="Q714" s="152">
        <f t="shared" si="136"/>
        <v>-14.712038005397201</v>
      </c>
      <c r="R714" s="153">
        <f t="shared" si="137"/>
        <v>-37.93326838571155</v>
      </c>
      <c r="S714" s="153">
        <f t="shared" si="138"/>
        <v>17.189219862806905</v>
      </c>
      <c r="T714" s="153">
        <f t="shared" si="139"/>
        <v>-20.744048522904645</v>
      </c>
      <c r="U714" s="154">
        <f t="shared" si="143"/>
        <v>-12340.935264428043</v>
      </c>
      <c r="V714" s="153">
        <f t="shared" si="132"/>
        <v>277.9694314352252</v>
      </c>
      <c r="W714" s="153">
        <f t="shared" si="140"/>
        <v>4.9694314352252036</v>
      </c>
      <c r="X714" s="153">
        <f t="shared" si="141"/>
        <v>40.944976583405364</v>
      </c>
      <c r="Y714" s="155">
        <v>2.5783829794210358</v>
      </c>
      <c r="Z714" s="153">
        <f t="shared" si="142"/>
        <v>38.654912407440172</v>
      </c>
      <c r="AA714" s="165">
        <v>2319.2947444464103</v>
      </c>
    </row>
    <row r="715" spans="13:27">
      <c r="M715" s="164">
        <f>Equations!E715-V714</f>
        <v>-61.486431435225199</v>
      </c>
      <c r="N715" s="152">
        <f t="shared" si="133"/>
        <v>-32.434535284387636</v>
      </c>
      <c r="O715" s="152">
        <f t="shared" si="134"/>
        <v>-196.57294111750079</v>
      </c>
      <c r="P715" s="152">
        <f t="shared" si="135"/>
        <v>-25.675258092995598</v>
      </c>
      <c r="Q715" s="152">
        <f t="shared" si="136"/>
        <v>-14.705488455209647</v>
      </c>
      <c r="R715" s="153">
        <f t="shared" si="137"/>
        <v>-37.885259399155188</v>
      </c>
      <c r="S715" s="153">
        <f t="shared" si="138"/>
        <v>17.175110963749841</v>
      </c>
      <c r="T715" s="153">
        <f t="shared" si="139"/>
        <v>-20.710148435405348</v>
      </c>
      <c r="U715" s="154">
        <f t="shared" si="143"/>
        <v>-12361.645412863449</v>
      </c>
      <c r="V715" s="153">
        <f t="shared" si="132"/>
        <v>277.94209127849314</v>
      </c>
      <c r="W715" s="153">
        <f t="shared" si="140"/>
        <v>4.9420912784931375</v>
      </c>
      <c r="X715" s="153">
        <f t="shared" si="141"/>
        <v>40.895764301287649</v>
      </c>
      <c r="Y715" s="155">
        <v>2.5762666445624762</v>
      </c>
      <c r="Z715" s="153">
        <f t="shared" si="142"/>
        <v>38.69785018484955</v>
      </c>
      <c r="AA715" s="165">
        <v>2321.8710110909728</v>
      </c>
    </row>
    <row r="716" spans="13:27">
      <c r="M716" s="164">
        <f>Equations!E716-V715</f>
        <v>-61.459091278493133</v>
      </c>
      <c r="N716" s="152">
        <f t="shared" si="133"/>
        <v>-32.420113154862335</v>
      </c>
      <c r="O716" s="152">
        <f t="shared" si="134"/>
        <v>-196.48553427189296</v>
      </c>
      <c r="P716" s="152">
        <f t="shared" si="135"/>
        <v>-25.663841499708052</v>
      </c>
      <c r="Q716" s="152">
        <f t="shared" si="136"/>
        <v>-14.698949608348602</v>
      </c>
      <c r="R716" s="153">
        <f t="shared" si="137"/>
        <v>-37.837301789071411</v>
      </c>
      <c r="S716" s="153">
        <f t="shared" si="138"/>
        <v>17.161000296955848</v>
      </c>
      <c r="T716" s="153">
        <f t="shared" si="139"/>
        <v>-20.676301492115563</v>
      </c>
      <c r="U716" s="154">
        <f t="shared" si="143"/>
        <v>-12382.321714355565</v>
      </c>
      <c r="V716" s="153">
        <f t="shared" si="132"/>
        <v>277.91479580423822</v>
      </c>
      <c r="W716" s="153">
        <f t="shared" si="140"/>
        <v>4.9147958042382243</v>
      </c>
      <c r="X716" s="153">
        <f t="shared" si="141"/>
        <v>40.846632447628807</v>
      </c>
      <c r="Y716" s="155">
        <v>2.5741500445433769</v>
      </c>
      <c r="Z716" s="153">
        <f t="shared" si="142"/>
        <v>38.740752685591936</v>
      </c>
      <c r="AA716" s="165">
        <v>2324.4451611355162</v>
      </c>
    </row>
    <row r="717" spans="13:27">
      <c r="M717" s="164">
        <f>Equations!E717-V716</f>
        <v>-61.43179580423822</v>
      </c>
      <c r="N717" s="152">
        <f t="shared" si="133"/>
        <v>-32.405714595665458</v>
      </c>
      <c r="O717" s="152">
        <f t="shared" si="134"/>
        <v>-196.39827027676034</v>
      </c>
      <c r="P717" s="152">
        <f t="shared" si="135"/>
        <v>-25.65244356475058</v>
      </c>
      <c r="Q717" s="152">
        <f t="shared" si="136"/>
        <v>-14.692421448034763</v>
      </c>
      <c r="R717" s="153">
        <f t="shared" si="137"/>
        <v>-37.789395445626688</v>
      </c>
      <c r="S717" s="153">
        <f t="shared" si="138"/>
        <v>17.146887860648885</v>
      </c>
      <c r="T717" s="153">
        <f t="shared" si="139"/>
        <v>-20.642507584977803</v>
      </c>
      <c r="U717" s="154">
        <f t="shared" si="143"/>
        <v>-12402.964221940543</v>
      </c>
      <c r="V717" s="153">
        <f t="shared" si="132"/>
        <v>277.88754494244574</v>
      </c>
      <c r="W717" s="153">
        <f t="shared" si="140"/>
        <v>4.8875449424457429</v>
      </c>
      <c r="X717" s="153">
        <f t="shared" si="141"/>
        <v>40.797580896402337</v>
      </c>
      <c r="Y717" s="155">
        <v>2.5720331790973328</v>
      </c>
      <c r="Z717" s="153">
        <f t="shared" si="142"/>
        <v>38.783619905243555</v>
      </c>
      <c r="AA717" s="165">
        <v>2327.0171943146133</v>
      </c>
    </row>
    <row r="718" spans="13:27">
      <c r="M718" s="164">
        <f>Equations!E718-V717</f>
        <v>-61.404544942445739</v>
      </c>
      <c r="N718" s="152">
        <f t="shared" si="133"/>
        <v>-32.391339569863717</v>
      </c>
      <c r="O718" s="152">
        <f t="shared" si="134"/>
        <v>-196.31114890826495</v>
      </c>
      <c r="P718" s="152">
        <f t="shared" si="135"/>
        <v>-25.641064258886722</v>
      </c>
      <c r="Q718" s="152">
        <f t="shared" si="136"/>
        <v>-14.685903957522957</v>
      </c>
      <c r="R718" s="153">
        <f t="shared" si="137"/>
        <v>-37.741540259199468</v>
      </c>
      <c r="S718" s="153">
        <f t="shared" si="138"/>
        <v>17.132773653049394</v>
      </c>
      <c r="T718" s="153">
        <f t="shared" si="139"/>
        <v>-20.608766606150073</v>
      </c>
      <c r="U718" s="154">
        <f t="shared" si="143"/>
        <v>-12423.572988546694</v>
      </c>
      <c r="V718" s="153">
        <f t="shared" si="132"/>
        <v>277.86033862324314</v>
      </c>
      <c r="W718" s="153">
        <f t="shared" si="140"/>
        <v>4.8603386232431376</v>
      </c>
      <c r="X718" s="153">
        <f t="shared" si="141"/>
        <v>40.748609521837651</v>
      </c>
      <c r="Y718" s="155">
        <v>2.5699160479574088</v>
      </c>
      <c r="Z718" s="153">
        <f t="shared" si="142"/>
        <v>38.826451839376183</v>
      </c>
      <c r="AA718" s="165">
        <v>2329.5871103625709</v>
      </c>
    </row>
    <row r="719" spans="13:27">
      <c r="M719" s="164">
        <f>Equations!E719-V718</f>
        <v>-61.377338623243133</v>
      </c>
      <c r="N719" s="152">
        <f t="shared" si="133"/>
        <v>-32.376988040598846</v>
      </c>
      <c r="O719" s="152">
        <f t="shared" si="134"/>
        <v>-196.22416994302333</v>
      </c>
      <c r="P719" s="152">
        <f t="shared" si="135"/>
        <v>-25.629703552939379</v>
      </c>
      <c r="Q719" s="152">
        <f t="shared" si="136"/>
        <v>-14.679397120102019</v>
      </c>
      <c r="R719" s="153">
        <f t="shared" si="137"/>
        <v>-37.693736120379327</v>
      </c>
      <c r="S719" s="153">
        <f t="shared" si="138"/>
        <v>17.118657672374201</v>
      </c>
      <c r="T719" s="153">
        <f t="shared" si="139"/>
        <v>-20.575078448005126</v>
      </c>
      <c r="U719" s="154">
        <f t="shared" si="143"/>
        <v>-12444.1480669947</v>
      </c>
      <c r="V719" s="153">
        <f t="shared" si="132"/>
        <v>277.83317677690013</v>
      </c>
      <c r="W719" s="153">
        <f t="shared" si="140"/>
        <v>4.8331767769001317</v>
      </c>
      <c r="X719" s="153">
        <f t="shared" si="141"/>
        <v>40.699718198420236</v>
      </c>
      <c r="Y719" s="155">
        <v>2.5677986508561301</v>
      </c>
      <c r="Z719" s="153">
        <f t="shared" si="142"/>
        <v>38.869248483557122</v>
      </c>
      <c r="AA719" s="165">
        <v>2332.1549090134272</v>
      </c>
    </row>
    <row r="720" spans="13:27">
      <c r="M720" s="164">
        <f>Equations!E720-V719</f>
        <v>-61.350176776900128</v>
      </c>
      <c r="N720" s="152">
        <f t="shared" si="133"/>
        <v>-32.362659971087616</v>
      </c>
      <c r="O720" s="152">
        <f t="shared" si="134"/>
        <v>-196.13733315810677</v>
      </c>
      <c r="P720" s="152">
        <f t="shared" si="135"/>
        <v>-25.618361417790847</v>
      </c>
      <c r="Q720" s="152">
        <f t="shared" si="136"/>
        <v>-14.672900919094809</v>
      </c>
      <c r="R720" s="153">
        <f t="shared" si="137"/>
        <v>-37.645982919966855</v>
      </c>
      <c r="S720" s="153">
        <f t="shared" si="138"/>
        <v>17.104539916836607</v>
      </c>
      <c r="T720" s="153">
        <f t="shared" si="139"/>
        <v>-20.541443003130247</v>
      </c>
      <c r="U720" s="154">
        <f t="shared" si="143"/>
        <v>-12464.68950999783</v>
      </c>
      <c r="V720" s="153">
        <f t="shared" si="132"/>
        <v>277.80605933382822</v>
      </c>
      <c r="W720" s="153">
        <f t="shared" si="140"/>
        <v>4.806059333828216</v>
      </c>
      <c r="X720" s="153">
        <f t="shared" si="141"/>
        <v>40.650906800890787</v>
      </c>
      <c r="Y720" s="155">
        <v>2.5656809875254911</v>
      </c>
      <c r="Z720" s="153">
        <f t="shared" si="142"/>
        <v>38.912009833349209</v>
      </c>
      <c r="AA720" s="165">
        <v>2334.7205900009526</v>
      </c>
    </row>
    <row r="721" spans="13:27">
      <c r="M721" s="164">
        <f>Equations!E721-V720</f>
        <v>-61.323059333828212</v>
      </c>
      <c r="N721" s="152">
        <f t="shared" si="133"/>
        <v>-32.348355324621593</v>
      </c>
      <c r="O721" s="152">
        <f t="shared" si="134"/>
        <v>-196.05063833103995</v>
      </c>
      <c r="P721" s="152">
        <f t="shared" si="135"/>
        <v>-25.607037824382648</v>
      </c>
      <c r="Q721" s="152">
        <f t="shared" si="136"/>
        <v>-14.666415337858094</v>
      </c>
      <c r="R721" s="153">
        <f t="shared" si="137"/>
        <v>-37.598280548972923</v>
      </c>
      <c r="S721" s="153">
        <f t="shared" si="138"/>
        <v>17.090420384646325</v>
      </c>
      <c r="T721" s="153">
        <f t="shared" si="139"/>
        <v>-20.507860164326598</v>
      </c>
      <c r="U721" s="154">
        <f t="shared" si="143"/>
        <v>-12485.197370162157</v>
      </c>
      <c r="V721" s="153">
        <f t="shared" si="132"/>
        <v>277.77898622458031</v>
      </c>
      <c r="W721" s="153">
        <f t="shared" si="140"/>
        <v>4.7789862245803079</v>
      </c>
      <c r="X721" s="153">
        <f t="shared" si="141"/>
        <v>40.602175204244553</v>
      </c>
      <c r="Y721" s="155">
        <v>2.5635630576969488</v>
      </c>
      <c r="Z721" s="153">
        <f t="shared" si="142"/>
        <v>38.954735884310828</v>
      </c>
      <c r="AA721" s="165">
        <v>2337.2841530586497</v>
      </c>
    </row>
    <row r="722" spans="13:27">
      <c r="M722" s="164">
        <f>Equations!E722-V721</f>
        <v>-61.295986224580304</v>
      </c>
      <c r="N722" s="152">
        <f t="shared" si="133"/>
        <v>-32.334074064566934</v>
      </c>
      <c r="O722" s="152">
        <f t="shared" si="134"/>
        <v>-195.96408523979957</v>
      </c>
      <c r="P722" s="152">
        <f t="shared" si="135"/>
        <v>-25.595732743715349</v>
      </c>
      <c r="Q722" s="152">
        <f t="shared" si="136"/>
        <v>-14.659940359782466</v>
      </c>
      <c r="R722" s="153">
        <f t="shared" si="137"/>
        <v>-37.550628898618044</v>
      </c>
      <c r="S722" s="153">
        <f t="shared" si="138"/>
        <v>17.076299074009441</v>
      </c>
      <c r="T722" s="153">
        <f t="shared" si="139"/>
        <v>-20.474329824608603</v>
      </c>
      <c r="U722" s="154">
        <f t="shared" si="143"/>
        <v>-12505.671699986766</v>
      </c>
      <c r="V722" s="153">
        <f t="shared" si="132"/>
        <v>277.75195737985069</v>
      </c>
      <c r="W722" s="153">
        <f t="shared" si="140"/>
        <v>4.751957379850694</v>
      </c>
      <c r="X722" s="153">
        <f t="shared" si="141"/>
        <v>40.553523283731252</v>
      </c>
      <c r="Y722" s="155">
        <v>2.5614448611014162</v>
      </c>
      <c r="Z722" s="153">
        <f t="shared" si="142"/>
        <v>38.99742663199585</v>
      </c>
      <c r="AA722" s="165">
        <v>2339.8455979197511</v>
      </c>
    </row>
    <row r="723" spans="13:27">
      <c r="M723" s="164">
        <f>Equations!E723-V722</f>
        <v>-61.26895737985069</v>
      </c>
      <c r="N723" s="152">
        <f t="shared" si="133"/>
        <v>-32.319816154364382</v>
      </c>
      <c r="O723" s="152">
        <f t="shared" si="134"/>
        <v>-195.87767366281443</v>
      </c>
      <c r="P723" s="152">
        <f t="shared" si="135"/>
        <v>-25.584446146848535</v>
      </c>
      <c r="Q723" s="152">
        <f t="shared" si="136"/>
        <v>-14.653475968292325</v>
      </c>
      <c r="R723" s="153">
        <f t="shared" si="137"/>
        <v>-37.503027860332153</v>
      </c>
      <c r="S723" s="153">
        <f t="shared" si="138"/>
        <v>17.062175983128483</v>
      </c>
      <c r="T723" s="153">
        <f t="shared" si="139"/>
        <v>-20.44085187720367</v>
      </c>
      <c r="U723" s="154">
        <f t="shared" si="143"/>
        <v>-12526.112551863969</v>
      </c>
      <c r="V723" s="153">
        <f t="shared" si="132"/>
        <v>277.72497273047441</v>
      </c>
      <c r="W723" s="153">
        <f t="shared" si="140"/>
        <v>4.7249727304744056</v>
      </c>
      <c r="X723" s="153">
        <f t="shared" si="141"/>
        <v>40.504950914853929</v>
      </c>
      <c r="Y723" s="155">
        <v>2.5593263974692722</v>
      </c>
      <c r="Z723" s="153">
        <f t="shared" si="142"/>
        <v>39.04008207195367</v>
      </c>
      <c r="AA723" s="165">
        <v>2342.4049243172203</v>
      </c>
    </row>
    <row r="724" spans="13:27">
      <c r="M724" s="164">
        <f>Equations!E724-V723</f>
        <v>-61.241972730474401</v>
      </c>
      <c r="N724" s="152">
        <f t="shared" si="133"/>
        <v>-32.30558155752891</v>
      </c>
      <c r="O724" s="152">
        <f t="shared" si="134"/>
        <v>-195.79140337896311</v>
      </c>
      <c r="P724" s="152">
        <f t="shared" si="135"/>
        <v>-25.57317800490058</v>
      </c>
      <c r="Q724" s="152">
        <f t="shared" si="136"/>
        <v>-14.647022146845735</v>
      </c>
      <c r="R724" s="153">
        <f t="shared" si="137"/>
        <v>-37.455477325753762</v>
      </c>
      <c r="S724" s="153">
        <f t="shared" si="138"/>
        <v>17.048051110202344</v>
      </c>
      <c r="T724" s="153">
        <f t="shared" si="139"/>
        <v>-20.407426215551418</v>
      </c>
      <c r="U724" s="154">
        <f t="shared" si="143"/>
        <v>-12546.519978079521</v>
      </c>
      <c r="V724" s="153">
        <f t="shared" si="132"/>
        <v>277.69803220742739</v>
      </c>
      <c r="W724" s="153">
        <f t="shared" si="140"/>
        <v>4.6980322074273886</v>
      </c>
      <c r="X724" s="153">
        <f t="shared" si="141"/>
        <v>40.456457973369297</v>
      </c>
      <c r="Y724" s="155">
        <v>2.5572076665303514</v>
      </c>
      <c r="Z724" s="153">
        <f t="shared" si="142"/>
        <v>39.082702199729177</v>
      </c>
      <c r="AA724" s="165">
        <v>2344.9621319837506</v>
      </c>
    </row>
    <row r="725" spans="13:27">
      <c r="M725" s="164">
        <f>Equations!E725-V724</f>
        <v>-61.215032207427384</v>
      </c>
      <c r="N725" s="152">
        <f t="shared" si="133"/>
        <v>-32.291370237649843</v>
      </c>
      <c r="O725" s="152">
        <f t="shared" si="134"/>
        <v>-195.7052741675748</v>
      </c>
      <c r="P725" s="152">
        <f t="shared" si="135"/>
        <v>-25.561928289048701</v>
      </c>
      <c r="Q725" s="152">
        <f t="shared" si="136"/>
        <v>-14.640578878934464</v>
      </c>
      <c r="R725" s="153">
        <f t="shared" si="137"/>
        <v>-37.40797718672971</v>
      </c>
      <c r="S725" s="153">
        <f t="shared" si="138"/>
        <v>17.03392445342628</v>
      </c>
      <c r="T725" s="153">
        <f t="shared" si="139"/>
        <v>-20.374052733303429</v>
      </c>
      <c r="U725" s="154">
        <f t="shared" si="143"/>
        <v>-12566.894030812824</v>
      </c>
      <c r="V725" s="153">
        <f t="shared" si="132"/>
        <v>277.67113574182588</v>
      </c>
      <c r="W725" s="153">
        <f t="shared" si="140"/>
        <v>4.6711357418258785</v>
      </c>
      <c r="X725" s="153">
        <f t="shared" si="141"/>
        <v>40.408044335286583</v>
      </c>
      <c r="Y725" s="155">
        <v>2.555088668013942</v>
      </c>
      <c r="Z725" s="153">
        <f t="shared" si="142"/>
        <v>39.125287010862742</v>
      </c>
      <c r="AA725" s="165">
        <v>2347.5172206517645</v>
      </c>
    </row>
    <row r="726" spans="13:27">
      <c r="M726" s="164">
        <f>Equations!E726-V725</f>
        <v>-61.188135741825874</v>
      </c>
      <c r="N726" s="152">
        <f t="shared" si="133"/>
        <v>-32.277182158390495</v>
      </c>
      <c r="O726" s="152">
        <f t="shared" si="134"/>
        <v>-195.61928580842726</v>
      </c>
      <c r="P726" s="152">
        <f t="shared" si="135"/>
        <v>-25.550696970528683</v>
      </c>
      <c r="Q726" s="152">
        <f t="shared" si="136"/>
        <v>-14.634146148083826</v>
      </c>
      <c r="R726" s="153">
        <f t="shared" si="137"/>
        <v>-37.360527335314529</v>
      </c>
      <c r="S726" s="153">
        <f t="shared" si="138"/>
        <v>17.019796010991943</v>
      </c>
      <c r="T726" s="153">
        <f t="shared" si="139"/>
        <v>-20.340731324322586</v>
      </c>
      <c r="U726" s="154">
        <f t="shared" si="143"/>
        <v>-12587.234762137146</v>
      </c>
      <c r="V726" s="153">
        <f t="shared" si="132"/>
        <v>277.64428326492612</v>
      </c>
      <c r="W726" s="153">
        <f t="shared" si="140"/>
        <v>4.6442832649261163</v>
      </c>
      <c r="X726" s="153">
        <f t="shared" si="141"/>
        <v>40.359709876867008</v>
      </c>
      <c r="Y726" s="155">
        <v>2.5529694016487912</v>
      </c>
      <c r="Z726" s="153">
        <f t="shared" si="142"/>
        <v>39.167836500890218</v>
      </c>
      <c r="AA726" s="165">
        <v>2350.0701900534132</v>
      </c>
    </row>
    <row r="727" spans="13:27">
      <c r="M727" s="164">
        <f>Equations!E727-V726</f>
        <v>-61.161283264926112</v>
      </c>
      <c r="N727" s="152">
        <f t="shared" si="133"/>
        <v>-32.263017283488033</v>
      </c>
      <c r="O727" s="152">
        <f t="shared" si="134"/>
        <v>-195.53343808174569</v>
      </c>
      <c r="P727" s="152">
        <f t="shared" si="135"/>
        <v>-25.539484020634788</v>
      </c>
      <c r="Q727" s="152">
        <f t="shared" si="136"/>
        <v>-14.627723937852627</v>
      </c>
      <c r="R727" s="153">
        <f t="shared" si="137"/>
        <v>-37.313127663769833</v>
      </c>
      <c r="S727" s="153">
        <f t="shared" si="138"/>
        <v>17.005665781087316</v>
      </c>
      <c r="T727" s="153">
        <f t="shared" si="139"/>
        <v>-20.307461882682517</v>
      </c>
      <c r="U727" s="154">
        <f t="shared" si="143"/>
        <v>-12607.54222401983</v>
      </c>
      <c r="V727" s="153">
        <f t="shared" si="132"/>
        <v>277.6174747081244</v>
      </c>
      <c r="W727" s="153">
        <f t="shared" si="140"/>
        <v>4.617474708124405</v>
      </c>
      <c r="X727" s="153">
        <f t="shared" si="141"/>
        <v>40.311454474623929</v>
      </c>
      <c r="Y727" s="155">
        <v>2.5508498671630973</v>
      </c>
      <c r="Z727" s="153">
        <f t="shared" si="142"/>
        <v>39.210350665342936</v>
      </c>
      <c r="AA727" s="165">
        <v>2352.6210399205761</v>
      </c>
    </row>
    <row r="728" spans="13:27">
      <c r="M728" s="164">
        <f>Equations!E728-V727</f>
        <v>-61.134474708124401</v>
      </c>
      <c r="N728" s="152">
        <f t="shared" si="133"/>
        <v>-32.248875576753527</v>
      </c>
      <c r="O728" s="152">
        <f t="shared" si="134"/>
        <v>-195.44773076820317</v>
      </c>
      <c r="P728" s="152">
        <f t="shared" si="135"/>
        <v>-25.528289410719754</v>
      </c>
      <c r="Q728" s="152">
        <f t="shared" si="136"/>
        <v>-14.621312231833166</v>
      </c>
      <c r="R728" s="153">
        <f t="shared" si="137"/>
        <v>-37.265778064564017</v>
      </c>
      <c r="S728" s="153">
        <f t="shared" si="138"/>
        <v>16.991533761896726</v>
      </c>
      <c r="T728" s="153">
        <f t="shared" si="139"/>
        <v>-20.274244302667292</v>
      </c>
      <c r="U728" s="154">
        <f t="shared" si="143"/>
        <v>-12627.816468322497</v>
      </c>
      <c r="V728" s="153">
        <f t="shared" si="132"/>
        <v>277.59071000295637</v>
      </c>
      <c r="W728" s="153">
        <f t="shared" si="140"/>
        <v>4.5907100029563708</v>
      </c>
      <c r="X728" s="153">
        <f t="shared" si="141"/>
        <v>40.263278005321467</v>
      </c>
      <c r="Y728" s="155">
        <v>2.5487300642845088</v>
      </c>
      <c r="Z728" s="153">
        <f t="shared" si="142"/>
        <v>39.252829499747676</v>
      </c>
      <c r="AA728" s="165">
        <v>2355.1697699848605</v>
      </c>
    </row>
    <row r="729" spans="13:27">
      <c r="M729" s="164">
        <f>Equations!E729-V728</f>
        <v>-61.107710002956367</v>
      </c>
      <c r="N729" s="152">
        <f t="shared" si="133"/>
        <v>-32.234757002071511</v>
      </c>
      <c r="O729" s="152">
        <f t="shared" si="134"/>
        <v>-195.36216364891825</v>
      </c>
      <c r="P729" s="152">
        <f t="shared" si="135"/>
        <v>-25.517113112194508</v>
      </c>
      <c r="Q729" s="152">
        <f t="shared" si="136"/>
        <v>-14.614911013651065</v>
      </c>
      <c r="R729" s="153">
        <f t="shared" si="137"/>
        <v>-37.21847843037154</v>
      </c>
      <c r="S729" s="153">
        <f t="shared" si="138"/>
        <v>16.977399951600848</v>
      </c>
      <c r="T729" s="153">
        <f t="shared" si="139"/>
        <v>-20.241078478770692</v>
      </c>
      <c r="U729" s="154">
        <f t="shared" si="143"/>
        <v>-12648.057546801267</v>
      </c>
      <c r="V729" s="153">
        <f t="shared" si="132"/>
        <v>277.56398908109719</v>
      </c>
      <c r="W729" s="153">
        <f t="shared" si="140"/>
        <v>4.5639890810971906</v>
      </c>
      <c r="X729" s="153">
        <f t="shared" si="141"/>
        <v>40.215180345974943</v>
      </c>
      <c r="Y729" s="155">
        <v>2.5466099927401271</v>
      </c>
      <c r="Z729" s="153">
        <f t="shared" si="142"/>
        <v>39.295272999626683</v>
      </c>
      <c r="AA729" s="165">
        <v>2357.7163799776008</v>
      </c>
    </row>
    <row r="730" spans="13:27">
      <c r="M730" s="164">
        <f>Equations!E730-V729</f>
        <v>-61.080989081097186</v>
      </c>
      <c r="N730" s="152">
        <f t="shared" si="133"/>
        <v>-32.220661523400153</v>
      </c>
      <c r="O730" s="152">
        <f t="shared" si="134"/>
        <v>-195.27673650545549</v>
      </c>
      <c r="P730" s="152">
        <f t="shared" si="135"/>
        <v>-25.505955096528243</v>
      </c>
      <c r="Q730" s="152">
        <f t="shared" si="136"/>
        <v>-14.608520266965325</v>
      </c>
      <c r="R730" s="153">
        <f t="shared" si="137"/>
        <v>-37.171228654072635</v>
      </c>
      <c r="S730" s="153">
        <f t="shared" si="138"/>
        <v>16.963264348376669</v>
      </c>
      <c r="T730" s="153">
        <f t="shared" si="139"/>
        <v>-20.207964305695967</v>
      </c>
      <c r="U730" s="154">
        <f t="shared" si="143"/>
        <v>-12668.265511106963</v>
      </c>
      <c r="V730" s="153">
        <f t="shared" si="132"/>
        <v>277.53731187436074</v>
      </c>
      <c r="W730" s="153">
        <f t="shared" si="140"/>
        <v>4.5373118743607392</v>
      </c>
      <c r="X730" s="153">
        <f t="shared" si="141"/>
        <v>40.167161373849332</v>
      </c>
      <c r="Y730" s="155">
        <v>2.5444896522565004</v>
      </c>
      <c r="Z730" s="153">
        <f t="shared" si="142"/>
        <v>39.337681160497617</v>
      </c>
      <c r="AA730" s="165">
        <v>2360.2608696298571</v>
      </c>
    </row>
    <row r="731" spans="13:27">
      <c r="M731" s="164">
        <f>Equations!E731-V730</f>
        <v>-61.054311874360735</v>
      </c>
      <c r="N731" s="152">
        <f t="shared" si="133"/>
        <v>-32.206589104770792</v>
      </c>
      <c r="O731" s="152">
        <f t="shared" si="134"/>
        <v>-195.19144911982295</v>
      </c>
      <c r="P731" s="152">
        <f t="shared" si="135"/>
        <v>-25.49481533524806</v>
      </c>
      <c r="Q731" s="152">
        <f t="shared" si="136"/>
        <v>-14.602139975468113</v>
      </c>
      <c r="R731" s="153">
        <f t="shared" si="137"/>
        <v>-37.124028628752448</v>
      </c>
      <c r="S731" s="153">
        <f t="shared" si="138"/>
        <v>16.949126950397481</v>
      </c>
      <c r="T731" s="153">
        <f t="shared" si="139"/>
        <v>-20.174901678354967</v>
      </c>
      <c r="U731" s="154">
        <f t="shared" si="143"/>
        <v>-12688.440412785318</v>
      </c>
      <c r="V731" s="153">
        <f t="shared" si="132"/>
        <v>277.51067831469987</v>
      </c>
      <c r="W731" s="153">
        <f t="shared" si="140"/>
        <v>4.5106783146998737</v>
      </c>
      <c r="X731" s="153">
        <f t="shared" si="141"/>
        <v>40.119220966459771</v>
      </c>
      <c r="Y731" s="155">
        <v>2.5423690425596219</v>
      </c>
      <c r="Z731" s="153">
        <f t="shared" si="142"/>
        <v>39.380053977873608</v>
      </c>
      <c r="AA731" s="165">
        <v>2362.8032386724167</v>
      </c>
    </row>
    <row r="732" spans="13:27">
      <c r="M732" s="164">
        <f>Equations!E732-V731</f>
        <v>-61.02767831469987</v>
      </c>
      <c r="N732" s="152">
        <f t="shared" si="133"/>
        <v>-32.192539710288052</v>
      </c>
      <c r="O732" s="152">
        <f t="shared" si="134"/>
        <v>-195.10630127447303</v>
      </c>
      <c r="P732" s="152">
        <f t="shared" si="135"/>
        <v>-25.483693799939115</v>
      </c>
      <c r="Q732" s="152">
        <f t="shared" si="136"/>
        <v>-14.595770122884838</v>
      </c>
      <c r="R732" s="153">
        <f t="shared" si="137"/>
        <v>-37.076878247700925</v>
      </c>
      <c r="S732" s="153">
        <f t="shared" si="138"/>
        <v>16.934987755832886</v>
      </c>
      <c r="T732" s="153">
        <f t="shared" si="139"/>
        <v>-20.14189049186804</v>
      </c>
      <c r="U732" s="154">
        <f t="shared" si="143"/>
        <v>-12708.582303277186</v>
      </c>
      <c r="V732" s="153">
        <f t="shared" si="132"/>
        <v>277.48408833420575</v>
      </c>
      <c r="W732" s="153">
        <f t="shared" si="140"/>
        <v>4.4840883342057509</v>
      </c>
      <c r="X732" s="153">
        <f t="shared" si="141"/>
        <v>40.07135900157035</v>
      </c>
      <c r="Y732" s="155">
        <v>2.5402481633749328</v>
      </c>
      <c r="Z732" s="153">
        <f t="shared" si="142"/>
        <v>39.422391447263195</v>
      </c>
      <c r="AA732" s="165">
        <v>2365.3434868357917</v>
      </c>
    </row>
    <row r="733" spans="13:27">
      <c r="M733" s="164">
        <f>Equations!E733-V732</f>
        <v>-61.001088334205747</v>
      </c>
      <c r="N733" s="152">
        <f t="shared" si="133"/>
        <v>-32.178513304129538</v>
      </c>
      <c r="O733" s="152">
        <f t="shared" si="134"/>
        <v>-195.02129275230027</v>
      </c>
      <c r="P733" s="152">
        <f t="shared" si="135"/>
        <v>-25.472590462244302</v>
      </c>
      <c r="Q733" s="152">
        <f t="shared" si="136"/>
        <v>-14.589410692973987</v>
      </c>
      <c r="R733" s="153">
        <f t="shared" si="137"/>
        <v>-37.029777404412009</v>
      </c>
      <c r="S733" s="153">
        <f t="shared" si="138"/>
        <v>16.920846762848768</v>
      </c>
      <c r="T733" s="153">
        <f t="shared" si="139"/>
        <v>-20.108930641563241</v>
      </c>
      <c r="U733" s="154">
        <f t="shared" si="143"/>
        <v>-12728.691233918749</v>
      </c>
      <c r="V733" s="153">
        <f t="shared" si="132"/>
        <v>277.45754186510777</v>
      </c>
      <c r="W733" s="153">
        <f t="shared" si="140"/>
        <v>4.4575418651077712</v>
      </c>
      <c r="X733" s="153">
        <f t="shared" si="141"/>
        <v>40.023575357193991</v>
      </c>
      <c r="Y733" s="155">
        <v>2.5381270144273151</v>
      </c>
      <c r="Z733" s="153">
        <f t="shared" si="142"/>
        <v>39.464693564170311</v>
      </c>
      <c r="AA733" s="165">
        <v>2367.8816138502189</v>
      </c>
    </row>
    <row r="734" spans="13:27">
      <c r="M734" s="164">
        <f>Equations!E734-V733</f>
        <v>-60.974541865107767</v>
      </c>
      <c r="N734" s="152">
        <f t="shared" si="133"/>
        <v>-32.164509850545784</v>
      </c>
      <c r="O734" s="152">
        <f t="shared" si="134"/>
        <v>-194.9364233366411</v>
      </c>
      <c r="P734" s="152">
        <f t="shared" si="135"/>
        <v>-25.461505293864246</v>
      </c>
      <c r="Q734" s="152">
        <f t="shared" si="136"/>
        <v>-14.583061669527112</v>
      </c>
      <c r="R734" s="153">
        <f t="shared" si="137"/>
        <v>-36.982725992583276</v>
      </c>
      <c r="S734" s="153">
        <f t="shared" si="138"/>
        <v>16.906703969607285</v>
      </c>
      <c r="T734" s="153">
        <f t="shared" si="139"/>
        <v>-20.076022022975991</v>
      </c>
      <c r="U734" s="154">
        <f t="shared" si="143"/>
        <v>-12748.767255941726</v>
      </c>
      <c r="V734" s="153">
        <f t="shared" si="132"/>
        <v>277.43103883977329</v>
      </c>
      <c r="W734" s="153">
        <f t="shared" si="140"/>
        <v>4.4310388397732936</v>
      </c>
      <c r="X734" s="153">
        <f t="shared" si="141"/>
        <v>39.975869911591928</v>
      </c>
      <c r="Y734" s="155">
        <v>2.5360055954410927</v>
      </c>
      <c r="Z734" s="153">
        <f t="shared" si="142"/>
        <v>39.506960324094329</v>
      </c>
      <c r="AA734" s="165">
        <v>2370.41761944566</v>
      </c>
    </row>
    <row r="735" spans="13:27">
      <c r="M735" s="164">
        <f>Equations!E735-V734</f>
        <v>-60.94803883977329</v>
      </c>
      <c r="N735" s="152">
        <f t="shared" si="133"/>
        <v>-32.150529313860062</v>
      </c>
      <c r="O735" s="152">
        <f t="shared" si="134"/>
        <v>-194.8516928112731</v>
      </c>
      <c r="P735" s="152">
        <f t="shared" si="135"/>
        <v>-25.450438266557175</v>
      </c>
      <c r="Q735" s="152">
        <f t="shared" si="136"/>
        <v>-14.576723036368756</v>
      </c>
      <c r="R735" s="153">
        <f t="shared" si="137"/>
        <v>-36.935723906115427</v>
      </c>
      <c r="S735" s="153">
        <f t="shared" si="138"/>
        <v>16.89255937426687</v>
      </c>
      <c r="T735" s="153">
        <f t="shared" si="139"/>
        <v>-20.043164531848557</v>
      </c>
      <c r="U735" s="154">
        <f t="shared" si="143"/>
        <v>-12768.810420473574</v>
      </c>
      <c r="V735" s="153">
        <f t="shared" si="132"/>
        <v>277.40457919070724</v>
      </c>
      <c r="W735" s="153">
        <f t="shared" si="140"/>
        <v>4.4045791907072385</v>
      </c>
      <c r="X735" s="153">
        <f t="shared" si="141"/>
        <v>39.928242543273029</v>
      </c>
      <c r="Y735" s="155">
        <v>2.5338839061400305</v>
      </c>
      <c r="Z735" s="153">
        <f t="shared" si="142"/>
        <v>39.549191722530004</v>
      </c>
      <c r="AA735" s="165">
        <v>2372.9515033518001</v>
      </c>
    </row>
    <row r="736" spans="13:27">
      <c r="M736" s="164">
        <f>Equations!E736-V735</f>
        <v>-60.921579190707234</v>
      </c>
      <c r="N736" s="152">
        <f t="shared" si="133"/>
        <v>-32.136571658468242</v>
      </c>
      <c r="O736" s="152">
        <f t="shared" si="134"/>
        <v>-194.76710096041361</v>
      </c>
      <c r="P736" s="152">
        <f t="shared" si="135"/>
        <v>-25.439389352138765</v>
      </c>
      <c r="Q736" s="152">
        <f t="shared" si="136"/>
        <v>-14.570394777356366</v>
      </c>
      <c r="R736" s="153">
        <f t="shared" si="137"/>
        <v>-36.888771039111717</v>
      </c>
      <c r="S736" s="153">
        <f t="shared" si="138"/>
        <v>16.878412974982215</v>
      </c>
      <c r="T736" s="153">
        <f t="shared" si="139"/>
        <v>-20.010358064129502</v>
      </c>
      <c r="U736" s="154">
        <f t="shared" si="143"/>
        <v>-12788.820778537704</v>
      </c>
      <c r="V736" s="153">
        <f t="shared" si="132"/>
        <v>277.37816285055186</v>
      </c>
      <c r="W736" s="153">
        <f t="shared" si="140"/>
        <v>4.3781628505518597</v>
      </c>
      <c r="X736" s="153">
        <f t="shared" si="141"/>
        <v>39.88069313099335</v>
      </c>
      <c r="Y736" s="155">
        <v>2.531761946247332</v>
      </c>
      <c r="Z736" s="153">
        <f t="shared" si="142"/>
        <v>39.59138775496745</v>
      </c>
      <c r="AA736" s="165">
        <v>2375.4832652980472</v>
      </c>
    </row>
    <row r="737" spans="13:27">
      <c r="M737" s="164">
        <f>Equations!E737-V736</f>
        <v>-60.895162850551856</v>
      </c>
      <c r="N737" s="152">
        <f t="shared" si="133"/>
        <v>-32.122636848838638</v>
      </c>
      <c r="O737" s="152">
        <f t="shared" si="134"/>
        <v>-194.68264756871898</v>
      </c>
      <c r="P737" s="152">
        <f t="shared" si="135"/>
        <v>-25.428358522482043</v>
      </c>
      <c r="Q737" s="152">
        <f t="shared" si="136"/>
        <v>-14.564076876380227</v>
      </c>
      <c r="R737" s="153">
        <f t="shared" si="137"/>
        <v>-36.841867285877392</v>
      </c>
      <c r="S737" s="153">
        <f t="shared" si="138"/>
        <v>16.864264769904231</v>
      </c>
      <c r="T737" s="153">
        <f t="shared" si="139"/>
        <v>-19.97760251597316</v>
      </c>
      <c r="U737" s="154">
        <f t="shared" si="143"/>
        <v>-12808.798381053677</v>
      </c>
      <c r="V737" s="153">
        <f t="shared" si="132"/>
        <v>277.35178975208657</v>
      </c>
      <c r="W737" s="153">
        <f t="shared" si="140"/>
        <v>4.3517897520865745</v>
      </c>
      <c r="X737" s="153">
        <f t="shared" si="141"/>
        <v>39.833221553755834</v>
      </c>
      <c r="Y737" s="155">
        <v>2.5296397154856347</v>
      </c>
      <c r="Z737" s="153">
        <f t="shared" si="142"/>
        <v>39.633548416892218</v>
      </c>
      <c r="AA737" s="165">
        <v>2378.0129050135329</v>
      </c>
    </row>
    <row r="738" spans="13:27">
      <c r="M738" s="164">
        <f>Equations!E738-V737</f>
        <v>-60.86878975208657</v>
      </c>
      <c r="N738" s="152">
        <f t="shared" si="133"/>
        <v>-32.108724849511887</v>
      </c>
      <c r="O738" s="152">
        <f t="shared" si="134"/>
        <v>-194.59833242128417</v>
      </c>
      <c r="P738" s="152">
        <f t="shared" si="135"/>
        <v>-25.417345749517306</v>
      </c>
      <c r="Q738" s="152">
        <f t="shared" si="136"/>
        <v>-14.557769317363441</v>
      </c>
      <c r="R738" s="153">
        <f t="shared" si="137"/>
        <v>-36.795012540919394</v>
      </c>
      <c r="S738" s="153">
        <f t="shared" si="138"/>
        <v>16.850114757180098</v>
      </c>
      <c r="T738" s="153">
        <f t="shared" si="139"/>
        <v>-19.944897783739297</v>
      </c>
      <c r="U738" s="154">
        <f t="shared" si="143"/>
        <v>-12828.743278837417</v>
      </c>
      <c r="V738" s="153">
        <f t="shared" si="132"/>
        <v>277.32545982822757</v>
      </c>
      <c r="W738" s="153">
        <f t="shared" si="140"/>
        <v>4.3254598282275651</v>
      </c>
      <c r="X738" s="153">
        <f t="shared" si="141"/>
        <v>39.785827690809619</v>
      </c>
      <c r="Y738" s="155">
        <v>2.5275172135770143</v>
      </c>
      <c r="Z738" s="153">
        <f t="shared" si="142"/>
        <v>39.675673703785165</v>
      </c>
      <c r="AA738" s="165">
        <v>2380.54042222711</v>
      </c>
    </row>
    <row r="739" spans="13:27">
      <c r="M739" s="164">
        <f>Equations!E739-V738</f>
        <v>-60.842459828227561</v>
      </c>
      <c r="N739" s="152">
        <f t="shared" si="133"/>
        <v>-32.094835625100806</v>
      </c>
      <c r="O739" s="152">
        <f t="shared" si="134"/>
        <v>-194.51415530364125</v>
      </c>
      <c r="P739" s="152">
        <f t="shared" si="135"/>
        <v>-25.406351005231954</v>
      </c>
      <c r="Q739" s="152">
        <f t="shared" si="136"/>
        <v>-14.551472084261807</v>
      </c>
      <c r="R739" s="153">
        <f t="shared" si="137"/>
        <v>-36.748206698945651</v>
      </c>
      <c r="S739" s="153">
        <f t="shared" si="138"/>
        <v>16.83596293495318</v>
      </c>
      <c r="T739" s="153">
        <f t="shared" si="139"/>
        <v>-19.912243763992471</v>
      </c>
      <c r="U739" s="154">
        <f t="shared" si="143"/>
        <v>-12848.65552260141</v>
      </c>
      <c r="V739" s="153">
        <f t="shared" si="132"/>
        <v>277.29917301202767</v>
      </c>
      <c r="W739" s="153">
        <f t="shared" si="140"/>
        <v>4.2991730120276657</v>
      </c>
      <c r="X739" s="153">
        <f t="shared" si="141"/>
        <v>39.738511421649797</v>
      </c>
      <c r="Y739" s="155">
        <v>2.5253944402429771</v>
      </c>
      <c r="Z739" s="153">
        <f t="shared" si="142"/>
        <v>39.71776361112255</v>
      </c>
      <c r="AA739" s="165">
        <v>2383.0658166673529</v>
      </c>
    </row>
    <row r="740" spans="13:27">
      <c r="M740" s="164">
        <f>Equations!E740-V739</f>
        <v>-60.816173012027662</v>
      </c>
      <c r="N740" s="152">
        <f t="shared" si="133"/>
        <v>-32.080969140290286</v>
      </c>
      <c r="O740" s="152">
        <f t="shared" si="134"/>
        <v>-194.4301160017593</v>
      </c>
      <c r="P740" s="152">
        <f t="shared" si="135"/>
        <v>-25.395374261670465</v>
      </c>
      <c r="Q740" s="152">
        <f t="shared" si="136"/>
        <v>-14.545185161063815</v>
      </c>
      <c r="R740" s="153">
        <f t="shared" si="137"/>
        <v>-36.701449654864724</v>
      </c>
      <c r="S740" s="153">
        <f t="shared" si="138"/>
        <v>16.821809301363079</v>
      </c>
      <c r="T740" s="153">
        <f t="shared" si="139"/>
        <v>-19.879640353501646</v>
      </c>
      <c r="U740" s="154">
        <f t="shared" si="143"/>
        <v>-12868.535162954911</v>
      </c>
      <c r="V740" s="153">
        <f t="shared" si="132"/>
        <v>277.27292923667585</v>
      </c>
      <c r="W740" s="153">
        <f t="shared" si="140"/>
        <v>4.27292923667585</v>
      </c>
      <c r="X740" s="153">
        <f t="shared" si="141"/>
        <v>39.691272626016527</v>
      </c>
      <c r="Y740" s="155">
        <v>2.5232713952044619</v>
      </c>
      <c r="Z740" s="153">
        <f t="shared" si="142"/>
        <v>39.759818134375955</v>
      </c>
      <c r="AA740" s="165">
        <v>2385.5890880625575</v>
      </c>
    </row>
    <row r="741" spans="13:27">
      <c r="M741" s="164">
        <f>Equations!E741-V740</f>
        <v>-60.789929236675846</v>
      </c>
      <c r="N741" s="152">
        <f t="shared" si="133"/>
        <v>-32.067125359837021</v>
      </c>
      <c r="O741" s="152">
        <f t="shared" si="134"/>
        <v>-194.34621430204254</v>
      </c>
      <c r="P741" s="152">
        <f t="shared" si="135"/>
        <v>-25.384415490934153</v>
      </c>
      <c r="Q741" s="152">
        <f t="shared" si="136"/>
        <v>-14.538908531790513</v>
      </c>
      <c r="R741" s="153">
        <f t="shared" si="137"/>
        <v>-36.654741303785187</v>
      </c>
      <c r="S741" s="153">
        <f t="shared" si="138"/>
        <v>16.807653854545592</v>
      </c>
      <c r="T741" s="153">
        <f t="shared" si="139"/>
        <v>-19.847087449239595</v>
      </c>
      <c r="U741" s="154">
        <f t="shared" si="143"/>
        <v>-12888.382250404151</v>
      </c>
      <c r="V741" s="153">
        <f t="shared" si="132"/>
        <v>277.24672843549718</v>
      </c>
      <c r="W741" s="153">
        <f t="shared" si="140"/>
        <v>4.2467284354971753</v>
      </c>
      <c r="X741" s="153">
        <f t="shared" si="141"/>
        <v>39.644111183894914</v>
      </c>
      <c r="Y741" s="155">
        <v>2.5211480781818385</v>
      </c>
      <c r="Z741" s="153">
        <f t="shared" si="142"/>
        <v>39.801837269012324</v>
      </c>
      <c r="AA741" s="165">
        <v>2388.1102361407393</v>
      </c>
    </row>
    <row r="742" spans="13:27">
      <c r="M742" s="164">
        <f>Equations!E742-V741</f>
        <v>-60.763728435497171</v>
      </c>
      <c r="N742" s="152">
        <f t="shared" si="133"/>
        <v>-32.053304248569496</v>
      </c>
      <c r="O742" s="152">
        <f t="shared" si="134"/>
        <v>-194.2624499913303</v>
      </c>
      <c r="P742" s="152">
        <f t="shared" si="135"/>
        <v>-25.373474665181167</v>
      </c>
      <c r="Q742" s="152">
        <f t="shared" si="136"/>
        <v>-14.532642180495492</v>
      </c>
      <c r="R742" s="153">
        <f t="shared" si="137"/>
        <v>-36.608081541015146</v>
      </c>
      <c r="S742" s="153">
        <f t="shared" si="138"/>
        <v>16.793496592632678</v>
      </c>
      <c r="T742" s="153">
        <f t="shared" si="139"/>
        <v>-19.814584948382468</v>
      </c>
      <c r="U742" s="154">
        <f t="shared" si="143"/>
        <v>-12908.196835352534</v>
      </c>
      <c r="V742" s="153">
        <f t="shared" si="132"/>
        <v>277.22057054195238</v>
      </c>
      <c r="W742" s="153">
        <f t="shared" si="140"/>
        <v>4.2205705419523838</v>
      </c>
      <c r="X742" s="153">
        <f t="shared" si="141"/>
        <v>39.597026975514289</v>
      </c>
      <c r="Y742" s="155">
        <v>2.5190244888949018</v>
      </c>
      <c r="Z742" s="153">
        <f t="shared" si="142"/>
        <v>39.843821010493905</v>
      </c>
      <c r="AA742" s="165">
        <v>2390.6292606296342</v>
      </c>
    </row>
    <row r="743" spans="13:27">
      <c r="M743" s="164">
        <f>Equations!E743-V742</f>
        <v>-60.73757054195238</v>
      </c>
      <c r="N743" s="152">
        <f t="shared" si="133"/>
        <v>-32.039505771387788</v>
      </c>
      <c r="O743" s="152">
        <f t="shared" si="134"/>
        <v>-194.17882285689566</v>
      </c>
      <c r="P743" s="152">
        <f t="shared" si="135"/>
        <v>-25.36255175662631</v>
      </c>
      <c r="Q743" s="152">
        <f t="shared" si="136"/>
        <v>-14.526386091264802</v>
      </c>
      <c r="R743" s="153">
        <f t="shared" si="137"/>
        <v>-36.561470262061817</v>
      </c>
      <c r="S743" s="153">
        <f t="shared" si="138"/>
        <v>16.779337513752505</v>
      </c>
      <c r="T743" s="153">
        <f t="shared" si="139"/>
        <v>-19.782132748309312</v>
      </c>
      <c r="U743" s="154">
        <f t="shared" si="143"/>
        <v>-12927.978968100842</v>
      </c>
      <c r="V743" s="153">
        <f t="shared" si="132"/>
        <v>277.19445548963785</v>
      </c>
      <c r="W743" s="153">
        <f t="shared" si="140"/>
        <v>4.1944554896378463</v>
      </c>
      <c r="X743" s="153">
        <f t="shared" si="141"/>
        <v>39.550019881348121</v>
      </c>
      <c r="Y743" s="155">
        <v>2.5169006270628755</v>
      </c>
      <c r="Z743" s="153">
        <f t="shared" si="142"/>
        <v>39.885769354278288</v>
      </c>
      <c r="AA743" s="165">
        <v>2393.1461612566973</v>
      </c>
    </row>
    <row r="744" spans="13:27">
      <c r="M744" s="164">
        <f>Equations!E744-V743</f>
        <v>-60.711455489637842</v>
      </c>
      <c r="N744" s="152">
        <f t="shared" si="133"/>
        <v>-32.025729893263495</v>
      </c>
      <c r="O744" s="152">
        <f t="shared" si="134"/>
        <v>-194.0953326864454</v>
      </c>
      <c r="P744" s="152">
        <f t="shared" si="135"/>
        <v>-25.351646737541014</v>
      </c>
      <c r="Q744" s="152">
        <f t="shared" si="136"/>
        <v>-14.520140248216922</v>
      </c>
      <c r="R744" s="153">
        <f t="shared" si="137"/>
        <v>-36.514907362631</v>
      </c>
      <c r="S744" s="153">
        <f t="shared" si="138"/>
        <v>16.765176616029379</v>
      </c>
      <c r="T744" s="153">
        <f t="shared" si="139"/>
        <v>-19.749730746601621</v>
      </c>
      <c r="U744" s="154">
        <f t="shared" si="143"/>
        <v>-12947.728698847444</v>
      </c>
      <c r="V744" s="153">
        <f t="shared" si="132"/>
        <v>277.16838321228488</v>
      </c>
      <c r="W744" s="153">
        <f t="shared" si="140"/>
        <v>4.1683832122848798</v>
      </c>
      <c r="X744" s="153">
        <f t="shared" si="141"/>
        <v>39.503089782112781</v>
      </c>
      <c r="Y744" s="155">
        <v>2.5147764924044065</v>
      </c>
      <c r="Z744" s="153">
        <f t="shared" si="142"/>
        <v>39.927682295818364</v>
      </c>
      <c r="AA744" s="165">
        <v>2395.6609377491018</v>
      </c>
    </row>
    <row r="745" spans="13:27">
      <c r="M745" s="164">
        <f>Equations!E745-V744</f>
        <v>-60.685383212284876</v>
      </c>
      <c r="N745" s="152">
        <f t="shared" si="133"/>
        <v>-32.011976579239409</v>
      </c>
      <c r="O745" s="152">
        <f t="shared" si="134"/>
        <v>-194.01197926811761</v>
      </c>
      <c r="P745" s="152">
        <f t="shared" si="135"/>
        <v>-25.340759580253071</v>
      </c>
      <c r="Q745" s="152">
        <f t="shared" si="136"/>
        <v>-14.513904635502612</v>
      </c>
      <c r="R745" s="153">
        <f t="shared" si="137"/>
        <v>-36.46839273862647</v>
      </c>
      <c r="S745" s="153">
        <f t="shared" si="138"/>
        <v>16.751013897583775</v>
      </c>
      <c r="T745" s="153">
        <f t="shared" si="139"/>
        <v>-19.717378841042695</v>
      </c>
      <c r="U745" s="154">
        <f t="shared" si="143"/>
        <v>-12967.446077688486</v>
      </c>
      <c r="V745" s="153">
        <f t="shared" si="132"/>
        <v>277.14235364376003</v>
      </c>
      <c r="W745" s="153">
        <f t="shared" si="140"/>
        <v>4.1423536437600319</v>
      </c>
      <c r="X745" s="153">
        <f t="shared" si="141"/>
        <v>39.456236558768055</v>
      </c>
      <c r="Y745" s="155">
        <v>2.512652084637566</v>
      </c>
      <c r="Z745" s="153">
        <f t="shared" si="142"/>
        <v>39.969559830562318</v>
      </c>
      <c r="AA745" s="165">
        <v>2398.1735898337392</v>
      </c>
    </row>
    <row r="746" spans="13:27">
      <c r="M746" s="164">
        <f>Equations!E746-V745</f>
        <v>-60.659353643760028</v>
      </c>
      <c r="N746" s="152">
        <f t="shared" si="133"/>
        <v>-31.998245794429653</v>
      </c>
      <c r="O746" s="152">
        <f t="shared" si="134"/>
        <v>-193.92876239048277</v>
      </c>
      <c r="P746" s="152">
        <f t="shared" si="135"/>
        <v>-25.32989025714674</v>
      </c>
      <c r="Q746" s="152">
        <f t="shared" si="136"/>
        <v>-14.50767923730497</v>
      </c>
      <c r="R746" s="153">
        <f t="shared" si="137"/>
        <v>-36.421926286149706</v>
      </c>
      <c r="S746" s="153">
        <f t="shared" si="138"/>
        <v>16.736849356532304</v>
      </c>
      <c r="T746" s="153">
        <f t="shared" si="139"/>
        <v>-19.685076929617402</v>
      </c>
      <c r="U746" s="154">
        <f t="shared" si="143"/>
        <v>-12987.131154618104</v>
      </c>
      <c r="V746" s="153">
        <f t="shared" si="132"/>
        <v>277.11636671806428</v>
      </c>
      <c r="W746" s="153">
        <f t="shared" si="140"/>
        <v>4.1163667180642847</v>
      </c>
      <c r="X746" s="153">
        <f t="shared" si="141"/>
        <v>39.409460092515715</v>
      </c>
      <c r="Y746" s="155">
        <v>2.5105274034798453</v>
      </c>
      <c r="Z746" s="153">
        <f t="shared" si="142"/>
        <v>40.011401953953651</v>
      </c>
      <c r="AA746" s="165">
        <v>2400.6841172372192</v>
      </c>
    </row>
    <row r="747" spans="13:27">
      <c r="M747" s="164">
        <f>Equations!E747-V746</f>
        <v>-60.633366718064281</v>
      </c>
      <c r="N747" s="152">
        <f t="shared" si="133"/>
        <v>-31.984537504019283</v>
      </c>
      <c r="O747" s="152">
        <f t="shared" si="134"/>
        <v>-193.8456818425411</v>
      </c>
      <c r="P747" s="152">
        <f t="shared" si="135"/>
        <v>-25.31903874066241</v>
      </c>
      <c r="Q747" s="152">
        <f t="shared" si="136"/>
        <v>-14.501464037839252</v>
      </c>
      <c r="R747" s="153">
        <f t="shared" si="137"/>
        <v>-36.375507901499148</v>
      </c>
      <c r="S747" s="153">
        <f t="shared" si="138"/>
        <v>16.722682990987703</v>
      </c>
      <c r="T747" s="153">
        <f t="shared" si="139"/>
        <v>-19.652824910511445</v>
      </c>
      <c r="U747" s="154">
        <f t="shared" si="143"/>
        <v>-13006.783979528616</v>
      </c>
      <c r="V747" s="153">
        <f t="shared" si="132"/>
        <v>277.09042236933323</v>
      </c>
      <c r="W747" s="153">
        <f t="shared" si="140"/>
        <v>4.0904223693332256</v>
      </c>
      <c r="X747" s="153">
        <f t="shared" si="141"/>
        <v>39.362760264799803</v>
      </c>
      <c r="Y747" s="155">
        <v>2.5084024486481553</v>
      </c>
      <c r="Z747" s="153">
        <f t="shared" si="142"/>
        <v>40.053208661431121</v>
      </c>
      <c r="AA747" s="165">
        <v>2403.1925196858674</v>
      </c>
    </row>
    <row r="748" spans="13:27">
      <c r="M748" s="164">
        <f>Equations!E748-V747</f>
        <v>-60.607422369333221</v>
      </c>
      <c r="N748" s="152">
        <f t="shared" si="133"/>
        <v>-31.970851673264338</v>
      </c>
      <c r="O748" s="152">
        <f t="shared" si="134"/>
        <v>-193.76273741372327</v>
      </c>
      <c r="P748" s="152">
        <f t="shared" si="135"/>
        <v>-25.308205003296688</v>
      </c>
      <c r="Q748" s="152">
        <f t="shared" si="136"/>
        <v>-14.495259021352899</v>
      </c>
      <c r="R748" s="153">
        <f t="shared" si="137"/>
        <v>-36.329137481169866</v>
      </c>
      <c r="S748" s="153">
        <f t="shared" si="138"/>
        <v>16.708514799058822</v>
      </c>
      <c r="T748" s="153">
        <f t="shared" si="139"/>
        <v>-19.620622682111044</v>
      </c>
      <c r="U748" s="154">
        <f t="shared" si="143"/>
        <v>-13026.404602210727</v>
      </c>
      <c r="V748" s="153">
        <f t="shared" si="132"/>
        <v>277.06452053183637</v>
      </c>
      <c r="W748" s="153">
        <f t="shared" si="140"/>
        <v>4.0645205318363651</v>
      </c>
      <c r="X748" s="153">
        <f t="shared" si="141"/>
        <v>39.31613695730546</v>
      </c>
      <c r="Y748" s="155">
        <v>2.506277219858823</v>
      </c>
      <c r="Z748" s="153">
        <f t="shared" si="142"/>
        <v>40.094979948428772</v>
      </c>
      <c r="AA748" s="165">
        <v>2405.6987969057263</v>
      </c>
    </row>
    <row r="749" spans="13:27">
      <c r="M749" s="164">
        <f>Equations!E749-V748</f>
        <v>-60.581520531836361</v>
      </c>
      <c r="N749" s="152">
        <f t="shared" si="133"/>
        <v>-31.957188267491517</v>
      </c>
      <c r="O749" s="152">
        <f t="shared" si="134"/>
        <v>-193.67992889388796</v>
      </c>
      <c r="P749" s="152">
        <f t="shared" si="135"/>
        <v>-25.2973890176021</v>
      </c>
      <c r="Q749" s="152">
        <f t="shared" si="136"/>
        <v>-14.48906417212539</v>
      </c>
      <c r="R749" s="153">
        <f t="shared" si="137"/>
        <v>-36.282814921852975</v>
      </c>
      <c r="S749" s="153">
        <f t="shared" si="138"/>
        <v>16.694344778850628</v>
      </c>
      <c r="T749" s="153">
        <f t="shared" si="139"/>
        <v>-19.588470143002347</v>
      </c>
      <c r="U749" s="154">
        <f t="shared" si="143"/>
        <v>-13045.993072353729</v>
      </c>
      <c r="V749" s="153">
        <f t="shared" si="132"/>
        <v>277.03866113997725</v>
      </c>
      <c r="W749" s="153">
        <f t="shared" si="140"/>
        <v>4.0386611399772505</v>
      </c>
      <c r="X749" s="153">
        <f t="shared" si="141"/>
        <v>39.26959005195905</v>
      </c>
      <c r="Y749" s="155">
        <v>2.504151716827594</v>
      </c>
      <c r="Z749" s="153">
        <f t="shared" si="142"/>
        <v>40.136715810375897</v>
      </c>
      <c r="AA749" s="165">
        <v>2408.2029486225538</v>
      </c>
    </row>
    <row r="750" spans="13:27">
      <c r="M750" s="164">
        <f>Equations!E750-V749</f>
        <v>-60.555661139977246</v>
      </c>
      <c r="N750" s="152">
        <f t="shared" si="133"/>
        <v>-31.94354725209821</v>
      </c>
      <c r="O750" s="152">
        <f t="shared" si="134"/>
        <v>-193.59725607332248</v>
      </c>
      <c r="P750" s="152">
        <f t="shared" si="135"/>
        <v>-25.286590756187138</v>
      </c>
      <c r="Q750" s="152">
        <f t="shared" si="136"/>
        <v>-14.482879474468257</v>
      </c>
      <c r="R750" s="153">
        <f t="shared" si="137"/>
        <v>-36.236540120435222</v>
      </c>
      <c r="S750" s="153">
        <f t="shared" si="138"/>
        <v>16.680172928464174</v>
      </c>
      <c r="T750" s="153">
        <f t="shared" si="139"/>
        <v>-19.556367191971049</v>
      </c>
      <c r="U750" s="154">
        <f t="shared" si="143"/>
        <v>-13065.549439545701</v>
      </c>
      <c r="V750" s="153">
        <f t="shared" si="132"/>
        <v>277.01284412829307</v>
      </c>
      <c r="W750" s="153">
        <f t="shared" si="140"/>
        <v>4.012844128293068</v>
      </c>
      <c r="X750" s="153">
        <f t="shared" si="141"/>
        <v>39.223119430927525</v>
      </c>
      <c r="Y750" s="155">
        <v>2.5020259392696258</v>
      </c>
      <c r="Z750" s="153">
        <f t="shared" si="142"/>
        <v>40.178416242697054</v>
      </c>
      <c r="AA750" s="165">
        <v>2410.7049745618233</v>
      </c>
    </row>
    <row r="751" spans="13:27">
      <c r="M751" s="164">
        <f>Equations!E751-V750</f>
        <v>-60.529844128293064</v>
      </c>
      <c r="N751" s="152">
        <f t="shared" si="133"/>
        <v>-31.929928592552322</v>
      </c>
      <c r="O751" s="152">
        <f t="shared" si="134"/>
        <v>-193.51471874274134</v>
      </c>
      <c r="P751" s="152">
        <f t="shared" si="135"/>
        <v>-25.275810191716108</v>
      </c>
      <c r="Q751" s="152">
        <f t="shared" si="136"/>
        <v>-14.476704912724992</v>
      </c>
      <c r="R751" s="153">
        <f t="shared" si="137"/>
        <v>-36.190312973998502</v>
      </c>
      <c r="S751" s="153">
        <f t="shared" si="138"/>
        <v>16.665999245996602</v>
      </c>
      <c r="T751" s="153">
        <f t="shared" si="139"/>
        <v>-19.5243137280019</v>
      </c>
      <c r="U751" s="154">
        <f t="shared" si="143"/>
        <v>-13085.073753273702</v>
      </c>
      <c r="V751" s="153">
        <f t="shared" si="132"/>
        <v>276.98706943145424</v>
      </c>
      <c r="W751" s="153">
        <f t="shared" si="140"/>
        <v>3.9870694314542448</v>
      </c>
      <c r="X751" s="153">
        <f t="shared" si="141"/>
        <v>39.176724976617642</v>
      </c>
      <c r="Y751" s="155">
        <v>2.4998998868994899</v>
      </c>
      <c r="Z751" s="153">
        <f t="shared" si="142"/>
        <v>40.22008124081205</v>
      </c>
      <c r="AA751" s="165">
        <v>2413.2048744487229</v>
      </c>
    </row>
    <row r="752" spans="13:27">
      <c r="M752" s="164">
        <f>Equations!E752-V751</f>
        <v>-60.504069431454241</v>
      </c>
      <c r="N752" s="152">
        <f t="shared" si="133"/>
        <v>-31.916332254392021</v>
      </c>
      <c r="O752" s="152">
        <f t="shared" si="134"/>
        <v>-193.43231669328497</v>
      </c>
      <c r="P752" s="152">
        <f t="shared" si="135"/>
        <v>-25.265047296908939</v>
      </c>
      <c r="Q752" s="152">
        <f t="shared" si="136"/>
        <v>-14.47054047127096</v>
      </c>
      <c r="R752" s="153">
        <f t="shared" si="137"/>
        <v>-36.144133379819195</v>
      </c>
      <c r="S752" s="153">
        <f t="shared" si="138"/>
        <v>16.6518237295411</v>
      </c>
      <c r="T752" s="153">
        <f t="shared" si="139"/>
        <v>-19.492309650278095</v>
      </c>
      <c r="U752" s="154">
        <f t="shared" si="143"/>
        <v>-13104.566062923981</v>
      </c>
      <c r="V752" s="153">
        <f t="shared" si="132"/>
        <v>276.96133698426439</v>
      </c>
      <c r="W752" s="153">
        <f t="shared" si="140"/>
        <v>3.961336984264392</v>
      </c>
      <c r="X752" s="153">
        <f t="shared" si="141"/>
        <v>39.130406571675906</v>
      </c>
      <c r="Y752" s="155">
        <v>2.497773559431165</v>
      </c>
      <c r="Z752" s="153">
        <f t="shared" si="142"/>
        <v>40.261710800135901</v>
      </c>
      <c r="AA752" s="165">
        <v>2415.702648008154</v>
      </c>
    </row>
    <row r="753" spans="13:27">
      <c r="M753" s="164">
        <f>Equations!E753-V752</f>
        <v>-60.478336984264388</v>
      </c>
      <c r="N753" s="152">
        <f t="shared" si="133"/>
        <v>-31.902758203225755</v>
      </c>
      <c r="O753" s="152">
        <f t="shared" si="134"/>
        <v>-193.35004971651975</v>
      </c>
      <c r="P753" s="152">
        <f t="shared" si="135"/>
        <v>-25.254302044541188</v>
      </c>
      <c r="Q753" s="152">
        <f t="shared" si="136"/>
        <v>-14.464386134513372</v>
      </c>
      <c r="R753" s="153">
        <f t="shared" si="137"/>
        <v>-36.098001235367938</v>
      </c>
      <c r="S753" s="153">
        <f t="shared" si="138"/>
        <v>16.637646377186954</v>
      </c>
      <c r="T753" s="153">
        <f t="shared" si="139"/>
        <v>-19.460354858180985</v>
      </c>
      <c r="U753" s="154">
        <f t="shared" si="143"/>
        <v>-13124.026417782163</v>
      </c>
      <c r="V753" s="153">
        <f t="shared" si="132"/>
        <v>276.93564672165985</v>
      </c>
      <c r="W753" s="153">
        <f t="shared" si="140"/>
        <v>3.9356467216598503</v>
      </c>
      <c r="X753" s="153">
        <f t="shared" si="141"/>
        <v>39.084164098987728</v>
      </c>
      <c r="Y753" s="155">
        <v>2.4956469565780428</v>
      </c>
      <c r="Z753" s="153">
        <f t="shared" si="142"/>
        <v>40.303304916078872</v>
      </c>
      <c r="AA753" s="165">
        <v>2418.1982949647322</v>
      </c>
    </row>
    <row r="754" spans="13:27">
      <c r="M754" s="164">
        <f>Equations!E754-V753</f>
        <v>-60.452646721659846</v>
      </c>
      <c r="N754" s="152">
        <f t="shared" si="133"/>
        <v>-31.889206404731969</v>
      </c>
      <c r="O754" s="152">
        <f t="shared" si="134"/>
        <v>-193.26791760443618</v>
      </c>
      <c r="P754" s="152">
        <f t="shared" si="135"/>
        <v>-25.24357440744383</v>
      </c>
      <c r="Q754" s="152">
        <f t="shared" si="136"/>
        <v>-14.458241886891191</v>
      </c>
      <c r="R754" s="153">
        <f t="shared" si="137"/>
        <v>-36.051916438308908</v>
      </c>
      <c r="S754" s="153">
        <f t="shared" si="138"/>
        <v>16.623467187019461</v>
      </c>
      <c r="T754" s="153">
        <f t="shared" si="139"/>
        <v>-19.428449251289447</v>
      </c>
      <c r="U754" s="154">
        <f t="shared" si="143"/>
        <v>-13143.454867033452</v>
      </c>
      <c r="V754" s="153">
        <f t="shared" si="132"/>
        <v>276.90999857870969</v>
      </c>
      <c r="W754" s="153">
        <f t="shared" si="140"/>
        <v>3.9099985787096898</v>
      </c>
      <c r="X754" s="153">
        <f t="shared" si="141"/>
        <v>39.03799744167744</v>
      </c>
      <c r="Y754" s="155">
        <v>2.493520078052919</v>
      </c>
      <c r="Z754" s="153">
        <f t="shared" si="142"/>
        <v>40.344863584046415</v>
      </c>
      <c r="AA754" s="165">
        <v>2420.691815042785</v>
      </c>
    </row>
    <row r="755" spans="13:27">
      <c r="M755" s="164">
        <f>Equations!E755-V754</f>
        <v>-60.426998578709686</v>
      </c>
      <c r="N755" s="152">
        <f t="shared" si="133"/>
        <v>-31.875676824659131</v>
      </c>
      <c r="O755" s="152">
        <f t="shared" si="134"/>
        <v>-193.18592014944929</v>
      </c>
      <c r="P755" s="152">
        <f t="shared" si="135"/>
        <v>-25.232864358503278</v>
      </c>
      <c r="Q755" s="152">
        <f t="shared" si="136"/>
        <v>-14.452107712875115</v>
      </c>
      <c r="R755" s="153">
        <f t="shared" si="137"/>
        <v>-36.005878886499509</v>
      </c>
      <c r="S755" s="153">
        <f t="shared" si="138"/>
        <v>16.609286157119971</v>
      </c>
      <c r="T755" s="153">
        <f t="shared" si="139"/>
        <v>-19.396592729379538</v>
      </c>
      <c r="U755" s="154">
        <f t="shared" si="143"/>
        <v>-13162.851459762831</v>
      </c>
      <c r="V755" s="153">
        <f t="shared" si="132"/>
        <v>276.88439249061508</v>
      </c>
      <c r="W755" s="153">
        <f t="shared" si="140"/>
        <v>3.8843924906150846</v>
      </c>
      <c r="X755" s="153">
        <f t="shared" si="141"/>
        <v>38.991906483107151</v>
      </c>
      <c r="Y755" s="155">
        <v>2.4913929235679957</v>
      </c>
      <c r="Z755" s="153">
        <f t="shared" si="142"/>
        <v>40.386386799439222</v>
      </c>
      <c r="AA755" s="165">
        <v>2423.1832079663532</v>
      </c>
    </row>
    <row r="756" spans="13:27">
      <c r="M756" s="164">
        <f>Equations!E756-V755</f>
        <v>-60.401392490615081</v>
      </c>
      <c r="N756" s="152">
        <f t="shared" si="133"/>
        <v>-31.862169428825393</v>
      </c>
      <c r="O756" s="152">
        <f t="shared" si="134"/>
        <v>-193.10405714439631</v>
      </c>
      <c r="P756" s="152">
        <f t="shared" si="135"/>
        <v>-25.222171870661082</v>
      </c>
      <c r="Q756" s="152">
        <f t="shared" si="136"/>
        <v>-14.445983596967444</v>
      </c>
      <c r="R756" s="153">
        <f t="shared" si="137"/>
        <v>-35.959888477989729</v>
      </c>
      <c r="S756" s="153">
        <f t="shared" si="138"/>
        <v>16.595103285565852</v>
      </c>
      <c r="T756" s="153">
        <f t="shared" si="139"/>
        <v>-19.364785192423877</v>
      </c>
      <c r="U756" s="154">
        <f t="shared" si="143"/>
        <v>-13182.216244955254</v>
      </c>
      <c r="V756" s="153">
        <f t="shared" si="132"/>
        <v>276.85882839270943</v>
      </c>
      <c r="W756" s="153">
        <f t="shared" si="140"/>
        <v>3.8588283927094267</v>
      </c>
      <c r="X756" s="153">
        <f t="shared" si="141"/>
        <v>38.945891106876971</v>
      </c>
      <c r="Y756" s="155">
        <v>2.4892654928348779</v>
      </c>
      <c r="Z756" s="153">
        <f t="shared" si="142"/>
        <v>40.427874557653134</v>
      </c>
      <c r="AA756" s="165">
        <v>2425.672473459188</v>
      </c>
    </row>
    <row r="757" spans="13:27">
      <c r="M757" s="164">
        <f>Equations!E757-V756</f>
        <v>-60.375828392709423</v>
      </c>
      <c r="N757" s="152">
        <f t="shared" si="133"/>
        <v>-31.848684183118653</v>
      </c>
      <c r="O757" s="152">
        <f t="shared" si="134"/>
        <v>-193.0223283825373</v>
      </c>
      <c r="P757" s="152">
        <f t="shared" si="135"/>
        <v>-25.211496916914033</v>
      </c>
      <c r="Q757" s="152">
        <f t="shared" si="136"/>
        <v>-14.4398695237021</v>
      </c>
      <c r="R757" s="153">
        <f t="shared" si="137"/>
        <v>-35.913945111021782</v>
      </c>
      <c r="S757" s="153">
        <f t="shared" si="138"/>
        <v>16.580918570430477</v>
      </c>
      <c r="T757" s="153">
        <f t="shared" si="139"/>
        <v>-19.333026540591305</v>
      </c>
      <c r="U757" s="154">
        <f t="shared" si="143"/>
        <v>-13201.549271495845</v>
      </c>
      <c r="V757" s="153">
        <f t="shared" si="132"/>
        <v>276.83330622045781</v>
      </c>
      <c r="W757" s="153">
        <f t="shared" si="140"/>
        <v>3.8333062204578141</v>
      </c>
      <c r="X757" s="153">
        <f t="shared" si="141"/>
        <v>38.899951196824063</v>
      </c>
      <c r="Y757" s="155">
        <v>2.4871377855645713</v>
      </c>
      <c r="Z757" s="153">
        <f t="shared" si="142"/>
        <v>40.469326854079213</v>
      </c>
      <c r="AA757" s="165">
        <v>2428.1596112447528</v>
      </c>
    </row>
    <row r="758" spans="13:27">
      <c r="M758" s="164">
        <f>Equations!E758-V757</f>
        <v>-60.35030622045781</v>
      </c>
      <c r="N758" s="152">
        <f t="shared" si="133"/>
        <v>-31.835221053496287</v>
      </c>
      <c r="O758" s="152">
        <f t="shared" si="134"/>
        <v>-192.94073365755324</v>
      </c>
      <c r="P758" s="152">
        <f t="shared" si="135"/>
        <v>-25.200839470313891</v>
      </c>
      <c r="Q758" s="152">
        <f t="shared" si="136"/>
        <v>-14.433765477644503</v>
      </c>
      <c r="R758" s="153">
        <f t="shared" si="137"/>
        <v>-35.868048684029546</v>
      </c>
      <c r="S758" s="153">
        <f t="shared" si="138"/>
        <v>16.566732009783209</v>
      </c>
      <c r="T758" s="153">
        <f t="shared" si="139"/>
        <v>-19.301316674246337</v>
      </c>
      <c r="U758" s="154">
        <f t="shared" si="143"/>
        <v>-13220.850588170091</v>
      </c>
      <c r="V758" s="153">
        <f t="shared" si="132"/>
        <v>276.80782590945688</v>
      </c>
      <c r="W758" s="153">
        <f t="shared" si="140"/>
        <v>3.8078259094568807</v>
      </c>
      <c r="X758" s="153">
        <f t="shared" si="141"/>
        <v>38.854086637022384</v>
      </c>
      <c r="Y758" s="155">
        <v>2.4850098014674811</v>
      </c>
      <c r="Z758" s="153">
        <f t="shared" si="142"/>
        <v>40.510743684103673</v>
      </c>
      <c r="AA758" s="165">
        <v>2430.6446210462204</v>
      </c>
    </row>
    <row r="759" spans="13:27">
      <c r="M759" s="164">
        <f>Equations!E759-V758</f>
        <v>-60.324825909456877</v>
      </c>
      <c r="N759" s="152">
        <f t="shared" si="133"/>
        <v>-31.821780005985058</v>
      </c>
      <c r="O759" s="152">
        <f t="shared" si="134"/>
        <v>-192.85927276354579</v>
      </c>
      <c r="P759" s="152">
        <f t="shared" si="135"/>
        <v>-25.190199503967367</v>
      </c>
      <c r="Q759" s="152">
        <f t="shared" si="136"/>
        <v>-14.42767144339153</v>
      </c>
      <c r="R759" s="153">
        <f t="shared" si="137"/>
        <v>-35.822199095638133</v>
      </c>
      <c r="S759" s="153">
        <f t="shared" si="138"/>
        <v>16.552543601689415</v>
      </c>
      <c r="T759" s="153">
        <f t="shared" si="139"/>
        <v>-19.269655493948719</v>
      </c>
      <c r="U759" s="154">
        <f t="shared" si="143"/>
        <v>-13240.12024366404</v>
      </c>
      <c r="V759" s="153">
        <f t="shared" si="132"/>
        <v>276.78238739543463</v>
      </c>
      <c r="W759" s="153">
        <f t="shared" si="140"/>
        <v>3.7823873954346254</v>
      </c>
      <c r="X759" s="153">
        <f t="shared" si="141"/>
        <v>38.808297311782326</v>
      </c>
      <c r="Y759" s="155">
        <v>2.4828815402534121</v>
      </c>
      <c r="Z759" s="153">
        <f t="shared" si="142"/>
        <v>40.5521250431079</v>
      </c>
      <c r="AA759" s="165">
        <v>2433.1275025864738</v>
      </c>
    </row>
    <row r="760" spans="13:27">
      <c r="M760" s="164">
        <f>Equations!E760-V759</f>
        <v>-60.299387395434621</v>
      </c>
      <c r="N760" s="152">
        <f t="shared" si="133"/>
        <v>-31.808361006681018</v>
      </c>
      <c r="O760" s="152">
        <f t="shared" si="134"/>
        <v>-192.77794549503648</v>
      </c>
      <c r="P760" s="152">
        <f t="shared" si="135"/>
        <v>-25.179576991036008</v>
      </c>
      <c r="Q760" s="152">
        <f t="shared" si="136"/>
        <v>-14.421587405571476</v>
      </c>
      <c r="R760" s="153">
        <f t="shared" si="137"/>
        <v>-35.776396244663381</v>
      </c>
      <c r="S760" s="153">
        <f t="shared" si="138"/>
        <v>16.538353344210421</v>
      </c>
      <c r="T760" s="153">
        <f t="shared" si="139"/>
        <v>-19.23804290045296</v>
      </c>
      <c r="U760" s="154">
        <f t="shared" si="143"/>
        <v>-13259.358286564493</v>
      </c>
      <c r="V760" s="153">
        <f t="shared" si="132"/>
        <v>276.7569906142499</v>
      </c>
      <c r="W760" s="153">
        <f t="shared" si="140"/>
        <v>3.7569906142499008</v>
      </c>
      <c r="X760" s="153">
        <f t="shared" si="141"/>
        <v>38.762583105649824</v>
      </c>
      <c r="Y760" s="155">
        <v>2.4807530016315629</v>
      </c>
      <c r="Z760" s="153">
        <f t="shared" si="142"/>
        <v>40.59347092646842</v>
      </c>
      <c r="AA760" s="165">
        <v>2435.6082555881053</v>
      </c>
    </row>
    <row r="761" spans="13:27">
      <c r="M761" s="164">
        <f>Equations!E761-V760</f>
        <v>-60.273990614249897</v>
      </c>
      <c r="N761" s="152">
        <f t="shared" si="133"/>
        <v>-31.794964021749248</v>
      </c>
      <c r="O761" s="152">
        <f t="shared" si="134"/>
        <v>-192.69675164696514</v>
      </c>
      <c r="P761" s="152">
        <f t="shared" si="135"/>
        <v>-25.168971904736015</v>
      </c>
      <c r="Q761" s="152">
        <f t="shared" si="136"/>
        <v>-14.415513348843939</v>
      </c>
      <c r="R761" s="153">
        <f t="shared" si="137"/>
        <v>-35.730640030111331</v>
      </c>
      <c r="S761" s="153">
        <f t="shared" si="138"/>
        <v>16.524161235403515</v>
      </c>
      <c r="T761" s="153">
        <f t="shared" si="139"/>
        <v>-19.206478794707817</v>
      </c>
      <c r="U761" s="154">
        <f t="shared" si="143"/>
        <v>-13278.5647653592</v>
      </c>
      <c r="V761" s="153">
        <f t="shared" si="132"/>
        <v>276.73163550189253</v>
      </c>
      <c r="W761" s="153">
        <f t="shared" si="140"/>
        <v>3.7316355018925265</v>
      </c>
      <c r="X761" s="153">
        <f t="shared" si="141"/>
        <v>38.716943903406545</v>
      </c>
      <c r="Y761" s="155">
        <v>2.4786241853105269</v>
      </c>
      <c r="Z761" s="153">
        <f t="shared" si="142"/>
        <v>40.63478132955693</v>
      </c>
      <c r="AA761" s="165">
        <v>2438.0868797734156</v>
      </c>
    </row>
    <row r="762" spans="13:27">
      <c r="M762" s="164">
        <f>Equations!E762-V761</f>
        <v>-60.248635501892522</v>
      </c>
      <c r="N762" s="152">
        <f t="shared" si="133"/>
        <v>-31.781589017423926</v>
      </c>
      <c r="O762" s="152">
        <f t="shared" si="134"/>
        <v>-192.61569101469044</v>
      </c>
      <c r="P762" s="152">
        <f t="shared" si="135"/>
        <v>-25.158384218338274</v>
      </c>
      <c r="Q762" s="152">
        <f t="shared" si="136"/>
        <v>-14.40944925789983</v>
      </c>
      <c r="R762" s="153">
        <f t="shared" si="137"/>
        <v>-35.684930351177904</v>
      </c>
      <c r="S762" s="153">
        <f t="shared" si="138"/>
        <v>16.509967273321944</v>
      </c>
      <c r="T762" s="153">
        <f t="shared" si="139"/>
        <v>-19.17496307785596</v>
      </c>
      <c r="U762" s="154">
        <f t="shared" si="143"/>
        <v>-13297.739728437056</v>
      </c>
      <c r="V762" s="153">
        <f t="shared" si="132"/>
        <v>276.70632199448261</v>
      </c>
      <c r="W762" s="153">
        <f t="shared" si="140"/>
        <v>3.7063219944826074</v>
      </c>
      <c r="X762" s="153">
        <f t="shared" si="141"/>
        <v>38.671379590068696</v>
      </c>
      <c r="Y762" s="155">
        <v>2.4764950909982915</v>
      </c>
      <c r="Z762" s="153">
        <f t="shared" si="142"/>
        <v>40.676056247740235</v>
      </c>
      <c r="AA762" s="165">
        <v>2440.5633748644141</v>
      </c>
    </row>
    <row r="763" spans="13:27">
      <c r="M763" s="164">
        <f>Equations!E763-V762</f>
        <v>-60.223321994482603</v>
      </c>
      <c r="N763" s="152">
        <f t="shared" si="133"/>
        <v>-31.768235960007942</v>
      </c>
      <c r="O763" s="152">
        <f t="shared" si="134"/>
        <v>-192.5347633939875</v>
      </c>
      <c r="P763" s="152">
        <f t="shared" si="135"/>
        <v>-25.147813905168068</v>
      </c>
      <c r="Q763" s="152">
        <f t="shared" si="136"/>
        <v>-14.403395117461226</v>
      </c>
      <c r="R763" s="153">
        <f t="shared" si="137"/>
        <v>-35.639267107248131</v>
      </c>
      <c r="S763" s="153">
        <f t="shared" si="138"/>
        <v>16.495771456014872</v>
      </c>
      <c r="T763" s="153">
        <f t="shared" si="139"/>
        <v>-19.143495651233259</v>
      </c>
      <c r="U763" s="154">
        <f t="shared" si="143"/>
        <v>-13316.883224088289</v>
      </c>
      <c r="V763" s="153">
        <f t="shared" si="132"/>
        <v>276.68105002827065</v>
      </c>
      <c r="W763" s="153">
        <f t="shared" si="140"/>
        <v>3.6810500282706471</v>
      </c>
      <c r="X763" s="153">
        <f t="shared" si="141"/>
        <v>38.625890050887165</v>
      </c>
      <c r="Y763" s="155">
        <v>2.4743657184022307</v>
      </c>
      <c r="Z763" s="153">
        <f t="shared" si="142"/>
        <v>40.717295676380267</v>
      </c>
      <c r="AA763" s="165">
        <v>2443.0377405828162</v>
      </c>
    </row>
    <row r="764" spans="13:27">
      <c r="M764" s="164">
        <f>Equations!E764-V763</f>
        <v>-60.198050028270643</v>
      </c>
      <c r="N764" s="152">
        <f t="shared" si="133"/>
        <v>-31.754904815872973</v>
      </c>
      <c r="O764" s="152">
        <f t="shared" si="134"/>
        <v>-192.45396858104831</v>
      </c>
      <c r="P764" s="152">
        <f t="shared" si="135"/>
        <v>-25.137260938605145</v>
      </c>
      <c r="Q764" s="152">
        <f t="shared" si="136"/>
        <v>-14.397350912281389</v>
      </c>
      <c r="R764" s="153">
        <f t="shared" si="137"/>
        <v>-35.593650197895975</v>
      </c>
      <c r="S764" s="153">
        <f t="shared" si="138"/>
        <v>16.481573781527398</v>
      </c>
      <c r="T764" s="153">
        <f t="shared" si="139"/>
        <v>-19.112076416368577</v>
      </c>
      <c r="U764" s="154">
        <f t="shared" si="143"/>
        <v>-13335.995300504657</v>
      </c>
      <c r="V764" s="153">
        <f t="shared" si="132"/>
        <v>276.65581953963709</v>
      </c>
      <c r="W764" s="153">
        <f t="shared" si="140"/>
        <v>3.6558195396370934</v>
      </c>
      <c r="X764" s="153">
        <f t="shared" si="141"/>
        <v>38.58047517134677</v>
      </c>
      <c r="Y764" s="155">
        <v>2.4722360672291095</v>
      </c>
      <c r="Z764" s="153">
        <f t="shared" si="142"/>
        <v>40.758499610834086</v>
      </c>
      <c r="AA764" s="165">
        <v>2445.5099766500452</v>
      </c>
    </row>
    <row r="765" spans="13:27">
      <c r="M765" s="164">
        <f>Equations!E765-V764</f>
        <v>-60.172819539637089</v>
      </c>
      <c r="N765" s="152">
        <f t="shared" si="133"/>
        <v>-31.741595551459255</v>
      </c>
      <c r="O765" s="152">
        <f t="shared" si="134"/>
        <v>-192.37330637248033</v>
      </c>
      <c r="P765" s="152">
        <f t="shared" si="135"/>
        <v>-25.126725292083496</v>
      </c>
      <c r="Q765" s="152">
        <f t="shared" si="136"/>
        <v>-14.391316627144663</v>
      </c>
      <c r="R765" s="153">
        <f t="shared" si="137"/>
        <v>-35.548079522883697</v>
      </c>
      <c r="S765" s="153">
        <f t="shared" si="138"/>
        <v>16.467374247900526</v>
      </c>
      <c r="T765" s="153">
        <f t="shared" si="139"/>
        <v>-19.08070527498317</v>
      </c>
      <c r="U765" s="154">
        <f t="shared" si="143"/>
        <v>-13355.07600577964</v>
      </c>
      <c r="V765" s="153">
        <f t="shared" si="132"/>
        <v>276.63063046509217</v>
      </c>
      <c r="W765" s="153">
        <f t="shared" si="140"/>
        <v>3.6306304650921675</v>
      </c>
      <c r="X765" s="153">
        <f t="shared" si="141"/>
        <v>38.535134837165899</v>
      </c>
      <c r="Y765" s="155">
        <v>2.4701061371850788</v>
      </c>
      <c r="Z765" s="153">
        <f t="shared" si="142"/>
        <v>40.799668046453839</v>
      </c>
      <c r="AA765" s="165">
        <v>2447.9800827872305</v>
      </c>
    </row>
    <row r="766" spans="13:27">
      <c r="M766" s="164">
        <f>Equations!E766-V765</f>
        <v>-60.147630465092163</v>
      </c>
      <c r="N766" s="152">
        <f t="shared" si="133"/>
        <v>-31.728308133275473</v>
      </c>
      <c r="O766" s="152">
        <f t="shared" si="134"/>
        <v>-192.29277656530587</v>
      </c>
      <c r="P766" s="152">
        <f t="shared" si="135"/>
        <v>-25.116206939091327</v>
      </c>
      <c r="Q766" s="152">
        <f t="shared" si="136"/>
        <v>-14.38529224686642</v>
      </c>
      <c r="R766" s="153">
        <f t="shared" si="137"/>
        <v>-35.502554982161442</v>
      </c>
      <c r="S766" s="153">
        <f t="shared" si="138"/>
        <v>16.453172853171171</v>
      </c>
      <c r="T766" s="153">
        <f t="shared" si="139"/>
        <v>-19.049382128990271</v>
      </c>
      <c r="U766" s="154">
        <f t="shared" si="143"/>
        <v>-13374.125387908631</v>
      </c>
      <c r="V766" s="153">
        <f t="shared" si="132"/>
        <v>276.60548274127552</v>
      </c>
      <c r="W766" s="153">
        <f t="shared" si="140"/>
        <v>3.605482741275523</v>
      </c>
      <c r="X766" s="153">
        <f t="shared" si="141"/>
        <v>38.489868934295941</v>
      </c>
      <c r="Y766" s="155">
        <v>2.4679759279756754</v>
      </c>
      <c r="Z766" s="153">
        <f t="shared" si="142"/>
        <v>40.84080097858677</v>
      </c>
      <c r="AA766" s="165">
        <v>2450.4480587152061</v>
      </c>
    </row>
    <row r="767" spans="13:27">
      <c r="M767" s="164">
        <f>Equations!E767-V766</f>
        <v>-60.122482741275519</v>
      </c>
      <c r="N767" s="152">
        <f t="shared" si="133"/>
        <v>-31.715042527898582</v>
      </c>
      <c r="O767" s="152">
        <f t="shared" si="134"/>
        <v>-192.21237895696109</v>
      </c>
      <c r="P767" s="152">
        <f t="shared" si="135"/>
        <v>-25.105705853170868</v>
      </c>
      <c r="Q767" s="152">
        <f t="shared" si="136"/>
        <v>-14.379277756293</v>
      </c>
      <c r="R767" s="153">
        <f t="shared" si="137"/>
        <v>-35.457076475866664</v>
      </c>
      <c r="S767" s="153">
        <f t="shared" si="138"/>
        <v>16.438969595372111</v>
      </c>
      <c r="T767" s="153">
        <f t="shared" si="139"/>
        <v>-19.018106880494553</v>
      </c>
      <c r="U767" s="154">
        <f t="shared" si="143"/>
        <v>-13393.143494789125</v>
      </c>
      <c r="V767" s="153">
        <f t="shared" si="132"/>
        <v>276.58037630495608</v>
      </c>
      <c r="W767" s="153">
        <f t="shared" si="140"/>
        <v>3.5803763049560757</v>
      </c>
      <c r="X767" s="153">
        <f t="shared" si="141"/>
        <v>38.444677348920933</v>
      </c>
      <c r="Y767" s="155">
        <v>2.4658454393058165</v>
      </c>
      <c r="Z767" s="153">
        <f t="shared" si="142"/>
        <v>40.881898402575196</v>
      </c>
      <c r="AA767" s="165">
        <v>2452.9139041545118</v>
      </c>
    </row>
    <row r="768" spans="13:27">
      <c r="M768" s="164">
        <f>Equations!E768-V767</f>
        <v>-60.097376304956072</v>
      </c>
      <c r="N768" s="152">
        <f t="shared" si="133"/>
        <v>-31.701798701973729</v>
      </c>
      <c r="O768" s="152">
        <f t="shared" si="134"/>
        <v>-192.13211334529532</v>
      </c>
      <c r="P768" s="152">
        <f t="shared" si="135"/>
        <v>-25.095222007918338</v>
      </c>
      <c r="Q768" s="152">
        <f t="shared" si="136"/>
        <v>-14.373273140301649</v>
      </c>
      <c r="R768" s="153">
        <f t="shared" si="137"/>
        <v>-35.411643904323775</v>
      </c>
      <c r="S768" s="153">
        <f t="shared" si="138"/>
        <v>16.424764472532015</v>
      </c>
      <c r="T768" s="153">
        <f t="shared" si="139"/>
        <v>-18.98687943179176</v>
      </c>
      <c r="U768" s="154">
        <f t="shared" si="143"/>
        <v>-13412.130374220917</v>
      </c>
      <c r="V768" s="153">
        <f t="shared" si="132"/>
        <v>276.55531109303172</v>
      </c>
      <c r="W768" s="153">
        <f t="shared" si="140"/>
        <v>3.5553110930317189</v>
      </c>
      <c r="X768" s="153">
        <f t="shared" si="141"/>
        <v>38.399559967457094</v>
      </c>
      <c r="Y768" s="155">
        <v>2.4637146708798019</v>
      </c>
      <c r="Z768" s="153">
        <f t="shared" si="142"/>
        <v>40.922960313756526</v>
      </c>
      <c r="AA768" s="165">
        <v>2455.3776188253914</v>
      </c>
    </row>
    <row r="769" spans="13:27">
      <c r="M769" s="164">
        <f>Equations!E769-V768</f>
        <v>-60.072311093031715</v>
      </c>
      <c r="N769" s="152">
        <f t="shared" si="133"/>
        <v>-31.688576622214104</v>
      </c>
      <c r="O769" s="152">
        <f t="shared" si="134"/>
        <v>-192.05197952857031</v>
      </c>
      <c r="P769" s="152">
        <f t="shared" si="135"/>
        <v>-25.084755376983811</v>
      </c>
      <c r="Q769" s="152">
        <f t="shared" si="136"/>
        <v>-14.367278383800462</v>
      </c>
      <c r="R769" s="153">
        <f t="shared" si="137"/>
        <v>-35.366257168043553</v>
      </c>
      <c r="S769" s="153">
        <f t="shared" si="138"/>
        <v>16.41055748267539</v>
      </c>
      <c r="T769" s="153">
        <f t="shared" si="139"/>
        <v>-18.955699685368163</v>
      </c>
      <c r="U769" s="154">
        <f t="shared" si="143"/>
        <v>-13431.086073906285</v>
      </c>
      <c r="V769" s="153">
        <f t="shared" si="132"/>
        <v>276.5302870425291</v>
      </c>
      <c r="W769" s="153">
        <f t="shared" si="140"/>
        <v>3.5302870425290962</v>
      </c>
      <c r="X769" s="153">
        <f t="shared" si="141"/>
        <v>38.354516676552372</v>
      </c>
      <c r="Y769" s="155">
        <v>2.4615836224013083</v>
      </c>
      <c r="Z769" s="153">
        <f t="shared" si="142"/>
        <v>40.963986707463206</v>
      </c>
      <c r="AA769" s="165">
        <v>2457.8392024477926</v>
      </c>
    </row>
    <row r="770" spans="13:27">
      <c r="M770" s="164">
        <f>Equations!E770-V769</f>
        <v>-60.047287042529092</v>
      </c>
      <c r="N770" s="152">
        <f t="shared" si="133"/>
        <v>-31.675376255400806</v>
      </c>
      <c r="O770" s="152">
        <f t="shared" si="134"/>
        <v>-191.97197730545943</v>
      </c>
      <c r="P770" s="152">
        <f t="shared" si="135"/>
        <v>-25.074305934071131</v>
      </c>
      <c r="Q770" s="152">
        <f t="shared" si="136"/>
        <v>-14.361293471728333</v>
      </c>
      <c r="R770" s="153">
        <f t="shared" si="137"/>
        <v>-35.320916167722856</v>
      </c>
      <c r="S770" s="153">
        <f t="shared" si="138"/>
        <v>16.396348623822625</v>
      </c>
      <c r="T770" s="153">
        <f t="shared" si="139"/>
        <v>-18.924567543900231</v>
      </c>
      <c r="U770" s="154">
        <f t="shared" si="143"/>
        <v>-13450.010641450184</v>
      </c>
      <c r="V770" s="153">
        <f t="shared" si="132"/>
        <v>276.50530409060337</v>
      </c>
      <c r="W770" s="153">
        <f t="shared" si="140"/>
        <v>3.5053040906033743</v>
      </c>
      <c r="X770" s="153">
        <f t="shared" si="141"/>
        <v>38.309547363086075</v>
      </c>
      <c r="Y770" s="155">
        <v>2.4594522935733938</v>
      </c>
      <c r="Z770" s="153">
        <f t="shared" si="142"/>
        <v>41.004977579022771</v>
      </c>
      <c r="AA770" s="165">
        <v>2460.2986547413661</v>
      </c>
    </row>
    <row r="771" spans="13:27">
      <c r="M771" s="164">
        <f>Equations!E771-V770</f>
        <v>-60.02230409060337</v>
      </c>
      <c r="N771" s="152">
        <f t="shared" si="133"/>
        <v>-31.662197568382737</v>
      </c>
      <c r="O771" s="152">
        <f t="shared" si="134"/>
        <v>-191.89210647504689</v>
      </c>
      <c r="P771" s="152">
        <f t="shared" si="135"/>
        <v>-25.063873652937794</v>
      </c>
      <c r="Q771" s="152">
        <f t="shared" si="136"/>
        <v>-14.355318389054885</v>
      </c>
      <c r="R771" s="153">
        <f t="shared" si="137"/>
        <v>-35.275620804243921</v>
      </c>
      <c r="S771" s="153">
        <f t="shared" si="138"/>
        <v>16.382137893989906</v>
      </c>
      <c r="T771" s="153">
        <f t="shared" si="139"/>
        <v>-18.893482910254015</v>
      </c>
      <c r="U771" s="154">
        <f t="shared" si="143"/>
        <v>-13468.904124360439</v>
      </c>
      <c r="V771" s="153">
        <f t="shared" ref="V771:V834" si="144">U771/(J$3*1670)+J$2</f>
        <v>276.48036217453785</v>
      </c>
      <c r="W771" s="153">
        <f t="shared" si="140"/>
        <v>3.480362174537845</v>
      </c>
      <c r="X771" s="153">
        <f t="shared" si="141"/>
        <v>38.26465191416812</v>
      </c>
      <c r="Y771" s="155">
        <v>2.4573206840984856</v>
      </c>
      <c r="Z771" s="153">
        <f t="shared" si="142"/>
        <v>41.045932923757746</v>
      </c>
      <c r="AA771" s="165">
        <v>2462.7559754254648</v>
      </c>
    </row>
    <row r="772" spans="13:27">
      <c r="M772" s="164">
        <f>Equations!E772-V771</f>
        <v>-59.997362174537841</v>
      </c>
      <c r="N772" s="152">
        <f t="shared" ref="N772:N835" si="145">(L$2*G$20*M772)/(G$19)</f>
        <v>-31.64904052807637</v>
      </c>
      <c r="O772" s="152">
        <f t="shared" ref="O772:O835" si="146">(L$4*G$20*M772)/(G$19)</f>
        <v>-191.8123668368265</v>
      </c>
      <c r="P772" s="152">
        <f t="shared" ref="P772:P835" si="147">(L$3*G$28*M772)/(G$27)</f>
        <v>-25.053458507394815</v>
      </c>
      <c r="Q772" s="152">
        <f t="shared" ref="Q772:Q835" si="148">(H$38*G$30*M772)/(G$31)</f>
        <v>-14.349353120780389</v>
      </c>
      <c r="R772" s="153">
        <f t="shared" ref="R772:R835" si="149">Q772*Y772</f>
        <v>-35.230370978674038</v>
      </c>
      <c r="S772" s="153">
        <f t="shared" ref="S772:S835" si="150">H$14*H$15*Y772</f>
        <v>16.367925291189263</v>
      </c>
      <c r="T772" s="153">
        <f t="shared" ref="T772:T835" si="151">R772+S772</f>
        <v>-18.862445687484776</v>
      </c>
      <c r="U772" s="154">
        <f t="shared" si="143"/>
        <v>-13487.766570047923</v>
      </c>
      <c r="V772" s="153">
        <f t="shared" si="144"/>
        <v>276.45546123174381</v>
      </c>
      <c r="W772" s="153">
        <f t="shared" ref="W772:W835" si="152">(V772-273)</f>
        <v>3.4554612317438114</v>
      </c>
      <c r="X772" s="153">
        <f t="shared" ref="X772:X835" si="153">CONVERT(W772,"C","F")</f>
        <v>38.219830217138863</v>
      </c>
      <c r="Y772" s="155">
        <v>2.4551887936783894</v>
      </c>
      <c r="Z772" s="153">
        <f t="shared" ref="Z772:Z835" si="154">AA772/60</f>
        <v>41.086852736985719</v>
      </c>
      <c r="AA772" s="165">
        <v>2465.211164219143</v>
      </c>
    </row>
    <row r="773" spans="13:27">
      <c r="M773" s="164">
        <f>Equations!E773-V772</f>
        <v>-59.972461231743807</v>
      </c>
      <c r="N773" s="152">
        <f t="shared" si="145"/>
        <v>-31.635905101465731</v>
      </c>
      <c r="O773" s="152">
        <f t="shared" si="146"/>
        <v>-191.73275819070142</v>
      </c>
      <c r="P773" s="152">
        <f t="shared" si="147"/>
        <v>-25.043060471306656</v>
      </c>
      <c r="Q773" s="152">
        <f t="shared" si="148"/>
        <v>-14.343397651935735</v>
      </c>
      <c r="R773" s="153">
        <f t="shared" si="149"/>
        <v>-35.185166592264999</v>
      </c>
      <c r="S773" s="153">
        <f t="shared" si="150"/>
        <v>16.353710813428521</v>
      </c>
      <c r="T773" s="153">
        <f t="shared" si="151"/>
        <v>-18.831455778836478</v>
      </c>
      <c r="U773" s="154">
        <f t="shared" ref="U773:U836" si="155">U772+T773</f>
        <v>-13506.598025826759</v>
      </c>
      <c r="V773" s="153">
        <f t="shared" si="144"/>
        <v>276.43060119976036</v>
      </c>
      <c r="W773" s="153">
        <f t="shared" si="152"/>
        <v>3.4306011997603605</v>
      </c>
      <c r="X773" s="153">
        <f t="shared" si="153"/>
        <v>38.175082159568646</v>
      </c>
      <c r="Y773" s="155">
        <v>2.453056622014278</v>
      </c>
      <c r="Z773" s="153">
        <f t="shared" si="154"/>
        <v>41.127737014019289</v>
      </c>
      <c r="AA773" s="165">
        <v>2467.6642208411572</v>
      </c>
    </row>
    <row r="774" spans="13:27">
      <c r="M774" s="164">
        <f>Equations!E774-V773</f>
        <v>-59.947601199760356</v>
      </c>
      <c r="N774" s="152">
        <f t="shared" si="145"/>
        <v>-31.62279125560223</v>
      </c>
      <c r="O774" s="152">
        <f t="shared" si="146"/>
        <v>-191.65328033698322</v>
      </c>
      <c r="P774" s="152">
        <f t="shared" si="147"/>
        <v>-25.032679518591131</v>
      </c>
      <c r="Q774" s="152">
        <f t="shared" si="148"/>
        <v>-14.337451967582368</v>
      </c>
      <c r="R774" s="153">
        <f t="shared" si="149"/>
        <v>-35.140007546452743</v>
      </c>
      <c r="S774" s="153">
        <f t="shared" si="150"/>
        <v>16.339494458711311</v>
      </c>
      <c r="T774" s="153">
        <f t="shared" si="151"/>
        <v>-18.800513087741432</v>
      </c>
      <c r="U774" s="154">
        <f t="shared" si="155"/>
        <v>-13525.3985389145</v>
      </c>
      <c r="V774" s="153">
        <f t="shared" si="144"/>
        <v>276.40578201625402</v>
      </c>
      <c r="W774" s="153">
        <f t="shared" si="152"/>
        <v>3.4057820162540224</v>
      </c>
      <c r="X774" s="153">
        <f t="shared" si="153"/>
        <v>38.130407629257242</v>
      </c>
      <c r="Y774" s="155">
        <v>2.4509241688066963</v>
      </c>
      <c r="Z774" s="153">
        <f t="shared" si="154"/>
        <v>41.168585750166059</v>
      </c>
      <c r="AA774" s="165">
        <v>2470.1151450099637</v>
      </c>
    </row>
    <row r="775" spans="13:27">
      <c r="M775" s="164">
        <f>Equations!E775-V774</f>
        <v>-59.922782016254018</v>
      </c>
      <c r="N775" s="152">
        <f t="shared" si="145"/>
        <v>-31.609698957604515</v>
      </c>
      <c r="O775" s="152">
        <f t="shared" si="146"/>
        <v>-191.573933076391</v>
      </c>
      <c r="P775" s="152">
        <f t="shared" si="147"/>
        <v>-25.022315623219288</v>
      </c>
      <c r="Q775" s="152">
        <f t="shared" si="148"/>
        <v>-14.331516052812217</v>
      </c>
      <c r="R775" s="153">
        <f t="shared" si="149"/>
        <v>-35.094893742856797</v>
      </c>
      <c r="S775" s="153">
        <f t="shared" si="150"/>
        <v>16.32527622503704</v>
      </c>
      <c r="T775" s="153">
        <f t="shared" si="151"/>
        <v>-18.769617517819757</v>
      </c>
      <c r="U775" s="154">
        <f t="shared" si="155"/>
        <v>-13544.168156432319</v>
      </c>
      <c r="V775" s="153">
        <f t="shared" si="144"/>
        <v>276.38100361901854</v>
      </c>
      <c r="W775" s="153">
        <f t="shared" si="152"/>
        <v>3.3810036190185428</v>
      </c>
      <c r="X775" s="153">
        <f t="shared" si="153"/>
        <v>38.085806514233376</v>
      </c>
      <c r="Y775" s="155">
        <v>2.4487914337555559</v>
      </c>
      <c r="Z775" s="153">
        <f t="shared" si="154"/>
        <v>41.209398940728654</v>
      </c>
      <c r="AA775" s="165">
        <v>2472.5639364437193</v>
      </c>
    </row>
    <row r="776" spans="13:27">
      <c r="M776" s="164">
        <f>Equations!E776-V775</f>
        <v>-59.898003619018539</v>
      </c>
      <c r="N776" s="152">
        <f t="shared" si="145"/>
        <v>-31.596628174658342</v>
      </c>
      <c r="O776" s="152">
        <f t="shared" si="146"/>
        <v>-191.49471621005057</v>
      </c>
      <c r="P776" s="152">
        <f t="shared" si="147"/>
        <v>-25.011968759215286</v>
      </c>
      <c r="Q776" s="152">
        <f t="shared" si="148"/>
        <v>-14.325589892747637</v>
      </c>
      <c r="R776" s="153">
        <f t="shared" si="149"/>
        <v>-35.04982508327975</v>
      </c>
      <c r="S776" s="153">
        <f t="shared" si="150"/>
        <v>16.311056110400873</v>
      </c>
      <c r="T776" s="153">
        <f t="shared" si="151"/>
        <v>-18.738768972878876</v>
      </c>
      <c r="U776" s="154">
        <f t="shared" si="155"/>
        <v>-13562.906925405197</v>
      </c>
      <c r="V776" s="153">
        <f t="shared" si="144"/>
        <v>276.35626594597471</v>
      </c>
      <c r="W776" s="153">
        <f t="shared" si="152"/>
        <v>3.3562659459747124</v>
      </c>
      <c r="X776" s="153">
        <f t="shared" si="153"/>
        <v>38.041278702754482</v>
      </c>
      <c r="Y776" s="155">
        <v>2.4466584165601311</v>
      </c>
      <c r="Z776" s="153">
        <f t="shared" si="154"/>
        <v>41.250176581004659</v>
      </c>
      <c r="AA776" s="165">
        <v>2475.0105948602795</v>
      </c>
    </row>
    <row r="777" spans="13:27">
      <c r="M777" s="164">
        <f>Equations!E777-V776</f>
        <v>-59.873265945974708</v>
      </c>
      <c r="N777" s="152">
        <f t="shared" si="145"/>
        <v>-31.583578874016474</v>
      </c>
      <c r="O777" s="152">
        <f t="shared" si="146"/>
        <v>-191.41562953949378</v>
      </c>
      <c r="P777" s="152">
        <f t="shared" si="147"/>
        <v>-25.001638900656335</v>
      </c>
      <c r="Q777" s="152">
        <f t="shared" si="148"/>
        <v>-14.319673472541368</v>
      </c>
      <c r="R777" s="153">
        <f t="shared" si="149"/>
        <v>-35.004801469707004</v>
      </c>
      <c r="S777" s="153">
        <f t="shared" si="150"/>
        <v>16.296834112793761</v>
      </c>
      <c r="T777" s="153">
        <f t="shared" si="151"/>
        <v>-18.707967356913244</v>
      </c>
      <c r="U777" s="154">
        <f t="shared" si="155"/>
        <v>-13581.614892762111</v>
      </c>
      <c r="V777" s="153">
        <f t="shared" si="144"/>
        <v>276.33156893517003</v>
      </c>
      <c r="W777" s="153">
        <f t="shared" si="152"/>
        <v>3.3315689351700257</v>
      </c>
      <c r="X777" s="153">
        <f t="shared" si="153"/>
        <v>37.996824083306045</v>
      </c>
      <c r="Y777" s="155">
        <v>2.4445251169190638</v>
      </c>
      <c r="Z777" s="153">
        <f t="shared" si="154"/>
        <v>41.290918666286643</v>
      </c>
      <c r="AA777" s="165">
        <v>2477.4551199771986</v>
      </c>
    </row>
    <row r="778" spans="13:27">
      <c r="M778" s="164">
        <f>Equations!E778-V777</f>
        <v>-59.848568935170022</v>
      </c>
      <c r="N778" s="152">
        <f t="shared" si="145"/>
        <v>-31.570551022998526</v>
      </c>
      <c r="O778" s="152">
        <f t="shared" si="146"/>
        <v>-191.33667286665772</v>
      </c>
      <c r="P778" s="152">
        <f t="shared" si="147"/>
        <v>-24.99132602167256</v>
      </c>
      <c r="Q778" s="152">
        <f t="shared" si="148"/>
        <v>-14.313766777376449</v>
      </c>
      <c r="R778" s="153">
        <f t="shared" si="149"/>
        <v>-34.959822804306057</v>
      </c>
      <c r="S778" s="153">
        <f t="shared" si="150"/>
        <v>16.282610230202359</v>
      </c>
      <c r="T778" s="153">
        <f t="shared" si="151"/>
        <v>-18.677212574103699</v>
      </c>
      <c r="U778" s="154">
        <f t="shared" si="155"/>
        <v>-13600.292105336215</v>
      </c>
      <c r="V778" s="153">
        <f t="shared" si="144"/>
        <v>276.3069125247784</v>
      </c>
      <c r="W778" s="153">
        <f t="shared" si="152"/>
        <v>3.3069125247783973</v>
      </c>
      <c r="X778" s="153">
        <f t="shared" si="153"/>
        <v>37.952442544601112</v>
      </c>
      <c r="Y778" s="155">
        <v>2.4423915345303535</v>
      </c>
      <c r="Z778" s="153">
        <f t="shared" si="154"/>
        <v>41.331625191862152</v>
      </c>
      <c r="AA778" s="165">
        <v>2479.8975115117291</v>
      </c>
    </row>
    <row r="779" spans="13:27">
      <c r="M779" s="164">
        <f>Equations!E779-V778</f>
        <v>-59.823912524778393</v>
      </c>
      <c r="N779" s="152">
        <f t="shared" si="145"/>
        <v>-31.557544588990783</v>
      </c>
      <c r="O779" s="152">
        <f t="shared" si="146"/>
        <v>-191.25784599388356</v>
      </c>
      <c r="P779" s="152">
        <f t="shared" si="147"/>
        <v>-24.981030096446862</v>
      </c>
      <c r="Q779" s="152">
        <f t="shared" si="148"/>
        <v>-14.307869792466162</v>
      </c>
      <c r="R779" s="153">
        <f t="shared" si="149"/>
        <v>-34.91488898942616</v>
      </c>
      <c r="S779" s="153">
        <f t="shared" si="150"/>
        <v>16.268384460609067</v>
      </c>
      <c r="T779" s="153">
        <f t="shared" si="151"/>
        <v>-18.646504528817093</v>
      </c>
      <c r="U779" s="154">
        <f t="shared" si="155"/>
        <v>-13618.938609865032</v>
      </c>
      <c r="V779" s="153">
        <f t="shared" si="144"/>
        <v>276.28229665310016</v>
      </c>
      <c r="W779" s="153">
        <f t="shared" si="152"/>
        <v>3.2822966531001612</v>
      </c>
      <c r="X779" s="153">
        <f t="shared" si="153"/>
        <v>37.908133975580292</v>
      </c>
      <c r="Y779" s="155">
        <v>2.44025766909136</v>
      </c>
      <c r="Z779" s="153">
        <f t="shared" si="154"/>
        <v>41.372296153013671</v>
      </c>
      <c r="AA779" s="165">
        <v>2482.3377691808205</v>
      </c>
    </row>
    <row r="780" spans="13:27">
      <c r="M780" s="164">
        <f>Equations!E780-V779</f>
        <v>-59.799296653100157</v>
      </c>
      <c r="N780" s="152">
        <f t="shared" si="145"/>
        <v>-31.544559539446244</v>
      </c>
      <c r="O780" s="152">
        <f t="shared" si="146"/>
        <v>-191.1791487239166</v>
      </c>
      <c r="P780" s="152">
        <f t="shared" si="147"/>
        <v>-24.970751099214954</v>
      </c>
      <c r="Q780" s="152">
        <f t="shared" si="148"/>
        <v>-14.301982503054015</v>
      </c>
      <c r="R780" s="153">
        <f t="shared" si="149"/>
        <v>-34.869999927597952</v>
      </c>
      <c r="S780" s="153">
        <f t="shared" si="150"/>
        <v>16.254156801992025</v>
      </c>
      <c r="T780" s="153">
        <f t="shared" si="151"/>
        <v>-18.615843125605927</v>
      </c>
      <c r="U780" s="154">
        <f t="shared" si="155"/>
        <v>-13637.554452990638</v>
      </c>
      <c r="V780" s="153">
        <f t="shared" si="144"/>
        <v>276.25772125856156</v>
      </c>
      <c r="W780" s="153">
        <f t="shared" si="152"/>
        <v>3.2577212585615598</v>
      </c>
      <c r="X780" s="153">
        <f t="shared" si="153"/>
        <v>37.86389826541081</v>
      </c>
      <c r="Y780" s="155">
        <v>2.4381235202988036</v>
      </c>
      <c r="Z780" s="153">
        <f t="shared" si="154"/>
        <v>41.412931545018651</v>
      </c>
      <c r="AA780" s="165">
        <v>2484.7758927011191</v>
      </c>
    </row>
    <row r="781" spans="13:27">
      <c r="M781" s="164">
        <f>Equations!E781-V780</f>
        <v>-59.774721258561556</v>
      </c>
      <c r="N781" s="152">
        <f t="shared" si="145"/>
        <v>-31.531595841884286</v>
      </c>
      <c r="O781" s="152">
        <f t="shared" si="146"/>
        <v>-191.10058085990477</v>
      </c>
      <c r="P781" s="152">
        <f t="shared" si="147"/>
        <v>-24.960489004265099</v>
      </c>
      <c r="Q781" s="152">
        <f t="shared" si="148"/>
        <v>-14.296104894413638</v>
      </c>
      <c r="R781" s="153">
        <f t="shared" si="149"/>
        <v>-34.8251555215328</v>
      </c>
      <c r="S781" s="153">
        <f t="shared" si="150"/>
        <v>16.239927252325035</v>
      </c>
      <c r="T781" s="153">
        <f t="shared" si="151"/>
        <v>-18.585228269207764</v>
      </c>
      <c r="U781" s="154">
        <f t="shared" si="155"/>
        <v>-13656.139681259847</v>
      </c>
      <c r="V781" s="153">
        <f t="shared" si="144"/>
        <v>276.23318627971457</v>
      </c>
      <c r="W781" s="153">
        <f t="shared" si="152"/>
        <v>3.2331862797145732</v>
      </c>
      <c r="X781" s="153">
        <f t="shared" si="153"/>
        <v>37.819735303486233</v>
      </c>
      <c r="Y781" s="155">
        <v>2.4359890878487551</v>
      </c>
      <c r="Z781" s="153">
        <f t="shared" si="154"/>
        <v>41.453531363149459</v>
      </c>
      <c r="AA781" s="165">
        <v>2487.2118817889677</v>
      </c>
    </row>
    <row r="782" spans="13:27">
      <c r="M782" s="164">
        <f>Equations!E782-V781</f>
        <v>-59.750186279714569</v>
      </c>
      <c r="N782" s="152">
        <f t="shared" si="145"/>
        <v>-31.518653463890651</v>
      </c>
      <c r="O782" s="152">
        <f t="shared" si="146"/>
        <v>-191.0221422053979</v>
      </c>
      <c r="P782" s="152">
        <f t="shared" si="147"/>
        <v>-24.950243785938092</v>
      </c>
      <c r="Q782" s="152">
        <f t="shared" si="148"/>
        <v>-14.29023695184873</v>
      </c>
      <c r="R782" s="153">
        <f t="shared" si="149"/>
        <v>-34.78035567412244</v>
      </c>
      <c r="S782" s="153">
        <f t="shared" si="150"/>
        <v>16.225695809577601</v>
      </c>
      <c r="T782" s="153">
        <f t="shared" si="151"/>
        <v>-18.554659864544838</v>
      </c>
      <c r="U782" s="154">
        <f t="shared" si="155"/>
        <v>-13674.694341124392</v>
      </c>
      <c r="V782" s="153">
        <f t="shared" si="144"/>
        <v>276.20869165523663</v>
      </c>
      <c r="W782" s="153">
        <f t="shared" si="152"/>
        <v>3.2086916552366347</v>
      </c>
      <c r="X782" s="153">
        <f t="shared" si="153"/>
        <v>37.775644979425941</v>
      </c>
      <c r="Y782" s="155">
        <v>2.4338543714366403</v>
      </c>
      <c r="Z782" s="153">
        <f t="shared" si="154"/>
        <v>41.494095602673404</v>
      </c>
      <c r="AA782" s="165">
        <v>2489.6457361604043</v>
      </c>
    </row>
    <row r="783" spans="13:27">
      <c r="M783" s="164">
        <f>Equations!E783-V782</f>
        <v>-59.725691655236631</v>
      </c>
      <c r="N783" s="152">
        <f t="shared" si="145"/>
        <v>-31.505732373117244</v>
      </c>
      <c r="O783" s="152">
        <f t="shared" si="146"/>
        <v>-190.94383256434696</v>
      </c>
      <c r="P783" s="152">
        <f t="shared" si="147"/>
        <v>-24.940015418627091</v>
      </c>
      <c r="Q783" s="152">
        <f t="shared" si="148"/>
        <v>-14.284378660692989</v>
      </c>
      <c r="R783" s="153">
        <f t="shared" si="149"/>
        <v>-34.735600288438484</v>
      </c>
      <c r="S783" s="153">
        <f t="shared" si="150"/>
        <v>16.211462471714928</v>
      </c>
      <c r="T783" s="153">
        <f t="shared" si="151"/>
        <v>-18.524137816723556</v>
      </c>
      <c r="U783" s="154">
        <f t="shared" si="155"/>
        <v>-13693.218478941115</v>
      </c>
      <c r="V783" s="153">
        <f t="shared" si="144"/>
        <v>276.18423732393069</v>
      </c>
      <c r="W783" s="153">
        <f t="shared" si="152"/>
        <v>3.184237323930688</v>
      </c>
      <c r="X783" s="153">
        <f t="shared" si="153"/>
        <v>37.73162718307524</v>
      </c>
      <c r="Y783" s="155">
        <v>2.4317193707572389</v>
      </c>
      <c r="Z783" s="153">
        <f t="shared" si="154"/>
        <v>41.534624258852688</v>
      </c>
      <c r="AA783" s="165">
        <v>2492.0774555311614</v>
      </c>
    </row>
    <row r="784" spans="13:27">
      <c r="M784" s="164">
        <f>Equations!E784-V783</f>
        <v>-59.701237323930684</v>
      </c>
      <c r="N784" s="152">
        <f t="shared" si="145"/>
        <v>-31.492832537282172</v>
      </c>
      <c r="O784" s="152">
        <f t="shared" si="146"/>
        <v>-190.86565174110407</v>
      </c>
      <c r="P784" s="152">
        <f t="shared" si="147"/>
        <v>-24.929803876777683</v>
      </c>
      <c r="Q784" s="152">
        <f t="shared" si="148"/>
        <v>-14.278530006310138</v>
      </c>
      <c r="R784" s="153">
        <f t="shared" si="149"/>
        <v>-34.690889267732089</v>
      </c>
      <c r="S784" s="153">
        <f t="shared" si="150"/>
        <v>16.197227236697838</v>
      </c>
      <c r="T784" s="153">
        <f t="shared" si="151"/>
        <v>-18.493662031034251</v>
      </c>
      <c r="U784" s="154">
        <f t="shared" si="155"/>
        <v>-13711.712140972149</v>
      </c>
      <c r="V784" s="153">
        <f t="shared" si="144"/>
        <v>276.15982322472439</v>
      </c>
      <c r="W784" s="153">
        <f t="shared" si="152"/>
        <v>3.1598232247243914</v>
      </c>
      <c r="X784" s="153">
        <f t="shared" si="153"/>
        <v>37.687681804503903</v>
      </c>
      <c r="Y784" s="155">
        <v>2.4295840855046755</v>
      </c>
      <c r="Z784" s="153">
        <f t="shared" si="154"/>
        <v>41.575117326944437</v>
      </c>
      <c r="AA784" s="165">
        <v>2494.5070396166661</v>
      </c>
    </row>
    <row r="785" spans="13:27">
      <c r="M785" s="164">
        <f>Equations!E785-V784</f>
        <v>-59.676823224724387</v>
      </c>
      <c r="N785" s="152">
        <f t="shared" si="145"/>
        <v>-31.479953924169337</v>
      </c>
      <c r="O785" s="152">
        <f t="shared" si="146"/>
        <v>-190.78759954042025</v>
      </c>
      <c r="P785" s="152">
        <f t="shared" si="147"/>
        <v>-24.919609134887509</v>
      </c>
      <c r="Q785" s="152">
        <f t="shared" si="148"/>
        <v>-14.272690974093724</v>
      </c>
      <c r="R785" s="153">
        <f t="shared" si="149"/>
        <v>-34.646222515433216</v>
      </c>
      <c r="S785" s="153">
        <f t="shared" si="150"/>
        <v>16.182990102482833</v>
      </c>
      <c r="T785" s="153">
        <f t="shared" si="151"/>
        <v>-18.463232412950383</v>
      </c>
      <c r="U785" s="154">
        <f t="shared" si="155"/>
        <v>-13730.1753733851</v>
      </c>
      <c r="V785" s="153">
        <f t="shared" si="144"/>
        <v>276.13544929667052</v>
      </c>
      <c r="W785" s="153">
        <f t="shared" si="152"/>
        <v>3.1354492966705152</v>
      </c>
      <c r="X785" s="153">
        <f t="shared" si="153"/>
        <v>37.643808734006925</v>
      </c>
      <c r="Y785" s="155">
        <v>2.4274485153724248</v>
      </c>
      <c r="Z785" s="153">
        <f t="shared" si="154"/>
        <v>41.615574802200641</v>
      </c>
      <c r="AA785" s="165">
        <v>2496.9344881320385</v>
      </c>
    </row>
    <row r="786" spans="13:27">
      <c r="M786" s="164">
        <f>Equations!E786-V785</f>
        <v>-59.652449296670511</v>
      </c>
      <c r="N786" s="152">
        <f t="shared" si="145"/>
        <v>-31.467096501628635</v>
      </c>
      <c r="O786" s="152">
        <f t="shared" si="146"/>
        <v>-190.70967576744627</v>
      </c>
      <c r="P786" s="152">
        <f t="shared" si="147"/>
        <v>-24.909431167506487</v>
      </c>
      <c r="Q786" s="152">
        <f t="shared" si="148"/>
        <v>-14.266861549467221</v>
      </c>
      <c r="R786" s="153">
        <f t="shared" si="149"/>
        <v>-34.601599935150567</v>
      </c>
      <c r="S786" s="153">
        <f t="shared" si="150"/>
        <v>16.168751067022036</v>
      </c>
      <c r="T786" s="153">
        <f t="shared" si="151"/>
        <v>-18.432848868128531</v>
      </c>
      <c r="U786" s="154">
        <f t="shared" si="155"/>
        <v>-13748.608222253228</v>
      </c>
      <c r="V786" s="153">
        <f t="shared" si="144"/>
        <v>276.11111547894609</v>
      </c>
      <c r="W786" s="153">
        <f t="shared" si="152"/>
        <v>3.1111154789460898</v>
      </c>
      <c r="X786" s="153">
        <f t="shared" si="153"/>
        <v>37.600007862102963</v>
      </c>
      <c r="Y786" s="155">
        <v>2.4253126600533053</v>
      </c>
      <c r="Z786" s="153">
        <f t="shared" si="154"/>
        <v>41.655996679868196</v>
      </c>
      <c r="AA786" s="165">
        <v>2499.3598007920918</v>
      </c>
    </row>
    <row r="787" spans="13:27">
      <c r="M787" s="164">
        <f>Equations!E787-V786</f>
        <v>-59.628115478946086</v>
      </c>
      <c r="N787" s="152">
        <f t="shared" si="145"/>
        <v>-31.454260237575518</v>
      </c>
      <c r="O787" s="152">
        <f t="shared" si="146"/>
        <v>-190.63188022773039</v>
      </c>
      <c r="P787" s="152">
        <f t="shared" si="147"/>
        <v>-24.899269949236395</v>
      </c>
      <c r="Q787" s="152">
        <f t="shared" si="148"/>
        <v>-14.261041717883813</v>
      </c>
      <c r="R787" s="153">
        <f t="shared" si="149"/>
        <v>-34.557021430670723</v>
      </c>
      <c r="S787" s="153">
        <f t="shared" si="150"/>
        <v>16.154510128263205</v>
      </c>
      <c r="T787" s="153">
        <f t="shared" si="151"/>
        <v>-18.402511302407518</v>
      </c>
      <c r="U787" s="154">
        <f t="shared" si="155"/>
        <v>-13767.010733555635</v>
      </c>
      <c r="V787" s="153">
        <f t="shared" si="144"/>
        <v>276.08682171085258</v>
      </c>
      <c r="W787" s="153">
        <f t="shared" si="152"/>
        <v>3.0868217108525755</v>
      </c>
      <c r="X787" s="153">
        <f t="shared" si="153"/>
        <v>37.556279079534633</v>
      </c>
      <c r="Y787" s="155">
        <v>2.4231765192394805</v>
      </c>
      <c r="Z787" s="153">
        <f t="shared" si="154"/>
        <v>41.696382955188852</v>
      </c>
      <c r="AA787" s="165">
        <v>2501.7829773113313</v>
      </c>
    </row>
    <row r="788" spans="13:27">
      <c r="M788" s="164">
        <f>Equations!E788-V787</f>
        <v>-59.603821710852571</v>
      </c>
      <c r="N788" s="152">
        <f t="shared" si="145"/>
        <v>-31.441445099991057</v>
      </c>
      <c r="O788" s="152">
        <f t="shared" si="146"/>
        <v>-190.5542127272185</v>
      </c>
      <c r="P788" s="152">
        <f t="shared" si="147"/>
        <v>-24.889125454730973</v>
      </c>
      <c r="Q788" s="152">
        <f t="shared" si="148"/>
        <v>-14.255231464826453</v>
      </c>
      <c r="R788" s="153">
        <f t="shared" si="149"/>
        <v>-34.512486905957921</v>
      </c>
      <c r="S788" s="153">
        <f t="shared" si="150"/>
        <v>16.140267284149679</v>
      </c>
      <c r="T788" s="153">
        <f t="shared" si="151"/>
        <v>-18.372219621808242</v>
      </c>
      <c r="U788" s="154">
        <f t="shared" si="155"/>
        <v>-13785.382953177443</v>
      </c>
      <c r="V788" s="153">
        <f t="shared" si="144"/>
        <v>276.06256793181558</v>
      </c>
      <c r="W788" s="153">
        <f t="shared" si="152"/>
        <v>3.062567931815579</v>
      </c>
      <c r="X788" s="153">
        <f t="shared" si="153"/>
        <v>37.512622277268044</v>
      </c>
      <c r="Y788" s="155">
        <v>2.4210400926224516</v>
      </c>
      <c r="Z788" s="153">
        <f t="shared" si="154"/>
        <v>41.736733623399232</v>
      </c>
      <c r="AA788" s="165">
        <v>2504.2040174039539</v>
      </c>
    </row>
    <row r="789" spans="13:27">
      <c r="M789" s="164">
        <f>Equations!E789-V788</f>
        <v>-59.579567931815575</v>
      </c>
      <c r="N789" s="152">
        <f t="shared" si="145"/>
        <v>-31.428651056921829</v>
      </c>
      <c r="O789" s="152">
        <f t="shared" si="146"/>
        <v>-190.47667307225353</v>
      </c>
      <c r="P789" s="152">
        <f t="shared" si="147"/>
        <v>-24.87899765869582</v>
      </c>
      <c r="Q789" s="152">
        <f t="shared" si="148"/>
        <v>-14.249430775807779</v>
      </c>
      <c r="R789" s="153">
        <f t="shared" si="149"/>
        <v>-34.467996265153658</v>
      </c>
      <c r="S789" s="153">
        <f t="shared" si="150"/>
        <v>16.126022532620414</v>
      </c>
      <c r="T789" s="153">
        <f t="shared" si="151"/>
        <v>-18.341973732533244</v>
      </c>
      <c r="U789" s="154">
        <f t="shared" si="155"/>
        <v>-13803.724926909976</v>
      </c>
      <c r="V789" s="153">
        <f t="shared" si="144"/>
        <v>276.0383540813844</v>
      </c>
      <c r="W789" s="153">
        <f t="shared" si="152"/>
        <v>3.0383540813843979</v>
      </c>
      <c r="X789" s="153">
        <f t="shared" si="153"/>
        <v>37.469037346491916</v>
      </c>
      <c r="Y789" s="155">
        <v>2.4189033798930621</v>
      </c>
      <c r="Z789" s="153">
        <f t="shared" si="154"/>
        <v>41.777048679730783</v>
      </c>
      <c r="AA789" s="165">
        <v>2506.6229207838469</v>
      </c>
    </row>
    <row r="790" spans="13:27">
      <c r="M790" s="164">
        <f>Equations!E790-V789</f>
        <v>-59.555354081384394</v>
      </c>
      <c r="N790" s="152">
        <f t="shared" si="145"/>
        <v>-31.415878076479657</v>
      </c>
      <c r="O790" s="152">
        <f t="shared" si="146"/>
        <v>-190.3992610695737</v>
      </c>
      <c r="P790" s="152">
        <f t="shared" si="147"/>
        <v>-24.868886535888169</v>
      </c>
      <c r="Q790" s="152">
        <f t="shared" si="148"/>
        <v>-14.243639636370016</v>
      </c>
      <c r="R790" s="153">
        <f t="shared" si="149"/>
        <v>-34.423549412575987</v>
      </c>
      <c r="S790" s="153">
        <f t="shared" si="150"/>
        <v>16.111775871609929</v>
      </c>
      <c r="T790" s="153">
        <f t="shared" si="151"/>
        <v>-18.311773540966058</v>
      </c>
      <c r="U790" s="154">
        <f t="shared" si="155"/>
        <v>-13822.036700450943</v>
      </c>
      <c r="V790" s="153">
        <f t="shared" si="144"/>
        <v>276.01418009923191</v>
      </c>
      <c r="W790" s="153">
        <f t="shared" si="152"/>
        <v>3.0141800992319077</v>
      </c>
      <c r="X790" s="153">
        <f t="shared" si="153"/>
        <v>37.425524178617437</v>
      </c>
      <c r="Y790" s="155">
        <v>2.4167663807414894</v>
      </c>
      <c r="Z790" s="153">
        <f t="shared" si="154"/>
        <v>41.817328119409808</v>
      </c>
      <c r="AA790" s="165">
        <v>2509.0396871645885</v>
      </c>
    </row>
    <row r="791" spans="13:27">
      <c r="M791" s="164">
        <f>Equations!E791-V790</f>
        <v>-59.531180099231904</v>
      </c>
      <c r="N791" s="152">
        <f t="shared" si="145"/>
        <v>-31.403126126841546</v>
      </c>
      <c r="O791" s="152">
        <f t="shared" si="146"/>
        <v>-190.32197652631243</v>
      </c>
      <c r="P791" s="152">
        <f t="shared" si="147"/>
        <v>-24.858792061116862</v>
      </c>
      <c r="Q791" s="152">
        <f t="shared" si="148"/>
        <v>-14.237858032084938</v>
      </c>
      <c r="R791" s="153">
        <f t="shared" si="149"/>
        <v>-34.379146252719245</v>
      </c>
      <c r="S791" s="153">
        <f t="shared" si="150"/>
        <v>16.097527299048316</v>
      </c>
      <c r="T791" s="153">
        <f t="shared" si="151"/>
        <v>-18.281618953670929</v>
      </c>
      <c r="U791" s="154">
        <f t="shared" si="155"/>
        <v>-13840.318319404614</v>
      </c>
      <c r="V791" s="153">
        <f t="shared" si="144"/>
        <v>275.9900459251545</v>
      </c>
      <c r="W791" s="153">
        <f t="shared" si="152"/>
        <v>2.9900459251545044</v>
      </c>
      <c r="X791" s="153">
        <f t="shared" si="153"/>
        <v>37.382082665278105</v>
      </c>
      <c r="Y791" s="155">
        <v>2.4146290948572475</v>
      </c>
      <c r="Z791" s="153">
        <f t="shared" si="154"/>
        <v>41.857571937657433</v>
      </c>
      <c r="AA791" s="165">
        <v>2511.4543162594459</v>
      </c>
    </row>
    <row r="792" spans="13:27">
      <c r="M792" s="164">
        <f>Equations!E792-V791</f>
        <v>-59.5070459251545</v>
      </c>
      <c r="N792" s="152">
        <f t="shared" si="145"/>
        <v>-31.390395176249669</v>
      </c>
      <c r="O792" s="152">
        <f t="shared" si="146"/>
        <v>-190.24481924999796</v>
      </c>
      <c r="P792" s="152">
        <f t="shared" si="147"/>
        <v>-24.848714209242317</v>
      </c>
      <c r="Q792" s="152">
        <f t="shared" si="148"/>
        <v>-14.232085948553873</v>
      </c>
      <c r="R792" s="153">
        <f t="shared" si="149"/>
        <v>-34.334786690253651</v>
      </c>
      <c r="S792" s="153">
        <f t="shared" si="150"/>
        <v>16.083276812861211</v>
      </c>
      <c r="T792" s="153">
        <f t="shared" si="151"/>
        <v>-18.25150987739244</v>
      </c>
      <c r="U792" s="154">
        <f t="shared" si="155"/>
        <v>-13858.569829282007</v>
      </c>
      <c r="V792" s="153">
        <f t="shared" si="144"/>
        <v>275.96595149907154</v>
      </c>
      <c r="W792" s="153">
        <f t="shared" si="152"/>
        <v>2.9659514990715365</v>
      </c>
      <c r="X792" s="153">
        <f t="shared" si="153"/>
        <v>37.338712698328763</v>
      </c>
      <c r="Y792" s="155">
        <v>2.4124915219291814</v>
      </c>
      <c r="Z792" s="153">
        <f t="shared" si="154"/>
        <v>41.897780129689586</v>
      </c>
      <c r="AA792" s="165">
        <v>2513.866807781375</v>
      </c>
    </row>
    <row r="793" spans="13:27">
      <c r="M793" s="164">
        <f>Equations!E793-V792</f>
        <v>-59.482951499071532</v>
      </c>
      <c r="N793" s="152">
        <f t="shared" si="145"/>
        <v>-31.377685193011033</v>
      </c>
      <c r="O793" s="152">
        <f t="shared" si="146"/>
        <v>-190.1677890485517</v>
      </c>
      <c r="P793" s="152">
        <f t="shared" si="147"/>
        <v>-24.838652955176297</v>
      </c>
      <c r="Q793" s="152">
        <f t="shared" si="148"/>
        <v>-14.226323371407544</v>
      </c>
      <c r="R793" s="153">
        <f t="shared" si="149"/>
        <v>-34.290470630024714</v>
      </c>
      <c r="S793" s="153">
        <f t="shared" si="150"/>
        <v>16.069024410969806</v>
      </c>
      <c r="T793" s="153">
        <f t="shared" si="151"/>
        <v>-18.221446219054908</v>
      </c>
      <c r="U793" s="154">
        <f t="shared" si="155"/>
        <v>-13876.791275501062</v>
      </c>
      <c r="V793" s="153">
        <f t="shared" si="144"/>
        <v>275.94189676102519</v>
      </c>
      <c r="W793" s="153">
        <f t="shared" si="152"/>
        <v>2.9418967610251912</v>
      </c>
      <c r="X793" s="153">
        <f t="shared" si="153"/>
        <v>37.295414169845344</v>
      </c>
      <c r="Y793" s="155">
        <v>2.410353661645471</v>
      </c>
      <c r="Z793" s="153">
        <f t="shared" si="154"/>
        <v>41.937952690717005</v>
      </c>
      <c r="AA793" s="165">
        <v>2516.2771614430203</v>
      </c>
    </row>
    <row r="794" spans="13:27">
      <c r="M794" s="164">
        <f>Equations!E794-V793</f>
        <v>-59.458896761025187</v>
      </c>
      <c r="N794" s="152">
        <f t="shared" si="145"/>
        <v>-31.364996145497475</v>
      </c>
      <c r="O794" s="152">
        <f t="shared" si="146"/>
        <v>-190.09088573028768</v>
      </c>
      <c r="P794" s="152">
        <f t="shared" si="147"/>
        <v>-24.828608273881851</v>
      </c>
      <c r="Q794" s="152">
        <f t="shared" si="148"/>
        <v>-14.220570286306057</v>
      </c>
      <c r="R794" s="153">
        <f t="shared" si="149"/>
        <v>-34.246197977052731</v>
      </c>
      <c r="S794" s="153">
        <f t="shared" si="150"/>
        <v>16.054770091290781</v>
      </c>
      <c r="T794" s="153">
        <f t="shared" si="151"/>
        <v>-18.19142788576195</v>
      </c>
      <c r="U794" s="154">
        <f t="shared" si="155"/>
        <v>-13894.982703386824</v>
      </c>
      <c r="V794" s="153">
        <f t="shared" si="144"/>
        <v>275.91788165118049</v>
      </c>
      <c r="W794" s="153">
        <f t="shared" si="152"/>
        <v>2.9178816511804939</v>
      </c>
      <c r="X794" s="153">
        <f t="shared" si="153"/>
        <v>37.252186972124889</v>
      </c>
      <c r="Y794" s="155">
        <v>2.4082155136936172</v>
      </c>
      <c r="Z794" s="153">
        <f t="shared" si="154"/>
        <v>41.97808961594523</v>
      </c>
      <c r="AA794" s="165">
        <v>2518.6853769567138</v>
      </c>
    </row>
    <row r="795" spans="13:27">
      <c r="M795" s="164">
        <f>Equations!E795-V794</f>
        <v>-59.43488165118049</v>
      </c>
      <c r="N795" s="152">
        <f t="shared" si="145"/>
        <v>-31.352328002145601</v>
      </c>
      <c r="O795" s="152">
        <f t="shared" si="146"/>
        <v>-190.01410910391274</v>
      </c>
      <c r="P795" s="152">
        <f t="shared" si="147"/>
        <v>-24.818580140373349</v>
      </c>
      <c r="Q795" s="152">
        <f t="shared" si="148"/>
        <v>-14.214826678938895</v>
      </c>
      <c r="R795" s="153">
        <f t="shared" si="149"/>
        <v>-34.201968636532612</v>
      </c>
      <c r="S795" s="153">
        <f t="shared" si="150"/>
        <v>16.04051385173635</v>
      </c>
      <c r="T795" s="153">
        <f t="shared" si="151"/>
        <v>-18.161454784796263</v>
      </c>
      <c r="U795" s="154">
        <f t="shared" si="155"/>
        <v>-13913.144158171621</v>
      </c>
      <c r="V795" s="153">
        <f t="shared" si="144"/>
        <v>275.89390610982468</v>
      </c>
      <c r="W795" s="153">
        <f t="shared" si="152"/>
        <v>2.8939061098246839</v>
      </c>
      <c r="X795" s="153">
        <f t="shared" si="153"/>
        <v>37.20903099768443</v>
      </c>
      <c r="Y795" s="155">
        <v>2.4060770777604525</v>
      </c>
      <c r="Z795" s="153">
        <f t="shared" si="154"/>
        <v>42.018190900574574</v>
      </c>
      <c r="AA795" s="165">
        <v>2521.0914540344743</v>
      </c>
    </row>
    <row r="796" spans="13:27">
      <c r="M796" s="164">
        <f>Equations!E796-V795</f>
        <v>-59.41090610982468</v>
      </c>
      <c r="N796" s="152">
        <f t="shared" si="145"/>
        <v>-31.339680731456514</v>
      </c>
      <c r="O796" s="152">
        <f t="shared" si="146"/>
        <v>-189.93745897852435</v>
      </c>
      <c r="P796" s="152">
        <f t="shared" si="147"/>
        <v>-24.808568529716155</v>
      </c>
      <c r="Q796" s="152">
        <f t="shared" si="148"/>
        <v>-14.209092535024777</v>
      </c>
      <c r="R796" s="153">
        <f t="shared" si="149"/>
        <v>-34.157782513833183</v>
      </c>
      <c r="S796" s="153">
        <f t="shared" si="150"/>
        <v>16.026255690214221</v>
      </c>
      <c r="T796" s="153">
        <f t="shared" si="151"/>
        <v>-18.131526823618962</v>
      </c>
      <c r="U796" s="154">
        <f t="shared" si="155"/>
        <v>-13931.27568499524</v>
      </c>
      <c r="V796" s="153">
        <f t="shared" si="144"/>
        <v>275.86997007736716</v>
      </c>
      <c r="W796" s="153">
        <f t="shared" si="152"/>
        <v>2.8699700773671566</v>
      </c>
      <c r="X796" s="153">
        <f t="shared" si="153"/>
        <v>37.165946139260882</v>
      </c>
      <c r="Y796" s="155">
        <v>2.403938353532133</v>
      </c>
      <c r="Z796" s="153">
        <f t="shared" si="154"/>
        <v>42.058256539800112</v>
      </c>
      <c r="AA796" s="165">
        <v>2523.4953923880066</v>
      </c>
    </row>
    <row r="797" spans="13:27">
      <c r="M797" s="164">
        <f>Equations!E797-V796</f>
        <v>-59.386970077367152</v>
      </c>
      <c r="N797" s="152">
        <f t="shared" si="145"/>
        <v>-31.327054301995737</v>
      </c>
      <c r="O797" s="152">
        <f t="shared" si="146"/>
        <v>-189.86093516361052</v>
      </c>
      <c r="P797" s="152">
        <f t="shared" si="147"/>
        <v>-24.798573417026667</v>
      </c>
      <c r="Q797" s="152">
        <f t="shared" si="148"/>
        <v>-14.203367840311627</v>
      </c>
      <c r="R797" s="153">
        <f t="shared" si="149"/>
        <v>-34.113639514496739</v>
      </c>
      <c r="S797" s="153">
        <f t="shared" si="150"/>
        <v>16.011995604627565</v>
      </c>
      <c r="T797" s="153">
        <f t="shared" si="151"/>
        <v>-18.101643909869175</v>
      </c>
      <c r="U797" s="154">
        <f t="shared" si="155"/>
        <v>-13949.37732890511</v>
      </c>
      <c r="V797" s="153">
        <f t="shared" si="144"/>
        <v>275.84607349433941</v>
      </c>
      <c r="W797" s="153">
        <f t="shared" si="152"/>
        <v>2.8460734943394073</v>
      </c>
      <c r="X797" s="153">
        <f t="shared" si="153"/>
        <v>37.122932289810933</v>
      </c>
      <c r="Y797" s="155">
        <v>2.4017993406941347</v>
      </c>
      <c r="Z797" s="153">
        <f t="shared" si="154"/>
        <v>42.098286528811677</v>
      </c>
      <c r="AA797" s="165">
        <v>2525.8971917287008</v>
      </c>
    </row>
    <row r="798" spans="13:27">
      <c r="M798" s="164">
        <f>Equations!E798-V797</f>
        <v>-59.363073494339403</v>
      </c>
      <c r="N798" s="152">
        <f t="shared" si="145"/>
        <v>-31.314448682393198</v>
      </c>
      <c r="O798" s="152">
        <f t="shared" si="146"/>
        <v>-189.7845374690497</v>
      </c>
      <c r="P798" s="152">
        <f t="shared" si="147"/>
        <v>-24.788594777472273</v>
      </c>
      <c r="Q798" s="152">
        <f t="shared" si="148"/>
        <v>-14.197652580576579</v>
      </c>
      <c r="R798" s="153">
        <f t="shared" si="149"/>
        <v>-34.069539544238829</v>
      </c>
      <c r="S798" s="153">
        <f t="shared" si="150"/>
        <v>15.997733592875036</v>
      </c>
      <c r="T798" s="153">
        <f t="shared" si="151"/>
        <v>-18.071805951363793</v>
      </c>
      <c r="U798" s="154">
        <f t="shared" si="155"/>
        <v>-13967.449134856473</v>
      </c>
      <c r="V798" s="153">
        <f t="shared" si="144"/>
        <v>275.82221630139446</v>
      </c>
      <c r="W798" s="153">
        <f t="shared" si="152"/>
        <v>2.8222163013944623</v>
      </c>
      <c r="X798" s="153">
        <f t="shared" si="153"/>
        <v>37.079989342510032</v>
      </c>
      <c r="Y798" s="155">
        <v>2.3996600389312555</v>
      </c>
      <c r="Z798" s="153">
        <f t="shared" si="154"/>
        <v>42.13828086279387</v>
      </c>
      <c r="AA798" s="165">
        <v>2528.2968517676322</v>
      </c>
    </row>
    <row r="799" spans="13:27">
      <c r="M799" s="164">
        <f>Equations!E799-V798</f>
        <v>-59.339216301394458</v>
      </c>
      <c r="N799" s="152">
        <f t="shared" si="145"/>
        <v>-31.30186384134295</v>
      </c>
      <c r="O799" s="152">
        <f t="shared" si="146"/>
        <v>-189.7082657051088</v>
      </c>
      <c r="P799" s="152">
        <f t="shared" si="147"/>
        <v>-24.778632586271094</v>
      </c>
      <c r="Q799" s="152">
        <f t="shared" si="148"/>
        <v>-14.191946741625831</v>
      </c>
      <c r="R799" s="153">
        <f t="shared" si="149"/>
        <v>-34.02548250894754</v>
      </c>
      <c r="S799" s="153">
        <f t="shared" si="150"/>
        <v>15.983469652850733</v>
      </c>
      <c r="T799" s="153">
        <f t="shared" si="151"/>
        <v>-18.042012856096807</v>
      </c>
      <c r="U799" s="154">
        <f t="shared" si="155"/>
        <v>-13985.49114771257</v>
      </c>
      <c r="V799" s="153">
        <f t="shared" si="144"/>
        <v>275.79839843930694</v>
      </c>
      <c r="W799" s="153">
        <f t="shared" si="152"/>
        <v>2.7983984393069363</v>
      </c>
      <c r="X799" s="153">
        <f t="shared" si="153"/>
        <v>37.037117190752483</v>
      </c>
      <c r="Y799" s="155">
        <v>2.3975204479276098</v>
      </c>
      <c r="Z799" s="153">
        <f t="shared" si="154"/>
        <v>42.178239536925993</v>
      </c>
      <c r="AA799" s="165">
        <v>2530.6943722155597</v>
      </c>
    </row>
    <row r="800" spans="13:27">
      <c r="M800" s="164">
        <f>Equations!E800-V799</f>
        <v>-59.315398439306932</v>
      </c>
      <c r="N800" s="152">
        <f t="shared" si="145"/>
        <v>-31.289299747603174</v>
      </c>
      <c r="O800" s="152">
        <f t="shared" si="146"/>
        <v>-189.63211968244349</v>
      </c>
      <c r="P800" s="152">
        <f t="shared" si="147"/>
        <v>-24.768686818692032</v>
      </c>
      <c r="Q800" s="152">
        <f t="shared" si="148"/>
        <v>-14.18625030929466</v>
      </c>
      <c r="R800" s="153">
        <f t="shared" si="149"/>
        <v>-33.981468314683219</v>
      </c>
      <c r="S800" s="153">
        <f t="shared" si="150"/>
        <v>15.969203782444174</v>
      </c>
      <c r="T800" s="153">
        <f t="shared" si="151"/>
        <v>-18.012264532239044</v>
      </c>
      <c r="U800" s="154">
        <f t="shared" si="155"/>
        <v>-14003.503412244809</v>
      </c>
      <c r="V800" s="153">
        <f t="shared" si="144"/>
        <v>275.77461984897246</v>
      </c>
      <c r="W800" s="153">
        <f t="shared" si="152"/>
        <v>2.7746198489724634</v>
      </c>
      <c r="X800" s="153">
        <f t="shared" si="153"/>
        <v>36.994315728150433</v>
      </c>
      <c r="Y800" s="155">
        <v>2.395380567366626</v>
      </c>
      <c r="Z800" s="153">
        <f t="shared" si="154"/>
        <v>42.218162546382111</v>
      </c>
      <c r="AA800" s="165">
        <v>2533.0897527829266</v>
      </c>
    </row>
    <row r="801" spans="13:27">
      <c r="M801" s="164">
        <f>Equations!E801-V800</f>
        <v>-59.291619848972459</v>
      </c>
      <c r="N801" s="152">
        <f t="shared" si="145"/>
        <v>-31.276756369995891</v>
      </c>
      <c r="O801" s="152">
        <f t="shared" si="146"/>
        <v>-189.55609921209629</v>
      </c>
      <c r="P801" s="152">
        <f t="shared" si="147"/>
        <v>-24.758757450054524</v>
      </c>
      <c r="Q801" s="152">
        <f t="shared" si="148"/>
        <v>-14.180563269447289</v>
      </c>
      <c r="R801" s="153">
        <f t="shared" si="149"/>
        <v>-33.937496867677893</v>
      </c>
      <c r="S801" s="153">
        <f t="shared" si="150"/>
        <v>15.954935979540332</v>
      </c>
      <c r="T801" s="153">
        <f t="shared" si="151"/>
        <v>-17.982560888137563</v>
      </c>
      <c r="U801" s="154">
        <f t="shared" si="155"/>
        <v>-14021.485973132947</v>
      </c>
      <c r="V801" s="153">
        <f t="shared" si="144"/>
        <v>275.75088047140798</v>
      </c>
      <c r="W801" s="153">
        <f t="shared" si="152"/>
        <v>2.7508804714079815</v>
      </c>
      <c r="X801" s="153">
        <f t="shared" si="153"/>
        <v>36.951584848534367</v>
      </c>
      <c r="Y801" s="155">
        <v>2.3932403969310498</v>
      </c>
      <c r="Z801" s="153">
        <f t="shared" si="154"/>
        <v>42.258049886330959</v>
      </c>
      <c r="AA801" s="165">
        <v>2535.4829931798577</v>
      </c>
    </row>
    <row r="802" spans="13:27">
      <c r="M802" s="164">
        <f>Equations!E802-V801</f>
        <v>-59.267880471407977</v>
      </c>
      <c r="N802" s="152">
        <f t="shared" si="145"/>
        <v>-31.264233677407109</v>
      </c>
      <c r="O802" s="152">
        <f t="shared" si="146"/>
        <v>-189.48020410549762</v>
      </c>
      <c r="P802" s="152">
        <f t="shared" si="147"/>
        <v>-24.748844455728658</v>
      </c>
      <c r="Q802" s="152">
        <f t="shared" si="148"/>
        <v>-14.17488560797695</v>
      </c>
      <c r="R802" s="153">
        <f t="shared" si="149"/>
        <v>-33.893568074335057</v>
      </c>
      <c r="S802" s="153">
        <f t="shared" si="150"/>
        <v>15.940666242019557</v>
      </c>
      <c r="T802" s="153">
        <f t="shared" si="151"/>
        <v>-17.952901832315501</v>
      </c>
      <c r="U802" s="154">
        <f t="shared" si="155"/>
        <v>-14039.438874965263</v>
      </c>
      <c r="V802" s="153">
        <f t="shared" si="144"/>
        <v>275.72718024775088</v>
      </c>
      <c r="W802" s="153">
        <f t="shared" si="152"/>
        <v>2.72718024775088</v>
      </c>
      <c r="X802" s="153">
        <f t="shared" si="153"/>
        <v>36.908924445951584</v>
      </c>
      <c r="Y802" s="155">
        <v>2.3910999363029335</v>
      </c>
      <c r="Z802" s="153">
        <f t="shared" si="154"/>
        <v>42.297901551936008</v>
      </c>
      <c r="AA802" s="165">
        <v>2537.8740931161606</v>
      </c>
    </row>
    <row r="803" spans="13:27">
      <c r="M803" s="164">
        <f>Equations!E803-V802</f>
        <v>-59.244180247750876</v>
      </c>
      <c r="N803" s="152">
        <f t="shared" si="145"/>
        <v>-31.251731638786378</v>
      </c>
      <c r="O803" s="152">
        <f t="shared" si="146"/>
        <v>-189.40443417446289</v>
      </c>
      <c r="P803" s="152">
        <f t="shared" si="147"/>
        <v>-24.738947811134821</v>
      </c>
      <c r="Q803" s="152">
        <f t="shared" si="148"/>
        <v>-14.169217310805688</v>
      </c>
      <c r="R803" s="153">
        <f t="shared" si="149"/>
        <v>-33.849681841228893</v>
      </c>
      <c r="S803" s="153">
        <f t="shared" si="150"/>
        <v>15.926394567757596</v>
      </c>
      <c r="T803" s="153">
        <f t="shared" si="151"/>
        <v>-17.923287273471296</v>
      </c>
      <c r="U803" s="154">
        <f t="shared" si="155"/>
        <v>-14057.362162238735</v>
      </c>
      <c r="V803" s="153">
        <f t="shared" si="144"/>
        <v>275.70351911925923</v>
      </c>
      <c r="W803" s="153">
        <f t="shared" si="152"/>
        <v>2.7035191192592265</v>
      </c>
      <c r="X803" s="153">
        <f t="shared" si="153"/>
        <v>36.866334414666611</v>
      </c>
      <c r="Y803" s="155">
        <v>2.3889591851636394</v>
      </c>
      <c r="Z803" s="153">
        <f t="shared" si="154"/>
        <v>42.337717538355399</v>
      </c>
      <c r="AA803" s="165">
        <v>2540.263052301324</v>
      </c>
    </row>
    <row r="804" spans="13:27">
      <c r="M804" s="164">
        <f>Equations!E804-V803</f>
        <v>-59.220519119259222</v>
      </c>
      <c r="N804" s="152">
        <f t="shared" si="145"/>
        <v>-31.239250223146904</v>
      </c>
      <c r="O804" s="152">
        <f t="shared" si="146"/>
        <v>-189.32878923119335</v>
      </c>
      <c r="P804" s="152">
        <f t="shared" si="147"/>
        <v>-24.729067491743791</v>
      </c>
      <c r="Q804" s="152">
        <f t="shared" si="148"/>
        <v>-14.163558363884402</v>
      </c>
      <c r="R804" s="153">
        <f t="shared" si="149"/>
        <v>-33.805838075104141</v>
      </c>
      <c r="S804" s="153">
        <f t="shared" si="150"/>
        <v>15.912120954625596</v>
      </c>
      <c r="T804" s="153">
        <f t="shared" si="151"/>
        <v>-17.893717120478545</v>
      </c>
      <c r="U804" s="154">
        <f t="shared" si="155"/>
        <v>-14075.255879359212</v>
      </c>
      <c r="V804" s="153">
        <f t="shared" si="144"/>
        <v>275.67989702731148</v>
      </c>
      <c r="W804" s="153">
        <f t="shared" si="152"/>
        <v>2.6798970273114833</v>
      </c>
      <c r="X804" s="153">
        <f t="shared" si="153"/>
        <v>36.823814649160667</v>
      </c>
      <c r="Y804" s="155">
        <v>2.3868181431938393</v>
      </c>
      <c r="Z804" s="153">
        <f t="shared" si="154"/>
        <v>42.377497840741967</v>
      </c>
      <c r="AA804" s="165">
        <v>2542.649870444518</v>
      </c>
    </row>
    <row r="805" spans="13:27">
      <c r="M805" s="164">
        <f>Equations!E805-V804</f>
        <v>-59.196897027311479</v>
      </c>
      <c r="N805" s="152">
        <f t="shared" si="145"/>
        <v>-31.226789399565408</v>
      </c>
      <c r="O805" s="152">
        <f t="shared" si="146"/>
        <v>-189.2532690882752</v>
      </c>
      <c r="P805" s="152">
        <f t="shared" si="147"/>
        <v>-24.719203473076618</v>
      </c>
      <c r="Q805" s="152">
        <f t="shared" si="148"/>
        <v>-14.157908753192791</v>
      </c>
      <c r="R805" s="153">
        <f t="shared" si="149"/>
        <v>-33.762036682875546</v>
      </c>
      <c r="S805" s="153">
        <f t="shared" si="150"/>
        <v>15.897845400490036</v>
      </c>
      <c r="T805" s="153">
        <f t="shared" si="151"/>
        <v>-17.864191282385512</v>
      </c>
      <c r="U805" s="154">
        <f t="shared" si="155"/>
        <v>-14093.120070641598</v>
      </c>
      <c r="V805" s="153">
        <f t="shared" si="144"/>
        <v>275.656313913406</v>
      </c>
      <c r="W805" s="153">
        <f t="shared" si="152"/>
        <v>2.6563139134059952</v>
      </c>
      <c r="X805" s="153">
        <f t="shared" si="153"/>
        <v>36.781365044130794</v>
      </c>
      <c r="Y805" s="155">
        <v>2.3846768100735054</v>
      </c>
      <c r="Z805" s="153">
        <f t="shared" si="154"/>
        <v>42.417242454243187</v>
      </c>
      <c r="AA805" s="165">
        <v>2545.0345472545914</v>
      </c>
    </row>
    <row r="806" spans="13:27">
      <c r="M806" s="164">
        <f>Equations!E806-V805</f>
        <v>-59.173313913405991</v>
      </c>
      <c r="N806" s="152">
        <f t="shared" si="145"/>
        <v>-31.214349137181845</v>
      </c>
      <c r="O806" s="152">
        <f t="shared" si="146"/>
        <v>-189.17787355867782</v>
      </c>
      <c r="P806" s="152">
        <f t="shared" si="147"/>
        <v>-24.70935573070442</v>
      </c>
      <c r="Q806" s="152">
        <f t="shared" si="148"/>
        <v>-14.152268464739224</v>
      </c>
      <c r="R806" s="153">
        <f t="shared" si="149"/>
        <v>-33.71827757162734</v>
      </c>
      <c r="S806" s="153">
        <f t="shared" si="150"/>
        <v>15.883567903212777</v>
      </c>
      <c r="T806" s="153">
        <f t="shared" si="151"/>
        <v>-17.834709668414561</v>
      </c>
      <c r="U806" s="154">
        <f t="shared" si="155"/>
        <v>-14110.954780310012</v>
      </c>
      <c r="V806" s="153">
        <f t="shared" si="144"/>
        <v>275.63276971916105</v>
      </c>
      <c r="W806" s="153">
        <f t="shared" si="152"/>
        <v>2.6327697191610469</v>
      </c>
      <c r="X806" s="153">
        <f t="shared" si="153"/>
        <v>36.738985494489881</v>
      </c>
      <c r="Y806" s="155">
        <v>2.3825351854819163</v>
      </c>
      <c r="Z806" s="153">
        <f t="shared" si="154"/>
        <v>42.456951374001228</v>
      </c>
      <c r="AA806" s="165">
        <v>2547.4170824400735</v>
      </c>
    </row>
    <row r="807" spans="13:27">
      <c r="M807" s="164">
        <f>Equations!E807-V806</f>
        <v>-59.149769719161043</v>
      </c>
      <c r="N807" s="152">
        <f t="shared" si="145"/>
        <v>-31.201929405199433</v>
      </c>
      <c r="O807" s="152">
        <f t="shared" si="146"/>
        <v>-189.10260245575415</v>
      </c>
      <c r="P807" s="152">
        <f t="shared" si="147"/>
        <v>-24.699524240248394</v>
      </c>
      <c r="Q807" s="152">
        <f t="shared" si="148"/>
        <v>-14.14663748456076</v>
      </c>
      <c r="R807" s="153">
        <f t="shared" si="149"/>
        <v>-33.674560648612882</v>
      </c>
      <c r="S807" s="153">
        <f t="shared" si="150"/>
        <v>15.869288460650973</v>
      </c>
      <c r="T807" s="153">
        <f t="shared" si="151"/>
        <v>-17.805272187961911</v>
      </c>
      <c r="U807" s="154">
        <f t="shared" si="155"/>
        <v>-14128.760052497973</v>
      </c>
      <c r="V807" s="153">
        <f t="shared" si="144"/>
        <v>275.60926438631446</v>
      </c>
      <c r="W807" s="153">
        <f t="shared" si="152"/>
        <v>2.6092643863144644</v>
      </c>
      <c r="X807" s="153">
        <f t="shared" si="153"/>
        <v>36.696675895366035</v>
      </c>
      <c r="Y807" s="155">
        <v>2.3803932690976457</v>
      </c>
      <c r="Z807" s="153">
        <f t="shared" si="154"/>
        <v>42.496624595152852</v>
      </c>
      <c r="AA807" s="165">
        <v>2549.7974757091711</v>
      </c>
    </row>
    <row r="808" spans="13:27">
      <c r="M808" s="164">
        <f>Equations!E808-V807</f>
        <v>-59.12626438631446</v>
      </c>
      <c r="N808" s="152">
        <f t="shared" si="145"/>
        <v>-31.189530172884467</v>
      </c>
      <c r="O808" s="152">
        <f t="shared" si="146"/>
        <v>-189.02745559323918</v>
      </c>
      <c r="P808" s="152">
        <f t="shared" si="147"/>
        <v>-24.689708977379649</v>
      </c>
      <c r="Q808" s="152">
        <f t="shared" si="148"/>
        <v>-14.141015798723041</v>
      </c>
      <c r="R808" s="153">
        <f t="shared" si="149"/>
        <v>-33.630885821254168</v>
      </c>
      <c r="S808" s="153">
        <f t="shared" si="150"/>
        <v>15.855007070657114</v>
      </c>
      <c r="T808" s="153">
        <f t="shared" si="151"/>
        <v>-17.775878750597052</v>
      </c>
      <c r="U808" s="154">
        <f t="shared" si="155"/>
        <v>-14146.535931248571</v>
      </c>
      <c r="V808" s="153">
        <f t="shared" si="144"/>
        <v>275.58579785672356</v>
      </c>
      <c r="W808" s="153">
        <f t="shared" si="152"/>
        <v>2.5857978567235591</v>
      </c>
      <c r="X808" s="153">
        <f t="shared" si="153"/>
        <v>36.654436142102405</v>
      </c>
      <c r="Y808" s="155">
        <v>2.3782510605985672</v>
      </c>
      <c r="Z808" s="153">
        <f t="shared" si="154"/>
        <v>42.53626211282949</v>
      </c>
      <c r="AA808" s="165">
        <v>2552.1757267697694</v>
      </c>
    </row>
    <row r="809" spans="13:27">
      <c r="M809" s="164">
        <f>Equations!E809-V808</f>
        <v>-59.102797856723555</v>
      </c>
      <c r="N809" s="152">
        <f t="shared" si="145"/>
        <v>-31.177151409566246</v>
      </c>
      <c r="O809" s="152">
        <f t="shared" si="146"/>
        <v>-188.95243278525001</v>
      </c>
      <c r="P809" s="152">
        <f t="shared" si="147"/>
        <v>-24.679909917819195</v>
      </c>
      <c r="Q809" s="152">
        <f t="shared" si="148"/>
        <v>-14.13540339332029</v>
      </c>
      <c r="R809" s="153">
        <f t="shared" si="149"/>
        <v>-33.58725299714154</v>
      </c>
      <c r="S809" s="153">
        <f t="shared" si="150"/>
        <v>15.840723731079018</v>
      </c>
      <c r="T809" s="153">
        <f t="shared" si="151"/>
        <v>-17.746529266062524</v>
      </c>
      <c r="U809" s="154">
        <f t="shared" si="155"/>
        <v>-14164.282460514632</v>
      </c>
      <c r="V809" s="153">
        <f t="shared" si="144"/>
        <v>275.56237007236473</v>
      </c>
      <c r="W809" s="153">
        <f t="shared" si="152"/>
        <v>2.5623700723647289</v>
      </c>
      <c r="X809" s="153">
        <f t="shared" si="153"/>
        <v>36.612266130256515</v>
      </c>
      <c r="Y809" s="155">
        <v>2.3761085596618527</v>
      </c>
      <c r="Z809" s="153">
        <f t="shared" si="154"/>
        <v>42.57586392215719</v>
      </c>
      <c r="AA809" s="165">
        <v>2554.5518353294315</v>
      </c>
    </row>
    <row r="810" spans="13:27">
      <c r="M810" s="164">
        <f>Equations!E810-V809</f>
        <v>-59.079370072364725</v>
      </c>
      <c r="N810" s="152">
        <f t="shared" si="145"/>
        <v>-31.164793084636919</v>
      </c>
      <c r="O810" s="152">
        <f t="shared" si="146"/>
        <v>-188.87753384628434</v>
      </c>
      <c r="P810" s="152">
        <f t="shared" si="147"/>
        <v>-24.670127037337771</v>
      </c>
      <c r="Q810" s="152">
        <f t="shared" si="148"/>
        <v>-14.129800254475214</v>
      </c>
      <c r="R810" s="153">
        <f t="shared" si="149"/>
        <v>-33.543662084033016</v>
      </c>
      <c r="S810" s="153">
        <f t="shared" si="150"/>
        <v>15.826438439759739</v>
      </c>
      <c r="T810" s="153">
        <f t="shared" si="151"/>
        <v>-17.717223644273275</v>
      </c>
      <c r="U810" s="154">
        <f t="shared" si="155"/>
        <v>-14181.999684158905</v>
      </c>
      <c r="V810" s="153">
        <f t="shared" si="144"/>
        <v>275.53898097533329</v>
      </c>
      <c r="W810" s="153">
        <f t="shared" si="152"/>
        <v>2.5389809753332884</v>
      </c>
      <c r="X810" s="153">
        <f t="shared" si="153"/>
        <v>36.570165755599916</v>
      </c>
      <c r="Y810" s="155">
        <v>2.3739657659639608</v>
      </c>
      <c r="Z810" s="153">
        <f t="shared" si="154"/>
        <v>42.615430018256589</v>
      </c>
      <c r="AA810" s="165">
        <v>2556.9258010953954</v>
      </c>
    </row>
    <row r="811" spans="13:27">
      <c r="M811" s="164">
        <f>Equations!E811-V810</f>
        <v>-59.055980975333284</v>
      </c>
      <c r="N811" s="152">
        <f t="shared" si="145"/>
        <v>-31.152455167551338</v>
      </c>
      <c r="O811" s="152">
        <f t="shared" si="146"/>
        <v>-188.80275859122023</v>
      </c>
      <c r="P811" s="152">
        <f t="shared" si="147"/>
        <v>-24.660360311755774</v>
      </c>
      <c r="Q811" s="152">
        <f t="shared" si="148"/>
        <v>-14.124206368338951</v>
      </c>
      <c r="R811" s="153">
        <f t="shared" si="149"/>
        <v>-33.50011298985406</v>
      </c>
      <c r="S811" s="153">
        <f t="shared" si="150"/>
        <v>15.812151194537654</v>
      </c>
      <c r="T811" s="153">
        <f t="shared" si="151"/>
        <v>-17.687961795316404</v>
      </c>
      <c r="U811" s="154">
        <f t="shared" si="155"/>
        <v>-14199.687645954222</v>
      </c>
      <c r="V811" s="153">
        <f t="shared" si="144"/>
        <v>275.51563050784324</v>
      </c>
      <c r="W811" s="153">
        <f t="shared" si="152"/>
        <v>2.515630507843241</v>
      </c>
      <c r="X811" s="153">
        <f t="shared" si="153"/>
        <v>36.528134914117835</v>
      </c>
      <c r="Y811" s="155">
        <v>2.371822679180648</v>
      </c>
      <c r="Z811" s="153">
        <f t="shared" si="154"/>
        <v>42.654960396242934</v>
      </c>
      <c r="AA811" s="165">
        <v>2559.2976237745761</v>
      </c>
    </row>
    <row r="812" spans="13:27">
      <c r="M812" s="164">
        <f>Equations!E812-V811</f>
        <v>-59.032630507843237</v>
      </c>
      <c r="N812" s="152">
        <f t="shared" si="145"/>
        <v>-31.14013762782697</v>
      </c>
      <c r="O812" s="152">
        <f t="shared" si="146"/>
        <v>-188.72810683531497</v>
      </c>
      <c r="P812" s="152">
        <f t="shared" si="147"/>
        <v>-24.650609716943148</v>
      </c>
      <c r="Q812" s="152">
        <f t="shared" si="148"/>
        <v>-14.118621721091042</v>
      </c>
      <c r="R812" s="153">
        <f t="shared" si="149"/>
        <v>-33.456605622696998</v>
      </c>
      <c r="S812" s="153">
        <f t="shared" si="150"/>
        <v>15.797861993246357</v>
      </c>
      <c r="T812" s="153">
        <f t="shared" si="151"/>
        <v>-17.65874362945064</v>
      </c>
      <c r="U812" s="154">
        <f t="shared" si="155"/>
        <v>-14217.346389583672</v>
      </c>
      <c r="V812" s="153">
        <f t="shared" si="144"/>
        <v>275.49231861222711</v>
      </c>
      <c r="W812" s="153">
        <f t="shared" si="152"/>
        <v>2.492318612227109</v>
      </c>
      <c r="X812" s="153">
        <f t="shared" si="153"/>
        <v>36.486173502008796</v>
      </c>
      <c r="Y812" s="155">
        <v>2.3696792989869535</v>
      </c>
      <c r="Z812" s="153">
        <f t="shared" si="154"/>
        <v>42.694455051226051</v>
      </c>
      <c r="AA812" s="165">
        <v>2561.6673030735628</v>
      </c>
    </row>
    <row r="813" spans="13:27">
      <c r="M813" s="164">
        <f>Equations!E813-V812</f>
        <v>-59.009318612227105</v>
      </c>
      <c r="N813" s="152">
        <f t="shared" si="145"/>
        <v>-31.127840435043812</v>
      </c>
      <c r="O813" s="152">
        <f t="shared" si="146"/>
        <v>-188.65357839420491</v>
      </c>
      <c r="P813" s="152">
        <f t="shared" si="147"/>
        <v>-24.64087522881935</v>
      </c>
      <c r="Q813" s="152">
        <f t="shared" si="148"/>
        <v>-14.113046298939354</v>
      </c>
      <c r="R813" s="153">
        <f t="shared" si="149"/>
        <v>-33.413139890820666</v>
      </c>
      <c r="S813" s="153">
        <f t="shared" si="150"/>
        <v>15.783570833714705</v>
      </c>
      <c r="T813" s="153">
        <f t="shared" si="151"/>
        <v>-17.629569057105961</v>
      </c>
      <c r="U813" s="154">
        <f t="shared" si="155"/>
        <v>-14234.975958640778</v>
      </c>
      <c r="V813" s="153">
        <f t="shared" si="144"/>
        <v>275.46904523093565</v>
      </c>
      <c r="W813" s="153">
        <f t="shared" si="152"/>
        <v>2.4690452309356488</v>
      </c>
      <c r="X813" s="153">
        <f t="shared" si="153"/>
        <v>36.444281415684166</v>
      </c>
      <c r="Y813" s="155">
        <v>2.3675356250572057</v>
      </c>
      <c r="Z813" s="153">
        <f t="shared" si="154"/>
        <v>42.733913978310333</v>
      </c>
      <c r="AA813" s="165">
        <v>2564.0348386986202</v>
      </c>
    </row>
    <row r="814" spans="13:27">
      <c r="M814" s="164">
        <f>Equations!E814-V813</f>
        <v>-58.986045230935645</v>
      </c>
      <c r="N814" s="152">
        <f t="shared" si="145"/>
        <v>-31.115563558844222</v>
      </c>
      <c r="O814" s="152">
        <f t="shared" si="146"/>
        <v>-188.57917308390438</v>
      </c>
      <c r="P814" s="152">
        <f t="shared" si="147"/>
        <v>-24.631156823353184</v>
      </c>
      <c r="Q814" s="152">
        <f t="shared" si="148"/>
        <v>-14.107480088120051</v>
      </c>
      <c r="R814" s="153">
        <f t="shared" si="149"/>
        <v>-33.369715702650012</v>
      </c>
      <c r="S814" s="153">
        <f t="shared" si="150"/>
        <v>15.769277713766776</v>
      </c>
      <c r="T814" s="153">
        <f t="shared" si="151"/>
        <v>-17.600437988883236</v>
      </c>
      <c r="U814" s="154">
        <f t="shared" si="155"/>
        <v>-14252.576396629662</v>
      </c>
      <c r="V814" s="153">
        <f t="shared" si="144"/>
        <v>275.44581030653762</v>
      </c>
      <c r="W814" s="153">
        <f t="shared" si="152"/>
        <v>2.4458103065376235</v>
      </c>
      <c r="X814" s="153">
        <f t="shared" si="153"/>
        <v>36.402458551767722</v>
      </c>
      <c r="Y814" s="155">
        <v>2.3653916570650164</v>
      </c>
      <c r="Z814" s="153">
        <f t="shared" si="154"/>
        <v>42.773337172594758</v>
      </c>
      <c r="AA814" s="165">
        <v>2566.4002303556854</v>
      </c>
    </row>
    <row r="815" spans="13:27">
      <c r="M815" s="164">
        <f>Equations!E815-V814</f>
        <v>-58.962810306537619</v>
      </c>
      <c r="N815" s="152">
        <f t="shared" si="145"/>
        <v>-31.103306968932809</v>
      </c>
      <c r="O815" s="152">
        <f t="shared" si="146"/>
        <v>-188.50489072080489</v>
      </c>
      <c r="P815" s="152">
        <f t="shared" si="147"/>
        <v>-24.621454476562754</v>
      </c>
      <c r="Q815" s="152">
        <f t="shared" si="148"/>
        <v>-14.101923074897501</v>
      </c>
      <c r="R815" s="153">
        <f t="shared" si="149"/>
        <v>-33.326332966775531</v>
      </c>
      <c r="S815" s="153">
        <f t="shared" si="150"/>
        <v>15.754982631221859</v>
      </c>
      <c r="T815" s="153">
        <f t="shared" si="151"/>
        <v>-17.571350335553674</v>
      </c>
      <c r="U815" s="154">
        <f t="shared" si="155"/>
        <v>-14270.147746965215</v>
      </c>
      <c r="V815" s="153">
        <f t="shared" si="144"/>
        <v>275.42261378171952</v>
      </c>
      <c r="W815" s="153">
        <f t="shared" si="152"/>
        <v>2.4226137817195195</v>
      </c>
      <c r="X815" s="153">
        <f t="shared" si="153"/>
        <v>36.360704807095132</v>
      </c>
      <c r="Y815" s="155">
        <v>2.3632473946832788</v>
      </c>
      <c r="Z815" s="153">
        <f t="shared" si="154"/>
        <v>42.812724629172813</v>
      </c>
      <c r="AA815" s="165">
        <v>2568.7634777503686</v>
      </c>
    </row>
    <row r="816" spans="13:27">
      <c r="M816" s="164">
        <f>Equations!E816-V815</f>
        <v>-58.939613781719515</v>
      </c>
      <c r="N816" s="152">
        <f t="shared" si="145"/>
        <v>-31.091070635076282</v>
      </c>
      <c r="O816" s="152">
        <f t="shared" si="146"/>
        <v>-188.4307311216744</v>
      </c>
      <c r="P816" s="152">
        <f t="shared" si="147"/>
        <v>-24.611768164515308</v>
      </c>
      <c r="Q816" s="152">
        <f t="shared" si="148"/>
        <v>-14.096375245564245</v>
      </c>
      <c r="R816" s="153">
        <f t="shared" si="149"/>
        <v>-33.28299159195295</v>
      </c>
      <c r="S816" s="153">
        <f t="shared" si="150"/>
        <v>15.740685583894448</v>
      </c>
      <c r="T816" s="153">
        <f t="shared" si="151"/>
        <v>-17.542306008058503</v>
      </c>
      <c r="U816" s="154">
        <f t="shared" si="155"/>
        <v>-14287.690052973274</v>
      </c>
      <c r="V816" s="153">
        <f t="shared" si="144"/>
        <v>275.39945559928555</v>
      </c>
      <c r="W816" s="153">
        <f t="shared" si="152"/>
        <v>2.3994555992855453</v>
      </c>
      <c r="X816" s="153">
        <f t="shared" si="153"/>
        <v>36.319020078713983</v>
      </c>
      <c r="Y816" s="155">
        <v>2.3611028375841672</v>
      </c>
      <c r="Z816" s="153">
        <f t="shared" si="154"/>
        <v>42.852076343132545</v>
      </c>
      <c r="AA816" s="165">
        <v>2571.1245805879526</v>
      </c>
    </row>
    <row r="817" spans="13:27">
      <c r="M817" s="164">
        <f>Equations!E817-V816</f>
        <v>-58.916455599285541</v>
      </c>
      <c r="N817" s="152">
        <f t="shared" si="145"/>
        <v>-31.078854527103445</v>
      </c>
      <c r="O817" s="152">
        <f t="shared" si="146"/>
        <v>-188.35669410365722</v>
      </c>
      <c r="P817" s="152">
        <f t="shared" si="147"/>
        <v>-24.602097863327263</v>
      </c>
      <c r="Q817" s="152">
        <f t="shared" si="148"/>
        <v>-14.090836586440968</v>
      </c>
      <c r="R817" s="153">
        <f t="shared" si="149"/>
        <v>-33.239691487102753</v>
      </c>
      <c r="S817" s="153">
        <f t="shared" si="150"/>
        <v>15.726386569594192</v>
      </c>
      <c r="T817" s="153">
        <f t="shared" si="151"/>
        <v>-17.513304917508563</v>
      </c>
      <c r="U817" s="154">
        <f t="shared" si="155"/>
        <v>-14305.203357890783</v>
      </c>
      <c r="V817" s="153">
        <f t="shared" si="144"/>
        <v>275.37633570215712</v>
      </c>
      <c r="W817" s="153">
        <f t="shared" si="152"/>
        <v>2.376335702157121</v>
      </c>
      <c r="X817" s="153">
        <f t="shared" si="153"/>
        <v>36.277404263882815</v>
      </c>
      <c r="Y817" s="155">
        <v>2.3589579854391287</v>
      </c>
      <c r="Z817" s="153">
        <f t="shared" si="154"/>
        <v>42.891392309556529</v>
      </c>
      <c r="AA817" s="165">
        <v>2573.4835385733918</v>
      </c>
    </row>
    <row r="818" spans="13:27">
      <c r="M818" s="164">
        <f>Equations!E818-V817</f>
        <v>-58.893335702157117</v>
      </c>
      <c r="N818" s="152">
        <f t="shared" si="145"/>
        <v>-31.066658614904942</v>
      </c>
      <c r="O818" s="152">
        <f t="shared" si="146"/>
        <v>-188.28277948427237</v>
      </c>
      <c r="P818" s="152">
        <f t="shared" si="147"/>
        <v>-24.59244354916396</v>
      </c>
      <c r="Q818" s="152">
        <f t="shared" si="148"/>
        <v>-14.085307083876391</v>
      </c>
      <c r="R818" s="153">
        <f t="shared" si="149"/>
        <v>-33.196432561309742</v>
      </c>
      <c r="S818" s="153">
        <f t="shared" si="150"/>
        <v>15.712085586125925</v>
      </c>
      <c r="T818" s="153">
        <f t="shared" si="151"/>
        <v>-17.484346975183819</v>
      </c>
      <c r="U818" s="154">
        <f t="shared" si="155"/>
        <v>-14322.687704865966</v>
      </c>
      <c r="V818" s="153">
        <f t="shared" si="144"/>
        <v>275.35325403337282</v>
      </c>
      <c r="W818" s="153">
        <f t="shared" si="152"/>
        <v>2.3532540333728207</v>
      </c>
      <c r="X818" s="153">
        <f t="shared" si="153"/>
        <v>36.235857260071079</v>
      </c>
      <c r="Y818" s="155">
        <v>2.3568128379188886</v>
      </c>
      <c r="Z818" s="153">
        <f t="shared" si="154"/>
        <v>42.930672523521842</v>
      </c>
      <c r="AA818" s="165">
        <v>2575.8403514113106</v>
      </c>
    </row>
    <row r="819" spans="13:27">
      <c r="M819" s="164">
        <f>Equations!E819-V818</f>
        <v>-58.870254033372817</v>
      </c>
      <c r="N819" s="152">
        <f t="shared" si="145"/>
        <v>-31.054482868433205</v>
      </c>
      <c r="O819" s="152">
        <f t="shared" si="146"/>
        <v>-188.20898708141337</v>
      </c>
      <c r="P819" s="152">
        <f t="shared" si="147"/>
        <v>-24.582805198239686</v>
      </c>
      <c r="Q819" s="152">
        <f t="shared" si="148"/>
        <v>-14.079786724247258</v>
      </c>
      <c r="R819" s="153">
        <f t="shared" si="149"/>
        <v>-33.153214723822636</v>
      </c>
      <c r="S819" s="153">
        <f t="shared" si="150"/>
        <v>15.697782631289629</v>
      </c>
      <c r="T819" s="153">
        <f t="shared" si="151"/>
        <v>-17.455432092533009</v>
      </c>
      <c r="U819" s="154">
        <f t="shared" si="155"/>
        <v>-14340.143136958499</v>
      </c>
      <c r="V819" s="153">
        <f t="shared" si="144"/>
        <v>275.3302105360882</v>
      </c>
      <c r="W819" s="153">
        <f t="shared" si="152"/>
        <v>2.3302105360882024</v>
      </c>
      <c r="X819" s="153">
        <f t="shared" si="153"/>
        <v>36.194378964958766</v>
      </c>
      <c r="Y819" s="155">
        <v>2.3546673946934442</v>
      </c>
      <c r="Z819" s="153">
        <f t="shared" si="154"/>
        <v>42.969916980100066</v>
      </c>
      <c r="AA819" s="165">
        <v>2578.1950188060041</v>
      </c>
    </row>
    <row r="820" spans="13:27">
      <c r="M820" s="164">
        <f>Equations!E820-V819</f>
        <v>-58.847210536088198</v>
      </c>
      <c r="N820" s="152">
        <f t="shared" si="145"/>
        <v>-31.042327257702386</v>
      </c>
      <c r="O820" s="152">
        <f t="shared" si="146"/>
        <v>-188.13531671334781</v>
      </c>
      <c r="P820" s="152">
        <f t="shared" si="147"/>
        <v>-24.573182786817569</v>
      </c>
      <c r="Q820" s="152">
        <f t="shared" si="148"/>
        <v>-14.074275493958286</v>
      </c>
      <c r="R820" s="153">
        <f t="shared" si="149"/>
        <v>-33.110037884053618</v>
      </c>
      <c r="S820" s="153">
        <f t="shared" si="150"/>
        <v>15.683477702880401</v>
      </c>
      <c r="T820" s="153">
        <f t="shared" si="151"/>
        <v>-17.426560181173215</v>
      </c>
      <c r="U820" s="154">
        <f t="shared" si="155"/>
        <v>-14357.569697139672</v>
      </c>
      <c r="V820" s="153">
        <f t="shared" si="144"/>
        <v>275.30720515357535</v>
      </c>
      <c r="W820" s="153">
        <f t="shared" si="152"/>
        <v>2.3072051535753531</v>
      </c>
      <c r="X820" s="153">
        <f t="shared" si="153"/>
        <v>36.152969276435634</v>
      </c>
      <c r="Y820" s="155">
        <v>2.35252165543206</v>
      </c>
      <c r="Z820" s="153">
        <f t="shared" si="154"/>
        <v>43.009125674357271</v>
      </c>
      <c r="AA820" s="165">
        <v>2580.5475404614363</v>
      </c>
    </row>
    <row r="821" spans="13:27">
      <c r="M821" s="164">
        <f>Equations!E821-V820</f>
        <v>-58.824205153575349</v>
      </c>
      <c r="N821" s="152">
        <f t="shared" si="145"/>
        <v>-31.030191752788109</v>
      </c>
      <c r="O821" s="152">
        <f t="shared" si="146"/>
        <v>-188.06176819871581</v>
      </c>
      <c r="P821" s="152">
        <f t="shared" si="147"/>
        <v>-24.563576291209383</v>
      </c>
      <c r="Q821" s="152">
        <f t="shared" si="148"/>
        <v>-14.068773379442066</v>
      </c>
      <c r="R821" s="153">
        <f t="shared" si="149"/>
        <v>-33.066901951577883</v>
      </c>
      <c r="S821" s="153">
        <f t="shared" si="150"/>
        <v>15.669170798688466</v>
      </c>
      <c r="T821" s="153">
        <f t="shared" si="151"/>
        <v>-17.397731152889417</v>
      </c>
      <c r="U821" s="154">
        <f t="shared" si="155"/>
        <v>-14374.967428292561</v>
      </c>
      <c r="V821" s="153">
        <f t="shared" si="144"/>
        <v>275.284237829223</v>
      </c>
      <c r="W821" s="153">
        <f t="shared" si="152"/>
        <v>2.2842378292230023</v>
      </c>
      <c r="X821" s="153">
        <f t="shared" si="153"/>
        <v>36.111628092601407</v>
      </c>
      <c r="Y821" s="155">
        <v>2.3503756198032697</v>
      </c>
      <c r="Z821" s="153">
        <f t="shared" si="154"/>
        <v>43.048298601353991</v>
      </c>
      <c r="AA821" s="165">
        <v>2582.8979160812396</v>
      </c>
    </row>
    <row r="822" spans="13:27">
      <c r="M822" s="164">
        <f>Equations!E822-V821</f>
        <v>-58.801237829222998</v>
      </c>
      <c r="N822" s="152">
        <f t="shared" si="145"/>
        <v>-31.018076323827511</v>
      </c>
      <c r="O822" s="152">
        <f t="shared" si="146"/>
        <v>-187.98834135653036</v>
      </c>
      <c r="P822" s="152">
        <f t="shared" si="147"/>
        <v>-24.553985687775626</v>
      </c>
      <c r="Q822" s="152">
        <f t="shared" si="148"/>
        <v>-14.063280367159082</v>
      </c>
      <c r="R822" s="153">
        <f t="shared" si="149"/>
        <v>-33.023806836133346</v>
      </c>
      <c r="S822" s="153">
        <f t="shared" si="150"/>
        <v>15.654861916499154</v>
      </c>
      <c r="T822" s="153">
        <f t="shared" si="151"/>
        <v>-17.368944919634192</v>
      </c>
      <c r="U822" s="154">
        <f t="shared" si="155"/>
        <v>-14392.336373212194</v>
      </c>
      <c r="V822" s="153">
        <f t="shared" si="144"/>
        <v>275.2613085065359</v>
      </c>
      <c r="W822" s="153">
        <f t="shared" si="152"/>
        <v>2.2613085065358973</v>
      </c>
      <c r="X822" s="153">
        <f t="shared" si="153"/>
        <v>36.070355311764615</v>
      </c>
      <c r="Y822" s="155">
        <v>2.3482292874748731</v>
      </c>
      <c r="Z822" s="153">
        <f t="shared" si="154"/>
        <v>43.087435756145247</v>
      </c>
      <c r="AA822" s="165">
        <v>2585.2461453687147</v>
      </c>
    </row>
    <row r="823" spans="13:27">
      <c r="M823" s="164">
        <f>Equations!E823-V822</f>
        <v>-58.778308506535893</v>
      </c>
      <c r="N823" s="152">
        <f t="shared" si="145"/>
        <v>-31.005980941018933</v>
      </c>
      <c r="O823" s="152">
        <f t="shared" si="146"/>
        <v>-187.91503600617537</v>
      </c>
      <c r="P823" s="152">
        <f t="shared" si="147"/>
        <v>-24.544410952925233</v>
      </c>
      <c r="Q823" s="152">
        <f t="shared" si="148"/>
        <v>-14.057796443597567</v>
      </c>
      <c r="R823" s="153">
        <f t="shared" si="149"/>
        <v>-32.980752447619935</v>
      </c>
      <c r="S823" s="153">
        <f t="shared" si="150"/>
        <v>15.640551054092867</v>
      </c>
      <c r="T823" s="153">
        <f t="shared" si="151"/>
        <v>-17.340201393527067</v>
      </c>
      <c r="U823" s="154">
        <f t="shared" si="155"/>
        <v>-14409.676574605721</v>
      </c>
      <c r="V823" s="153">
        <f t="shared" si="144"/>
        <v>275.23841712913492</v>
      </c>
      <c r="W823" s="153">
        <f t="shared" si="152"/>
        <v>2.2384171291349162</v>
      </c>
      <c r="X823" s="153">
        <f t="shared" si="153"/>
        <v>36.029150832442852</v>
      </c>
      <c r="Y823" s="155">
        <v>2.34608265811393</v>
      </c>
      <c r="Z823" s="153">
        <f t="shared" si="154"/>
        <v>43.126537133780481</v>
      </c>
      <c r="AA823" s="165">
        <v>2587.5922280268287</v>
      </c>
    </row>
    <row r="824" spans="13:27">
      <c r="M824" s="164">
        <f>Equations!E824-V823</f>
        <v>-58.755417129134912</v>
      </c>
      <c r="N824" s="152">
        <f t="shared" si="145"/>
        <v>-30.993905574622001</v>
      </c>
      <c r="O824" s="152">
        <f t="shared" si="146"/>
        <v>-187.84185196740609</v>
      </c>
      <c r="P824" s="152">
        <f t="shared" si="147"/>
        <v>-24.53485206311564</v>
      </c>
      <c r="Q824" s="152">
        <f t="shared" si="148"/>
        <v>-14.052321595273535</v>
      </c>
      <c r="R824" s="153">
        <f t="shared" si="149"/>
        <v>-32.937738696099508</v>
      </c>
      <c r="S824" s="153">
        <f t="shared" si="150"/>
        <v>15.6262382092451</v>
      </c>
      <c r="T824" s="153">
        <f t="shared" si="151"/>
        <v>-17.311500486854406</v>
      </c>
      <c r="U824" s="154">
        <f t="shared" si="155"/>
        <v>-14426.988075092575</v>
      </c>
      <c r="V824" s="153">
        <f t="shared" si="144"/>
        <v>275.21556364075678</v>
      </c>
      <c r="W824" s="153">
        <f t="shared" si="152"/>
        <v>2.215563640756784</v>
      </c>
      <c r="X824" s="153">
        <f t="shared" si="153"/>
        <v>35.988014553362213</v>
      </c>
      <c r="Y824" s="155">
        <v>2.343935731386765</v>
      </c>
      <c r="Z824" s="153">
        <f t="shared" si="154"/>
        <v>43.165602729303593</v>
      </c>
      <c r="AA824" s="165">
        <v>2589.9361637582156</v>
      </c>
    </row>
    <row r="825" spans="13:27">
      <c r="M825" s="164">
        <f>Equations!E825-V824</f>
        <v>-58.73256364075678</v>
      </c>
      <c r="N825" s="152">
        <f t="shared" si="145"/>
        <v>-30.981850194957417</v>
      </c>
      <c r="O825" s="152">
        <f t="shared" si="146"/>
        <v>-187.76878906034798</v>
      </c>
      <c r="P825" s="152">
        <f t="shared" si="147"/>
        <v>-24.525308994852654</v>
      </c>
      <c r="Q825" s="152">
        <f t="shared" si="148"/>
        <v>-14.046855808730696</v>
      </c>
      <c r="R825" s="153">
        <f t="shared" si="149"/>
        <v>-32.894765491795162</v>
      </c>
      <c r="S825" s="153">
        <f t="shared" si="150"/>
        <v>15.611923379726358</v>
      </c>
      <c r="T825" s="153">
        <f t="shared" si="151"/>
        <v>-17.282842112068806</v>
      </c>
      <c r="U825" s="154">
        <f t="shared" si="155"/>
        <v>-14444.270917204643</v>
      </c>
      <c r="V825" s="153">
        <f t="shared" si="144"/>
        <v>275.19274798525373</v>
      </c>
      <c r="W825" s="153">
        <f t="shared" si="152"/>
        <v>2.1927479852537317</v>
      </c>
      <c r="X825" s="153">
        <f t="shared" si="153"/>
        <v>35.946946373456719</v>
      </c>
      <c r="Y825" s="155">
        <v>2.3417885069589537</v>
      </c>
      <c r="Z825" s="153">
        <f t="shared" si="154"/>
        <v>43.204632537752907</v>
      </c>
      <c r="AA825" s="165">
        <v>2592.2779522651745</v>
      </c>
    </row>
    <row r="826" spans="13:27">
      <c r="M826" s="164">
        <f>Equations!E826-V825</f>
        <v>-58.709747985253728</v>
      </c>
      <c r="N826" s="152">
        <f t="shared" si="145"/>
        <v>-30.969814772406842</v>
      </c>
      <c r="O826" s="152">
        <f t="shared" si="146"/>
        <v>-187.695847105496</v>
      </c>
      <c r="P826" s="152">
        <f t="shared" si="147"/>
        <v>-24.51578172469031</v>
      </c>
      <c r="Q826" s="152">
        <f t="shared" si="148"/>
        <v>-14.04139907054039</v>
      </c>
      <c r="R826" s="153">
        <f t="shared" si="149"/>
        <v>-32.851832745090988</v>
      </c>
      <c r="S826" s="153">
        <f t="shared" si="150"/>
        <v>15.597606563302229</v>
      </c>
      <c r="T826" s="153">
        <f t="shared" si="151"/>
        <v>-17.254226181788759</v>
      </c>
      <c r="U826" s="154">
        <f t="shared" si="155"/>
        <v>-14461.525143386432</v>
      </c>
      <c r="V826" s="153">
        <f t="shared" si="144"/>
        <v>275.16997010659333</v>
      </c>
      <c r="W826" s="153">
        <f t="shared" si="152"/>
        <v>2.1699701065933255</v>
      </c>
      <c r="X826" s="153">
        <f t="shared" si="153"/>
        <v>35.905946191867983</v>
      </c>
      <c r="Y826" s="155">
        <v>2.3396409844953343</v>
      </c>
      <c r="Z826" s="153">
        <f t="shared" si="154"/>
        <v>43.243626554161168</v>
      </c>
      <c r="AA826" s="165">
        <v>2594.6175932496699</v>
      </c>
    </row>
    <row r="827" spans="13:27">
      <c r="M827" s="164">
        <f>Equations!E827-V826</f>
        <v>-58.686970106593321</v>
      </c>
      <c r="N827" s="152">
        <f t="shared" si="145"/>
        <v>-30.957799277412747</v>
      </c>
      <c r="O827" s="152">
        <f t="shared" si="146"/>
        <v>-187.62302592371364</v>
      </c>
      <c r="P827" s="152">
        <f t="shared" si="147"/>
        <v>-24.506270229230815</v>
      </c>
      <c r="Q827" s="152">
        <f t="shared" si="148"/>
        <v>-14.035951367301545</v>
      </c>
      <c r="R827" s="153">
        <f t="shared" si="149"/>
        <v>-32.80894036653148</v>
      </c>
      <c r="S827" s="153">
        <f t="shared" si="150"/>
        <v>15.583287757733281</v>
      </c>
      <c r="T827" s="153">
        <f t="shared" si="151"/>
        <v>-17.2256526087982</v>
      </c>
      <c r="U827" s="154">
        <f t="shared" si="155"/>
        <v>-14478.750795995231</v>
      </c>
      <c r="V827" s="153">
        <f t="shared" si="144"/>
        <v>275.14722994885835</v>
      </c>
      <c r="W827" s="153">
        <f t="shared" si="152"/>
        <v>2.1472299488583531</v>
      </c>
      <c r="X827" s="153">
        <f t="shared" si="153"/>
        <v>35.865013907945034</v>
      </c>
      <c r="Y827" s="155">
        <v>2.337493163659992</v>
      </c>
      <c r="Z827" s="153">
        <f t="shared" si="154"/>
        <v>43.282584773555499</v>
      </c>
      <c r="AA827" s="165">
        <v>2596.9550864133298</v>
      </c>
    </row>
    <row r="828" spans="13:27">
      <c r="M828" s="164">
        <f>Equations!E828-V827</f>
        <v>-58.664229948858349</v>
      </c>
      <c r="N828" s="152">
        <f t="shared" si="145"/>
        <v>-30.945803680478416</v>
      </c>
      <c r="O828" s="152">
        <f t="shared" si="146"/>
        <v>-187.55032533623282</v>
      </c>
      <c r="P828" s="152">
        <f t="shared" si="147"/>
        <v>-24.496774485124472</v>
      </c>
      <c r="Q828" s="152">
        <f t="shared" si="148"/>
        <v>-14.030512685640637</v>
      </c>
      <c r="R828" s="153">
        <f t="shared" si="149"/>
        <v>-32.766088266821257</v>
      </c>
      <c r="S828" s="153">
        <f t="shared" si="150"/>
        <v>15.568966960775104</v>
      </c>
      <c r="T828" s="153">
        <f t="shared" si="151"/>
        <v>-17.197121306046153</v>
      </c>
      <c r="U828" s="154">
        <f t="shared" si="155"/>
        <v>-14495.947917301277</v>
      </c>
      <c r="V828" s="153">
        <f t="shared" si="144"/>
        <v>275.12452745624637</v>
      </c>
      <c r="W828" s="153">
        <f t="shared" si="152"/>
        <v>2.1245274562463692</v>
      </c>
      <c r="X828" s="153">
        <f t="shared" si="153"/>
        <v>35.824149421243462</v>
      </c>
      <c r="Y828" s="155">
        <v>2.3353450441162655</v>
      </c>
      <c r="Z828" s="153">
        <f t="shared" si="154"/>
        <v>43.321507190957433</v>
      </c>
      <c r="AA828" s="165">
        <v>2599.2904314574462</v>
      </c>
    </row>
    <row r="829" spans="13:27">
      <c r="M829" s="164">
        <f>Equations!E829-V828</f>
        <v>-58.641527456246365</v>
      </c>
      <c r="N829" s="152">
        <f t="shared" si="145"/>
        <v>-30.933827952167647</v>
      </c>
      <c r="O829" s="152">
        <f t="shared" si="146"/>
        <v>-187.47774516465242</v>
      </c>
      <c r="P829" s="152">
        <f t="shared" si="147"/>
        <v>-24.487294469069532</v>
      </c>
      <c r="Q829" s="152">
        <f t="shared" si="148"/>
        <v>-14.025083012211603</v>
      </c>
      <c r="R829" s="153">
        <f t="shared" si="149"/>
        <v>-32.723276356824549</v>
      </c>
      <c r="S829" s="153">
        <f t="shared" si="150"/>
        <v>15.554644170178284</v>
      </c>
      <c r="T829" s="153">
        <f t="shared" si="151"/>
        <v>-17.168632186646263</v>
      </c>
      <c r="U829" s="154">
        <f t="shared" si="155"/>
        <v>-14513.116549487922</v>
      </c>
      <c r="V829" s="153">
        <f t="shared" si="144"/>
        <v>275.10186257306981</v>
      </c>
      <c r="W829" s="153">
        <f t="shared" si="152"/>
        <v>2.1018625730698091</v>
      </c>
      <c r="X829" s="153">
        <f t="shared" si="153"/>
        <v>35.783352631525659</v>
      </c>
      <c r="Y829" s="155">
        <v>2.3331966255267425</v>
      </c>
      <c r="Z829" s="153">
        <f t="shared" si="154"/>
        <v>43.360393801382884</v>
      </c>
      <c r="AA829" s="165">
        <v>2601.623628082973</v>
      </c>
    </row>
    <row r="830" spans="13:27">
      <c r="M830" s="164">
        <f>Equations!E830-V829</f>
        <v>-58.618862573069805</v>
      </c>
      <c r="N830" s="152">
        <f t="shared" si="145"/>
        <v>-30.92187206310485</v>
      </c>
      <c r="O830" s="152">
        <f t="shared" si="146"/>
        <v>-187.40528523093852</v>
      </c>
      <c r="P830" s="152">
        <f t="shared" si="147"/>
        <v>-24.477830157812196</v>
      </c>
      <c r="Q830" s="152">
        <f t="shared" si="148"/>
        <v>-14.019662333695845</v>
      </c>
      <c r="R830" s="153">
        <f t="shared" si="149"/>
        <v>-32.680504547564858</v>
      </c>
      <c r="S830" s="153">
        <f t="shared" si="150"/>
        <v>15.540319383688356</v>
      </c>
      <c r="T830" s="153">
        <f t="shared" si="151"/>
        <v>-17.140185163876502</v>
      </c>
      <c r="U830" s="154">
        <f t="shared" si="155"/>
        <v>-14530.256734651799</v>
      </c>
      <c r="V830" s="153">
        <f t="shared" si="144"/>
        <v>275.07923524375542</v>
      </c>
      <c r="W830" s="153">
        <f t="shared" si="152"/>
        <v>2.07923524375542</v>
      </c>
      <c r="X830" s="153">
        <f t="shared" si="153"/>
        <v>35.742623438759757</v>
      </c>
      <c r="Y830" s="155">
        <v>2.3310479075532533</v>
      </c>
      <c r="Z830" s="153">
        <f t="shared" si="154"/>
        <v>43.399244599842099</v>
      </c>
      <c r="AA830" s="165">
        <v>2603.9546759905261</v>
      </c>
    </row>
    <row r="831" spans="13:27">
      <c r="M831" s="164">
        <f>Equations!E831-V830</f>
        <v>-58.596235243755416</v>
      </c>
      <c r="N831" s="152">
        <f t="shared" si="145"/>
        <v>-30.909935983974741</v>
      </c>
      <c r="O831" s="152">
        <f t="shared" si="146"/>
        <v>-187.33294535742269</v>
      </c>
      <c r="P831" s="152">
        <f t="shared" si="147"/>
        <v>-24.468381528146413</v>
      </c>
      <c r="Q831" s="152">
        <f t="shared" si="148"/>
        <v>-14.014250636802107</v>
      </c>
      <c r="R831" s="153">
        <f t="shared" si="149"/>
        <v>-32.637772750224407</v>
      </c>
      <c r="S831" s="153">
        <f t="shared" si="150"/>
        <v>15.525992599045821</v>
      </c>
      <c r="T831" s="153">
        <f t="shared" si="151"/>
        <v>-17.111780151178586</v>
      </c>
      <c r="U831" s="154">
        <f t="shared" si="155"/>
        <v>-14547.368514802978</v>
      </c>
      <c r="V831" s="153">
        <f t="shared" si="144"/>
        <v>275.05664541284443</v>
      </c>
      <c r="W831" s="153">
        <f t="shared" si="152"/>
        <v>2.056645412844432</v>
      </c>
      <c r="X831" s="153">
        <f t="shared" si="153"/>
        <v>35.70196174311998</v>
      </c>
      <c r="Y831" s="155">
        <v>2.3288988898568732</v>
      </c>
      <c r="Z831" s="153">
        <f t="shared" si="154"/>
        <v>43.438059581339715</v>
      </c>
      <c r="AA831" s="165">
        <v>2606.2835748803827</v>
      </c>
    </row>
    <row r="832" spans="13:27">
      <c r="M832" s="164">
        <f>Equations!E832-V831</f>
        <v>-58.573645412844428</v>
      </c>
      <c r="N832" s="152">
        <f t="shared" si="145"/>
        <v>-30.898019685522417</v>
      </c>
      <c r="O832" s="152">
        <f t="shared" si="146"/>
        <v>-187.26072536680249</v>
      </c>
      <c r="P832" s="152">
        <f t="shared" si="147"/>
        <v>-24.458948556913928</v>
      </c>
      <c r="Q832" s="152">
        <f t="shared" si="148"/>
        <v>-14.008847908266517</v>
      </c>
      <c r="R832" s="153">
        <f t="shared" si="149"/>
        <v>-32.595080876143932</v>
      </c>
      <c r="S832" s="153">
        <f t="shared" si="150"/>
        <v>15.51166381398612</v>
      </c>
      <c r="T832" s="153">
        <f t="shared" si="151"/>
        <v>-17.083417062157814</v>
      </c>
      <c r="U832" s="154">
        <f t="shared" si="155"/>
        <v>-14564.451931865136</v>
      </c>
      <c r="V832" s="153">
        <f t="shared" si="144"/>
        <v>275.03409302499193</v>
      </c>
      <c r="W832" s="153">
        <f t="shared" si="152"/>
        <v>2.0340930249919325</v>
      </c>
      <c r="X832" s="153">
        <f t="shared" si="153"/>
        <v>35.66136744498548</v>
      </c>
      <c r="Y832" s="155">
        <v>2.3267495720979179</v>
      </c>
      <c r="Z832" s="153">
        <f t="shared" si="154"/>
        <v>43.476838740874676</v>
      </c>
      <c r="AA832" s="165">
        <v>2608.6103244524807</v>
      </c>
    </row>
    <row r="833" spans="13:27">
      <c r="M833" s="164">
        <f>Equations!E833-V832</f>
        <v>-58.551093024991928</v>
      </c>
      <c r="N833" s="152">
        <f t="shared" si="145"/>
        <v>-30.886123138553025</v>
      </c>
      <c r="O833" s="152">
        <f t="shared" si="146"/>
        <v>-187.18862508213957</v>
      </c>
      <c r="P833" s="152">
        <f t="shared" si="147"/>
        <v>-24.44953122100403</v>
      </c>
      <c r="Q833" s="152">
        <f t="shared" si="148"/>
        <v>-14.003454134852431</v>
      </c>
      <c r="R833" s="153">
        <f t="shared" si="149"/>
        <v>-32.55242883682201</v>
      </c>
      <c r="S833" s="153">
        <f t="shared" si="150"/>
        <v>15.497333026239602</v>
      </c>
      <c r="T833" s="153">
        <f t="shared" si="151"/>
        <v>-17.055095810582408</v>
      </c>
      <c r="U833" s="154">
        <f t="shared" si="155"/>
        <v>-14581.50702767572</v>
      </c>
      <c r="V833" s="153">
        <f t="shared" si="144"/>
        <v>275.01157802496687</v>
      </c>
      <c r="W833" s="153">
        <f t="shared" si="152"/>
        <v>2.011578024966866</v>
      </c>
      <c r="X833" s="153">
        <f t="shared" si="153"/>
        <v>35.620840444940356</v>
      </c>
      <c r="Y833" s="155">
        <v>2.3245999539359401</v>
      </c>
      <c r="Z833" s="153">
        <f t="shared" si="154"/>
        <v>43.515582073440278</v>
      </c>
      <c r="AA833" s="165">
        <v>2610.9349244064165</v>
      </c>
    </row>
    <row r="834" spans="13:27">
      <c r="M834" s="164">
        <f>Equations!E834-V833</f>
        <v>-58.528578024966862</v>
      </c>
      <c r="N834" s="152">
        <f t="shared" si="145"/>
        <v>-30.874246313931803</v>
      </c>
      <c r="O834" s="152">
        <f t="shared" si="146"/>
        <v>-187.11664432685942</v>
      </c>
      <c r="P834" s="152">
        <f t="shared" si="147"/>
        <v>-24.440129497353563</v>
      </c>
      <c r="Q834" s="152">
        <f t="shared" si="148"/>
        <v>-13.998069303350437</v>
      </c>
      <c r="R834" s="153">
        <f t="shared" si="149"/>
        <v>-32.509816543914802</v>
      </c>
      <c r="S834" s="153">
        <f t="shared" si="150"/>
        <v>15.483000233531529</v>
      </c>
      <c r="T834" s="153">
        <f t="shared" si="151"/>
        <v>-17.026816310383275</v>
      </c>
      <c r="U834" s="154">
        <f t="shared" si="155"/>
        <v>-14598.533843986103</v>
      </c>
      <c r="V834" s="153">
        <f t="shared" si="144"/>
        <v>274.98910035765192</v>
      </c>
      <c r="W834" s="153">
        <f t="shared" si="152"/>
        <v>1.9891003576519211</v>
      </c>
      <c r="X834" s="153">
        <f t="shared" si="153"/>
        <v>35.580380643773459</v>
      </c>
      <c r="Y834" s="155">
        <v>2.3224500350297292</v>
      </c>
      <c r="Z834" s="153">
        <f t="shared" si="154"/>
        <v>43.554289574024104</v>
      </c>
      <c r="AA834" s="165">
        <v>2613.2573744414462</v>
      </c>
    </row>
    <row r="835" spans="13:27">
      <c r="M835" s="164">
        <f>Equations!E835-V834</f>
        <v>-58.506100357651917</v>
      </c>
      <c r="N835" s="152">
        <f t="shared" si="145"/>
        <v>-30.862389182583968</v>
      </c>
      <c r="O835" s="152">
        <f t="shared" si="146"/>
        <v>-187.04478292475133</v>
      </c>
      <c r="P835" s="152">
        <f t="shared" si="147"/>
        <v>-24.43074336294686</v>
      </c>
      <c r="Q835" s="152">
        <f t="shared" si="148"/>
        <v>-13.992693400578325</v>
      </c>
      <c r="R835" s="153">
        <f t="shared" si="149"/>
        <v>-32.467243909235641</v>
      </c>
      <c r="S835" s="153">
        <f t="shared" si="150"/>
        <v>15.46866543358205</v>
      </c>
      <c r="T835" s="153">
        <f t="shared" si="151"/>
        <v>-16.998578475653591</v>
      </c>
      <c r="U835" s="154">
        <f t="shared" si="155"/>
        <v>-14615.532422461756</v>
      </c>
      <c r="V835" s="153">
        <f t="shared" ref="V835:V898" si="156">U835/(J$3*1670)+J$2</f>
        <v>274.96665996804313</v>
      </c>
      <c r="W835" s="153">
        <f t="shared" si="152"/>
        <v>1.9666599680431318</v>
      </c>
      <c r="X835" s="153">
        <f t="shared" si="153"/>
        <v>35.539987942477637</v>
      </c>
      <c r="Y835" s="155">
        <v>2.3202998150373073</v>
      </c>
      <c r="Z835" s="153">
        <f t="shared" si="154"/>
        <v>43.592961237608058</v>
      </c>
      <c r="AA835" s="165">
        <v>2615.5776742564835</v>
      </c>
    </row>
    <row r="836" spans="13:27">
      <c r="M836" s="164">
        <f>Equations!E836-V835</f>
        <v>-58.483659968043128</v>
      </c>
      <c r="N836" s="152">
        <f t="shared" ref="N836:N899" si="157">(L$2*G$20*M836)/(G$19)</f>
        <v>-30.850551715494529</v>
      </c>
      <c r="O836" s="152">
        <f t="shared" ref="O836:O899" si="158">(L$4*G$20*M836)/(G$19)</f>
        <v>-186.97304069996682</v>
      </c>
      <c r="P836" s="152">
        <f t="shared" ref="P836:P899" si="159">(L$3*G$28*M836)/(G$27)</f>
        <v>-24.421372794815579</v>
      </c>
      <c r="Q836" s="152">
        <f t="shared" ref="Q836:Q899" si="160">(H$38*G$30*M836)/(G$31)</f>
        <v>-13.987326413380993</v>
      </c>
      <c r="R836" s="153">
        <f t="shared" ref="R836:R899" si="161">Q836*Y836</f>
        <v>-32.424710844754514</v>
      </c>
      <c r="S836" s="153">
        <f t="shared" ref="S836:S899" si="162">H$14*H$15*Y836</f>
        <v>15.454328624106166</v>
      </c>
      <c r="T836" s="153">
        <f t="shared" ref="T836:T899" si="163">R836+S836</f>
        <v>-16.970382220648347</v>
      </c>
      <c r="U836" s="154">
        <f t="shared" si="155"/>
        <v>-14632.502804682405</v>
      </c>
      <c r="V836" s="153">
        <f t="shared" si="156"/>
        <v>274.94425680124971</v>
      </c>
      <c r="W836" s="153">
        <f t="shared" ref="W836:W899" si="164">(V836-273)</f>
        <v>1.9442568012497077</v>
      </c>
      <c r="X836" s="153">
        <f t="shared" ref="X836:X899" si="165">CONVERT(W836,"C","F")</f>
        <v>35.499662242249471</v>
      </c>
      <c r="Y836" s="155">
        <v>2.3181492936159249</v>
      </c>
      <c r="Z836" s="153">
        <f t="shared" ref="Z836:Z899" si="166">AA836/60</f>
        <v>43.631597059168328</v>
      </c>
      <c r="AA836" s="165">
        <v>2617.8958235500995</v>
      </c>
    </row>
    <row r="837" spans="13:27">
      <c r="M837" s="164">
        <f>Equations!E837-V836</f>
        <v>-58.461256801249704</v>
      </c>
      <c r="N837" s="152">
        <f t="shared" si="157"/>
        <v>-30.838733883708194</v>
      </c>
      <c r="O837" s="152">
        <f t="shared" si="158"/>
        <v>-186.90141747701935</v>
      </c>
      <c r="P837" s="152">
        <f t="shared" si="159"/>
        <v>-24.412017770038648</v>
      </c>
      <c r="Q837" s="152">
        <f t="shared" si="160"/>
        <v>-13.98196832863041</v>
      </c>
      <c r="R837" s="153">
        <f t="shared" si="161"/>
        <v>-32.382217262597798</v>
      </c>
      <c r="S837" s="153">
        <f t="shared" si="162"/>
        <v>15.439989802813772</v>
      </c>
      <c r="T837" s="153">
        <f t="shared" si="163"/>
        <v>-16.942227459784029</v>
      </c>
      <c r="U837" s="154">
        <f t="shared" ref="U837:U900" si="167">U836+T837</f>
        <v>-14649.445032142188</v>
      </c>
      <c r="V837" s="153">
        <f t="shared" si="156"/>
        <v>274.92189080249381</v>
      </c>
      <c r="W837" s="153">
        <f t="shared" si="164"/>
        <v>1.9218908024938059</v>
      </c>
      <c r="X837" s="153">
        <f t="shared" si="165"/>
        <v>35.459403444488849</v>
      </c>
      <c r="Y837" s="155">
        <v>2.3159984704220657</v>
      </c>
      <c r="Z837" s="153">
        <f t="shared" si="166"/>
        <v>43.670197033675358</v>
      </c>
      <c r="AA837" s="165">
        <v>2620.2118220205216</v>
      </c>
    </row>
    <row r="838" spans="13:27">
      <c r="M838" s="164">
        <f>Equations!E838-V837</f>
        <v>-58.438890802493802</v>
      </c>
      <c r="N838" s="152">
        <f t="shared" si="157"/>
        <v>-30.826935658329262</v>
      </c>
      <c r="O838" s="152">
        <f t="shared" si="158"/>
        <v>-186.82991308078343</v>
      </c>
      <c r="P838" s="152">
        <f t="shared" si="159"/>
        <v>-24.402678265742153</v>
      </c>
      <c r="Q838" s="152">
        <f t="shared" si="160"/>
        <v>-13.976619133225556</v>
      </c>
      <c r="R838" s="153">
        <f t="shared" si="161"/>
        <v>-32.339763075047593</v>
      </c>
      <c r="S838" s="153">
        <f t="shared" si="162"/>
        <v>15.425648967409547</v>
      </c>
      <c r="T838" s="153">
        <f t="shared" si="163"/>
        <v>-16.914114107638046</v>
      </c>
      <c r="U838" s="154">
        <f t="shared" si="167"/>
        <v>-14666.359146249826</v>
      </c>
      <c r="V838" s="153">
        <f t="shared" si="156"/>
        <v>274.89956191711042</v>
      </c>
      <c r="W838" s="153">
        <f t="shared" si="164"/>
        <v>1.8995619171104181</v>
      </c>
      <c r="X838" s="153">
        <f t="shared" si="165"/>
        <v>35.419211450798755</v>
      </c>
      <c r="Y838" s="155">
        <v>2.3138473451114319</v>
      </c>
      <c r="Z838" s="153">
        <f t="shared" si="166"/>
        <v>43.708761156093878</v>
      </c>
      <c r="AA838" s="165">
        <v>2622.5256693656329</v>
      </c>
    </row>
    <row r="839" spans="13:27">
      <c r="M839" s="164">
        <f>Equations!E839-V838</f>
        <v>-58.416561917110414</v>
      </c>
      <c r="N839" s="152">
        <f t="shared" si="157"/>
        <v>-30.815157010521549</v>
      </c>
      <c r="O839" s="152">
        <f t="shared" si="158"/>
        <v>-186.75852733649427</v>
      </c>
      <c r="P839" s="152">
        <f t="shared" si="159"/>
        <v>-24.393354259099301</v>
      </c>
      <c r="Q839" s="152">
        <f t="shared" si="160"/>
        <v>-13.971278814092399</v>
      </c>
      <c r="R839" s="153">
        <f t="shared" si="161"/>
        <v>-32.297348194541613</v>
      </c>
      <c r="S839" s="153">
        <f t="shared" si="162"/>
        <v>15.411306115593025</v>
      </c>
      <c r="T839" s="153">
        <f t="shared" si="163"/>
        <v>-16.886042078948588</v>
      </c>
      <c r="U839" s="154">
        <f t="shared" si="167"/>
        <v>-14683.245188328774</v>
      </c>
      <c r="V839" s="153">
        <f t="shared" si="156"/>
        <v>274.87727009054709</v>
      </c>
      <c r="W839" s="153">
        <f t="shared" si="164"/>
        <v>1.8772700905470856</v>
      </c>
      <c r="X839" s="153">
        <f t="shared" si="165"/>
        <v>35.379086162984756</v>
      </c>
      <c r="Y839" s="155">
        <v>2.3116959173389535</v>
      </c>
      <c r="Z839" s="153">
        <f t="shared" si="166"/>
        <v>43.747289421382867</v>
      </c>
      <c r="AA839" s="165">
        <v>2624.8373652829719</v>
      </c>
    </row>
    <row r="840" spans="13:27">
      <c r="M840" s="164">
        <f>Equations!E840-V839</f>
        <v>-58.394270090547082</v>
      </c>
      <c r="N840" s="152">
        <f t="shared" si="157"/>
        <v>-30.803397911508245</v>
      </c>
      <c r="O840" s="152">
        <f t="shared" si="158"/>
        <v>-186.68726006974691</v>
      </c>
      <c r="P840" s="152">
        <f t="shared" si="159"/>
        <v>-24.384045727330289</v>
      </c>
      <c r="Q840" s="152">
        <f t="shared" si="160"/>
        <v>-13.965947358183822</v>
      </c>
      <c r="R840" s="153">
        <f t="shared" si="161"/>
        <v>-32.254972533672586</v>
      </c>
      <c r="S840" s="153">
        <f t="shared" si="162"/>
        <v>15.396961245058533</v>
      </c>
      <c r="T840" s="153">
        <f t="shared" si="163"/>
        <v>-16.858011288614051</v>
      </c>
      <c r="U840" s="154">
        <f t="shared" si="167"/>
        <v>-14700.103199617388</v>
      </c>
      <c r="V840" s="153">
        <f t="shared" si="156"/>
        <v>274.85501526836373</v>
      </c>
      <c r="W840" s="153">
        <f t="shared" si="164"/>
        <v>1.8550152683637293</v>
      </c>
      <c r="X840" s="153">
        <f t="shared" si="165"/>
        <v>35.339027483054714</v>
      </c>
      <c r="Y840" s="155">
        <v>2.3095441867587798</v>
      </c>
      <c r="Z840" s="153">
        <f t="shared" si="166"/>
        <v>43.785781824495508</v>
      </c>
      <c r="AA840" s="165">
        <v>2627.1469094697304</v>
      </c>
    </row>
    <row r="841" spans="13:27">
      <c r="M841" s="164">
        <f>Equations!E841-V840</f>
        <v>-58.372015268363725</v>
      </c>
      <c r="N841" s="152">
        <f t="shared" si="157"/>
        <v>-30.791658332571803</v>
      </c>
      <c r="O841" s="152">
        <f t="shared" si="158"/>
        <v>-186.61611110649577</v>
      </c>
      <c r="P841" s="152">
        <f t="shared" si="159"/>
        <v>-24.374752647702252</v>
      </c>
      <c r="Q841" s="152">
        <f t="shared" si="160"/>
        <v>-13.960624752479589</v>
      </c>
      <c r="R841" s="153">
        <f t="shared" si="161"/>
        <v>-32.212636005187854</v>
      </c>
      <c r="S841" s="153">
        <f t="shared" si="162"/>
        <v>15.382614353495162</v>
      </c>
      <c r="T841" s="153">
        <f t="shared" si="163"/>
        <v>-16.830021651692689</v>
      </c>
      <c r="U841" s="154">
        <f t="shared" si="167"/>
        <v>-14716.933221269081</v>
      </c>
      <c r="V841" s="153">
        <f t="shared" si="156"/>
        <v>274.83279739623225</v>
      </c>
      <c r="W841" s="153">
        <f t="shared" si="164"/>
        <v>1.8327973962322517</v>
      </c>
      <c r="X841" s="153">
        <f t="shared" si="165"/>
        <v>35.299035313218056</v>
      </c>
      <c r="Y841" s="155">
        <v>2.3073921530242743</v>
      </c>
      <c r="Z841" s="153">
        <f t="shared" si="166"/>
        <v>43.824238360379248</v>
      </c>
      <c r="AA841" s="165">
        <v>2629.4543016227549</v>
      </c>
    </row>
    <row r="842" spans="13:27">
      <c r="M842" s="164">
        <f>Equations!E842-V841</f>
        <v>-58.349797396232248</v>
      </c>
      <c r="N842" s="152">
        <f t="shared" si="157"/>
        <v>-30.779938245053771</v>
      </c>
      <c r="O842" s="152">
        <f t="shared" si="158"/>
        <v>-186.54508027305314</v>
      </c>
      <c r="P842" s="152">
        <f t="shared" si="159"/>
        <v>-24.365474997529077</v>
      </c>
      <c r="Q842" s="152">
        <f t="shared" si="160"/>
        <v>-13.955310983986243</v>
      </c>
      <c r="R842" s="153">
        <f t="shared" si="161"/>
        <v>-32.170338521988988</v>
      </c>
      <c r="S842" s="153">
        <f t="shared" si="162"/>
        <v>15.368265438586803</v>
      </c>
      <c r="T842" s="153">
        <f t="shared" si="163"/>
        <v>-16.802073083402185</v>
      </c>
      <c r="U842" s="154">
        <f t="shared" si="167"/>
        <v>-14733.735294352482</v>
      </c>
      <c r="V842" s="153">
        <f t="shared" si="156"/>
        <v>274.81061641993671</v>
      </c>
      <c r="W842" s="153">
        <f t="shared" si="164"/>
        <v>1.8106164199367072</v>
      </c>
      <c r="X842" s="153">
        <f t="shared" si="165"/>
        <v>35.25910955588607</v>
      </c>
      <c r="Y842" s="155">
        <v>2.3052398157880205</v>
      </c>
      <c r="Z842" s="153">
        <f t="shared" si="166"/>
        <v>43.862659023975716</v>
      </c>
      <c r="AA842" s="165">
        <v>2631.7595414385428</v>
      </c>
    </row>
    <row r="843" spans="13:27">
      <c r="M843" s="164">
        <f>Equations!E843-V842</f>
        <v>-58.327616419936703</v>
      </c>
      <c r="N843" s="152">
        <f t="shared" si="157"/>
        <v>-30.768237620354839</v>
      </c>
      <c r="O843" s="152">
        <f t="shared" si="158"/>
        <v>-186.47416739608994</v>
      </c>
      <c r="P843" s="152">
        <f t="shared" si="159"/>
        <v>-24.356212754171491</v>
      </c>
      <c r="Q843" s="152">
        <f t="shared" si="160"/>
        <v>-13.950006039737152</v>
      </c>
      <c r="R843" s="153">
        <f t="shared" si="161"/>
        <v>-32.128079997131422</v>
      </c>
      <c r="S843" s="153">
        <f t="shared" si="162"/>
        <v>15.353914498012067</v>
      </c>
      <c r="T843" s="153">
        <f t="shared" si="163"/>
        <v>-16.774165499119356</v>
      </c>
      <c r="U843" s="154">
        <f t="shared" si="167"/>
        <v>-14750.509459851601</v>
      </c>
      <c r="V843" s="153">
        <f t="shared" si="156"/>
        <v>274.78847228537262</v>
      </c>
      <c r="W843" s="153">
        <f t="shared" si="164"/>
        <v>1.7884722853726203</v>
      </c>
      <c r="X843" s="153">
        <f t="shared" si="165"/>
        <v>35.219250113670718</v>
      </c>
      <c r="Y843" s="155">
        <v>2.30308717470181</v>
      </c>
      <c r="Z843" s="153">
        <f t="shared" si="166"/>
        <v>43.901043810220742</v>
      </c>
      <c r="AA843" s="165">
        <v>2634.0626286132447</v>
      </c>
    </row>
    <row r="844" spans="13:27">
      <c r="M844" s="164">
        <f>Equations!E844-V843</f>
        <v>-58.305472285372616</v>
      </c>
      <c r="N844" s="152">
        <f t="shared" si="157"/>
        <v>-30.756556429934516</v>
      </c>
      <c r="O844" s="152">
        <f t="shared" si="158"/>
        <v>-186.40337230263341</v>
      </c>
      <c r="P844" s="152">
        <f t="shared" si="159"/>
        <v>-24.346965895036757</v>
      </c>
      <c r="Q844" s="152">
        <f t="shared" si="160"/>
        <v>-13.944709906792344</v>
      </c>
      <c r="R844" s="153">
        <f t="shared" si="161"/>
        <v>-32.08586034382391</v>
      </c>
      <c r="S844" s="153">
        <f t="shared" si="162"/>
        <v>15.339561529444307</v>
      </c>
      <c r="T844" s="153">
        <f t="shared" si="163"/>
        <v>-16.746298814379603</v>
      </c>
      <c r="U844" s="154">
        <f t="shared" si="167"/>
        <v>-14767.25575866598</v>
      </c>
      <c r="V844" s="153">
        <f t="shared" si="156"/>
        <v>274.76636493854721</v>
      </c>
      <c r="W844" s="153">
        <f t="shared" si="164"/>
        <v>1.7663649385472127</v>
      </c>
      <c r="X844" s="153">
        <f t="shared" si="165"/>
        <v>35.17945688938498</v>
      </c>
      <c r="Y844" s="155">
        <v>2.3009342294166459</v>
      </c>
      <c r="Z844" s="153">
        <f t="shared" si="166"/>
        <v>43.939392714044359</v>
      </c>
      <c r="AA844" s="165">
        <v>2636.3635628426614</v>
      </c>
    </row>
    <row r="845" spans="13:27">
      <c r="M845" s="164">
        <f>Equations!E845-V844</f>
        <v>-58.283364938547209</v>
      </c>
      <c r="N845" s="152">
        <f t="shared" si="157"/>
        <v>-30.744894645311216</v>
      </c>
      <c r="O845" s="152">
        <f t="shared" si="158"/>
        <v>-186.33269482006799</v>
      </c>
      <c r="P845" s="152">
        <f t="shared" si="159"/>
        <v>-24.337734397578789</v>
      </c>
      <c r="Q845" s="152">
        <f t="shared" si="160"/>
        <v>-13.939422572238559</v>
      </c>
      <c r="R845" s="153">
        <f t="shared" si="161"/>
        <v>-32.043679475428313</v>
      </c>
      <c r="S845" s="153">
        <f t="shared" si="162"/>
        <v>15.325206530551601</v>
      </c>
      <c r="T845" s="153">
        <f t="shared" si="163"/>
        <v>-16.718472944876712</v>
      </c>
      <c r="U845" s="154">
        <f t="shared" si="167"/>
        <v>-14783.974231610857</v>
      </c>
      <c r="V845" s="153">
        <f t="shared" si="156"/>
        <v>274.74429432557895</v>
      </c>
      <c r="W845" s="153">
        <f t="shared" si="164"/>
        <v>1.7442943255789487</v>
      </c>
      <c r="X845" s="153">
        <f t="shared" si="165"/>
        <v>35.139729786042111</v>
      </c>
      <c r="Y845" s="155">
        <v>2.2987809795827401</v>
      </c>
      <c r="Z845" s="153">
        <f t="shared" si="166"/>
        <v>43.977705730370737</v>
      </c>
      <c r="AA845" s="165">
        <v>2638.6623438222441</v>
      </c>
    </row>
    <row r="846" spans="13:27">
      <c r="M846" s="164">
        <f>Equations!E846-V845</f>
        <v>-58.261294325578945</v>
      </c>
      <c r="N846" s="152">
        <f t="shared" si="157"/>
        <v>-30.733252238062043</v>
      </c>
      <c r="O846" s="152">
        <f t="shared" si="158"/>
        <v>-186.26213477613359</v>
      </c>
      <c r="P846" s="152">
        <f t="shared" si="159"/>
        <v>-24.328518239297956</v>
      </c>
      <c r="Q846" s="152">
        <f t="shared" si="160"/>
        <v>-13.934144023189146</v>
      </c>
      <c r="R846" s="153">
        <f t="shared" si="161"/>
        <v>-32.001537305458989</v>
      </c>
      <c r="S846" s="153">
        <f t="shared" si="162"/>
        <v>15.31084949899669</v>
      </c>
      <c r="T846" s="153">
        <f t="shared" si="163"/>
        <v>-16.6906878064623</v>
      </c>
      <c r="U846" s="154">
        <f t="shared" si="167"/>
        <v>-14800.664919417319</v>
      </c>
      <c r="V846" s="153">
        <f t="shared" si="156"/>
        <v>274.72226039269731</v>
      </c>
      <c r="W846" s="153">
        <f t="shared" si="164"/>
        <v>1.7222603926973079</v>
      </c>
      <c r="X846" s="153">
        <f t="shared" si="165"/>
        <v>35.100068706855154</v>
      </c>
      <c r="Y846" s="155">
        <v>2.2966274248495036</v>
      </c>
      <c r="Z846" s="153">
        <f t="shared" si="166"/>
        <v>44.015982854118228</v>
      </c>
      <c r="AA846" s="165">
        <v>2640.9589712470938</v>
      </c>
    </row>
    <row r="847" spans="13:27">
      <c r="M847" s="164">
        <f>Equations!E847-V846</f>
        <v>-58.239260392697304</v>
      </c>
      <c r="N847" s="152">
        <f t="shared" si="157"/>
        <v>-30.721629179822664</v>
      </c>
      <c r="O847" s="152">
        <f t="shared" si="158"/>
        <v>-186.19169199892522</v>
      </c>
      <c r="P847" s="152">
        <f t="shared" si="159"/>
        <v>-24.319317397740967</v>
      </c>
      <c r="Q847" s="152">
        <f t="shared" si="160"/>
        <v>-13.928874246784003</v>
      </c>
      <c r="R847" s="153">
        <f t="shared" si="161"/>
        <v>-31.959433747582519</v>
      </c>
      <c r="S847" s="153">
        <f t="shared" si="162"/>
        <v>15.296490432437036</v>
      </c>
      <c r="T847" s="153">
        <f t="shared" si="163"/>
        <v>-16.662943315145483</v>
      </c>
      <c r="U847" s="154">
        <f t="shared" si="167"/>
        <v>-14817.327862732463</v>
      </c>
      <c r="V847" s="153">
        <f t="shared" si="156"/>
        <v>274.70026308624273</v>
      </c>
      <c r="W847" s="153">
        <f t="shared" si="164"/>
        <v>1.7002630862427281</v>
      </c>
      <c r="X847" s="153">
        <f t="shared" si="165"/>
        <v>35.060473555236911</v>
      </c>
      <c r="Y847" s="155">
        <v>2.2944735648655552</v>
      </c>
      <c r="Z847" s="153">
        <f t="shared" si="166"/>
        <v>44.054224080199326</v>
      </c>
      <c r="AA847" s="165">
        <v>2643.2534448119595</v>
      </c>
    </row>
    <row r="848" spans="13:27">
      <c r="M848" s="164">
        <f>Equations!E848-V847</f>
        <v>-58.217263086242724</v>
      </c>
      <c r="N848" s="152">
        <f t="shared" si="157"/>
        <v>-30.710025442287264</v>
      </c>
      <c r="O848" s="152">
        <f t="shared" si="158"/>
        <v>-186.12136631689251</v>
      </c>
      <c r="P848" s="152">
        <f t="shared" si="159"/>
        <v>-24.310131850500895</v>
      </c>
      <c r="Q848" s="152">
        <f t="shared" si="160"/>
        <v>-13.923613230189565</v>
      </c>
      <c r="R848" s="153">
        <f t="shared" si="161"/>
        <v>-31.917368715617243</v>
      </c>
      <c r="S848" s="153">
        <f t="shared" si="162"/>
        <v>15.282129328524734</v>
      </c>
      <c r="T848" s="153">
        <f t="shared" si="163"/>
        <v>-16.635239387092511</v>
      </c>
      <c r="U848" s="154">
        <f t="shared" si="167"/>
        <v>-14833.963102119556</v>
      </c>
      <c r="V848" s="153">
        <f t="shared" si="156"/>
        <v>274.67830235266626</v>
      </c>
      <c r="W848" s="153">
        <f t="shared" si="164"/>
        <v>1.6783023526662646</v>
      </c>
      <c r="X848" s="153">
        <f t="shared" si="165"/>
        <v>35.020944234799273</v>
      </c>
      <c r="Y848" s="155">
        <v>2.2923193992787101</v>
      </c>
      <c r="Z848" s="153">
        <f t="shared" si="166"/>
        <v>44.09242940352064</v>
      </c>
      <c r="AA848" s="165">
        <v>2645.5457642112383</v>
      </c>
    </row>
    <row r="849" spans="13:27">
      <c r="M849" s="164">
        <f>Equations!E849-V848</f>
        <v>-58.195302352666261</v>
      </c>
      <c r="N849" s="152">
        <f t="shared" si="157"/>
        <v>-30.698440997208401</v>
      </c>
      <c r="O849" s="152">
        <f t="shared" si="158"/>
        <v>-186.05115755883878</v>
      </c>
      <c r="P849" s="152">
        <f t="shared" si="159"/>
        <v>-24.300961575216967</v>
      </c>
      <c r="Q849" s="152">
        <f t="shared" si="160"/>
        <v>-13.918360960598722</v>
      </c>
      <c r="R849" s="153">
        <f t="shared" si="161"/>
        <v>-31.875342123532825</v>
      </c>
      <c r="S849" s="153">
        <f t="shared" si="162"/>
        <v>15.267766184906518</v>
      </c>
      <c r="T849" s="153">
        <f t="shared" si="163"/>
        <v>-16.607575938626304</v>
      </c>
      <c r="U849" s="154">
        <f t="shared" si="167"/>
        <v>-14850.570678058182</v>
      </c>
      <c r="V849" s="153">
        <f t="shared" si="156"/>
        <v>274.65637813852953</v>
      </c>
      <c r="W849" s="153">
        <f t="shared" si="164"/>
        <v>1.6563781385295329</v>
      </c>
      <c r="X849" s="153">
        <f t="shared" si="165"/>
        <v>34.981480649353159</v>
      </c>
      <c r="Y849" s="155">
        <v>2.2901649277359777</v>
      </c>
      <c r="Z849" s="153">
        <f t="shared" si="166"/>
        <v>44.130598818982904</v>
      </c>
      <c r="AA849" s="165">
        <v>2647.8359291389743</v>
      </c>
    </row>
    <row r="850" spans="13:27">
      <c r="M850" s="164">
        <f>Equations!E850-V849</f>
        <v>-58.173378138529529</v>
      </c>
      <c r="N850" s="152">
        <f t="shared" si="157"/>
        <v>-30.686875816396928</v>
      </c>
      <c r="O850" s="152">
        <f t="shared" si="158"/>
        <v>-185.98106555392079</v>
      </c>
      <c r="P850" s="152">
        <f t="shared" si="159"/>
        <v>-24.291806549574609</v>
      </c>
      <c r="Q850" s="152">
        <f t="shared" si="160"/>
        <v>-13.91311742523081</v>
      </c>
      <c r="R850" s="153">
        <f t="shared" si="161"/>
        <v>-31.833353885449998</v>
      </c>
      <c r="S850" s="153">
        <f t="shared" si="162"/>
        <v>15.253400999223773</v>
      </c>
      <c r="T850" s="153">
        <f t="shared" si="163"/>
        <v>-16.579952886226224</v>
      </c>
      <c r="U850" s="154">
        <f t="shared" si="167"/>
        <v>-14867.150630944408</v>
      </c>
      <c r="V850" s="153">
        <f t="shared" si="156"/>
        <v>274.63449039050425</v>
      </c>
      <c r="W850" s="153">
        <f t="shared" si="164"/>
        <v>1.6344903905042543</v>
      </c>
      <c r="X850" s="153">
        <f t="shared" si="165"/>
        <v>34.942082702907655</v>
      </c>
      <c r="Y850" s="155">
        <v>2.2880101498835659</v>
      </c>
      <c r="Z850" s="153">
        <f t="shared" si="166"/>
        <v>44.168732321480967</v>
      </c>
      <c r="AA850" s="165">
        <v>2650.1239392888579</v>
      </c>
    </row>
    <row r="851" spans="13:27">
      <c r="M851" s="164">
        <f>Equations!E851-V850</f>
        <v>-58.15149039050425</v>
      </c>
      <c r="N851" s="152">
        <f t="shared" si="157"/>
        <v>-30.675329871721807</v>
      </c>
      <c r="O851" s="152">
        <f t="shared" si="158"/>
        <v>-185.91109013164734</v>
      </c>
      <c r="P851" s="152">
        <f t="shared" si="159"/>
        <v>-24.282666751305204</v>
      </c>
      <c r="Q851" s="152">
        <f t="shared" si="160"/>
        <v>-13.907882611331498</v>
      </c>
      <c r="R851" s="153">
        <f t="shared" si="161"/>
        <v>-31.791403915639883</v>
      </c>
      <c r="S851" s="153">
        <f t="shared" si="162"/>
        <v>15.239033769112451</v>
      </c>
      <c r="T851" s="153">
        <f t="shared" si="163"/>
        <v>-16.55237014652743</v>
      </c>
      <c r="U851" s="154">
        <f t="shared" si="167"/>
        <v>-14883.703001090937</v>
      </c>
      <c r="V851" s="153">
        <f t="shared" si="156"/>
        <v>274.61263905537237</v>
      </c>
      <c r="W851" s="153">
        <f t="shared" si="164"/>
        <v>1.6126390553723695</v>
      </c>
      <c r="X851" s="153">
        <f t="shared" si="165"/>
        <v>34.902750299670267</v>
      </c>
      <c r="Y851" s="155">
        <v>2.2858550653668677</v>
      </c>
      <c r="Z851" s="153">
        <f t="shared" si="166"/>
        <v>44.206829905903746</v>
      </c>
      <c r="AA851" s="165">
        <v>2652.4097943542247</v>
      </c>
    </row>
    <row r="852" spans="13:27">
      <c r="M852" s="164">
        <f>Equations!E852-V851</f>
        <v>-58.129639055372365</v>
      </c>
      <c r="N852" s="152">
        <f t="shared" si="157"/>
        <v>-30.663803135110129</v>
      </c>
      <c r="O852" s="152">
        <f t="shared" si="158"/>
        <v>-185.84123112187956</v>
      </c>
      <c r="P852" s="152">
        <f t="shared" si="159"/>
        <v>-24.273542158186174</v>
      </c>
      <c r="Q852" s="152">
        <f t="shared" si="160"/>
        <v>-13.902656506172811</v>
      </c>
      <c r="R852" s="153">
        <f t="shared" si="161"/>
        <v>-31.749492128523915</v>
      </c>
      <c r="S852" s="153">
        <f t="shared" si="162"/>
        <v>15.224664492203138</v>
      </c>
      <c r="T852" s="153">
        <f t="shared" si="163"/>
        <v>-16.524827636320779</v>
      </c>
      <c r="U852" s="154">
        <f t="shared" si="167"/>
        <v>-14900.227828727257</v>
      </c>
      <c r="V852" s="153">
        <f t="shared" si="156"/>
        <v>274.59082408002558</v>
      </c>
      <c r="W852" s="153">
        <f t="shared" si="164"/>
        <v>1.590824080025584</v>
      </c>
      <c r="X852" s="153">
        <f t="shared" si="165"/>
        <v>34.863483344046053</v>
      </c>
      <c r="Y852" s="155">
        <v>2.2836996738304705</v>
      </c>
      <c r="Z852" s="153">
        <f t="shared" si="166"/>
        <v>44.244891567134253</v>
      </c>
      <c r="AA852" s="165">
        <v>2654.6934940280553</v>
      </c>
    </row>
    <row r="853" spans="13:27">
      <c r="M853" s="164">
        <f>Equations!E853-V852</f>
        <v>-58.10782408002558</v>
      </c>
      <c r="N853" s="152">
        <f t="shared" si="157"/>
        <v>-30.652295578546877</v>
      </c>
      <c r="O853" s="152">
        <f t="shared" si="158"/>
        <v>-185.77148835482956</v>
      </c>
      <c r="P853" s="152">
        <f t="shared" si="159"/>
        <v>-24.264432748040761</v>
      </c>
      <c r="Q853" s="152">
        <f t="shared" si="160"/>
        <v>-13.897439097053031</v>
      </c>
      <c r="R853" s="153">
        <f t="shared" si="161"/>
        <v>-31.707618438673158</v>
      </c>
      <c r="S853" s="153">
        <f t="shared" si="162"/>
        <v>15.210293166120943</v>
      </c>
      <c r="T853" s="153">
        <f t="shared" si="163"/>
        <v>-16.497325272552217</v>
      </c>
      <c r="U853" s="154">
        <f t="shared" si="167"/>
        <v>-14916.725153999809</v>
      </c>
      <c r="V853" s="153">
        <f t="shared" si="156"/>
        <v>274.5690454114652</v>
      </c>
      <c r="W853" s="153">
        <f t="shared" si="164"/>
        <v>1.569045411465197</v>
      </c>
      <c r="X853" s="153">
        <f t="shared" si="165"/>
        <v>34.824281740637353</v>
      </c>
      <c r="Y853" s="155">
        <v>2.2815439749181414</v>
      </c>
      <c r="Z853" s="153">
        <f t="shared" si="166"/>
        <v>44.282917300049562</v>
      </c>
      <c r="AA853" s="165">
        <v>2656.9750380029736</v>
      </c>
    </row>
    <row r="854" spans="13:27">
      <c r="M854" s="164">
        <f>Equations!E854-V853</f>
        <v>-58.086045411465193</v>
      </c>
      <c r="N854" s="152">
        <f t="shared" si="157"/>
        <v>-30.640807174074855</v>
      </c>
      <c r="O854" s="152">
        <f t="shared" si="158"/>
        <v>-185.70186166105975</v>
      </c>
      <c r="P854" s="152">
        <f t="shared" si="159"/>
        <v>-24.255338498737991</v>
      </c>
      <c r="Q854" s="152">
        <f t="shared" si="160"/>
        <v>-13.892230371296652</v>
      </c>
      <c r="R854" s="153">
        <f t="shared" si="161"/>
        <v>-31.665782760808028</v>
      </c>
      <c r="S854" s="153">
        <f t="shared" si="162"/>
        <v>15.195919788485559</v>
      </c>
      <c r="T854" s="153">
        <f t="shared" si="163"/>
        <v>-16.469862972322467</v>
      </c>
      <c r="U854" s="154">
        <f t="shared" si="167"/>
        <v>-14933.195016972131</v>
      </c>
      <c r="V854" s="153">
        <f t="shared" si="156"/>
        <v>274.54730299680199</v>
      </c>
      <c r="W854" s="153">
        <f t="shared" si="164"/>
        <v>1.5473029968019887</v>
      </c>
      <c r="X854" s="153">
        <f t="shared" si="165"/>
        <v>34.785145394243578</v>
      </c>
      <c r="Y854" s="155">
        <v>2.2793879682728337</v>
      </c>
      <c r="Z854" s="153">
        <f t="shared" si="166"/>
        <v>44.320907099520774</v>
      </c>
      <c r="AA854" s="165">
        <v>2659.2544259712463</v>
      </c>
    </row>
    <row r="855" spans="13:27">
      <c r="M855" s="164">
        <f>Equations!E855-V854</f>
        <v>-58.064302996801985</v>
      </c>
      <c r="N855" s="152">
        <f t="shared" si="157"/>
        <v>-30.629337893794627</v>
      </c>
      <c r="O855" s="152">
        <f t="shared" si="158"/>
        <v>-185.6323508714826</v>
      </c>
      <c r="P855" s="152">
        <f t="shared" si="159"/>
        <v>-24.246259388192588</v>
      </c>
      <c r="Q855" s="152">
        <f t="shared" si="160"/>
        <v>-13.887030316254345</v>
      </c>
      <c r="R855" s="153">
        <f t="shared" si="161"/>
        <v>-31.623985009797902</v>
      </c>
      <c r="S855" s="153">
        <f t="shared" si="162"/>
        <v>15.181544356911209</v>
      </c>
      <c r="T855" s="153">
        <f t="shared" si="163"/>
        <v>-16.442440652886695</v>
      </c>
      <c r="U855" s="154">
        <f t="shared" si="167"/>
        <v>-14949.637457625018</v>
      </c>
      <c r="V855" s="153">
        <f t="shared" si="156"/>
        <v>274.52559678325599</v>
      </c>
      <c r="W855" s="153">
        <f t="shared" si="164"/>
        <v>1.5255967832559918</v>
      </c>
      <c r="X855" s="153">
        <f t="shared" si="165"/>
        <v>34.746074209860787</v>
      </c>
      <c r="Y855" s="155">
        <v>2.2772316535366812</v>
      </c>
      <c r="Z855" s="153">
        <f t="shared" si="166"/>
        <v>44.358860960413047</v>
      </c>
      <c r="AA855" s="165">
        <v>2661.5316576247828</v>
      </c>
    </row>
    <row r="856" spans="13:27">
      <c r="M856" s="164">
        <f>Equations!E856-V855</f>
        <v>-58.042596783255988</v>
      </c>
      <c r="N856" s="152">
        <f t="shared" si="157"/>
        <v>-30.617887709864377</v>
      </c>
      <c r="O856" s="152">
        <f t="shared" si="158"/>
        <v>-185.56295581735986</v>
      </c>
      <c r="P856" s="152">
        <f t="shared" si="159"/>
        <v>-24.237195394364903</v>
      </c>
      <c r="Q856" s="152">
        <f t="shared" si="160"/>
        <v>-13.881838919302917</v>
      </c>
      <c r="R856" s="153">
        <f t="shared" si="161"/>
        <v>-31.582225100660654</v>
      </c>
      <c r="S856" s="153">
        <f t="shared" si="162"/>
        <v>15.167166869006609</v>
      </c>
      <c r="T856" s="153">
        <f t="shared" si="163"/>
        <v>-16.415058231654044</v>
      </c>
      <c r="U856" s="154">
        <f t="shared" si="167"/>
        <v>-14966.052515856672</v>
      </c>
      <c r="V856" s="153">
        <f t="shared" si="156"/>
        <v>274.50392671815632</v>
      </c>
      <c r="W856" s="153">
        <f t="shared" si="164"/>
        <v>1.5039267181563218</v>
      </c>
      <c r="X856" s="153">
        <f t="shared" si="165"/>
        <v>34.707068092681382</v>
      </c>
      <c r="Y856" s="155">
        <v>2.2750750303509912</v>
      </c>
      <c r="Z856" s="153">
        <f t="shared" si="166"/>
        <v>44.396778877585568</v>
      </c>
      <c r="AA856" s="165">
        <v>2663.8067326551341</v>
      </c>
    </row>
    <row r="857" spans="13:27">
      <c r="M857" s="164">
        <f>Equations!E857-V856</f>
        <v>-58.020926718156318</v>
      </c>
      <c r="N857" s="152">
        <f t="shared" si="157"/>
        <v>-30.606456594499832</v>
      </c>
      <c r="O857" s="152">
        <f t="shared" si="158"/>
        <v>-185.49367633030204</v>
      </c>
      <c r="P857" s="152">
        <f t="shared" si="159"/>
        <v>-24.228146495260845</v>
      </c>
      <c r="Q857" s="152">
        <f t="shared" si="160"/>
        <v>-13.876656167845264</v>
      </c>
      <c r="R857" s="153">
        <f t="shared" si="161"/>
        <v>-31.540502948562359</v>
      </c>
      <c r="S857" s="153">
        <f t="shared" si="162"/>
        <v>15.152787322374989</v>
      </c>
      <c r="T857" s="153">
        <f t="shared" si="163"/>
        <v>-16.387715626187372</v>
      </c>
      <c r="U857" s="154">
        <f t="shared" si="167"/>
        <v>-14982.44023148286</v>
      </c>
      <c r="V857" s="153">
        <f t="shared" si="156"/>
        <v>274.48229274894084</v>
      </c>
      <c r="W857" s="153">
        <f t="shared" si="164"/>
        <v>1.4822927489408357</v>
      </c>
      <c r="X857" s="153">
        <f t="shared" si="165"/>
        <v>34.668126948093501</v>
      </c>
      <c r="Y857" s="155">
        <v>2.2729180983562483</v>
      </c>
      <c r="Z857" s="153">
        <f t="shared" si="166"/>
        <v>44.4346608458915</v>
      </c>
      <c r="AA857" s="165">
        <v>2666.0796507534901</v>
      </c>
    </row>
    <row r="858" spans="13:27">
      <c r="M858" s="164">
        <f>Equations!E858-V857</f>
        <v>-57.999292748940832</v>
      </c>
      <c r="N858" s="152">
        <f t="shared" si="157"/>
        <v>-30.595044519974085</v>
      </c>
      <c r="O858" s="152">
        <f t="shared" si="158"/>
        <v>-185.42451224226718</v>
      </c>
      <c r="P858" s="152">
        <f t="shared" si="159"/>
        <v>-24.219112668931718</v>
      </c>
      <c r="Q858" s="152">
        <f t="shared" si="160"/>
        <v>-13.871482049310284</v>
      </c>
      <c r="R858" s="153">
        <f t="shared" si="161"/>
        <v>-31.498818468816769</v>
      </c>
      <c r="S858" s="153">
        <f t="shared" si="162"/>
        <v>15.138405714614057</v>
      </c>
      <c r="T858" s="153">
        <f t="shared" si="163"/>
        <v>-16.360412754202713</v>
      </c>
      <c r="U858" s="154">
        <f t="shared" si="167"/>
        <v>-14998.800644237062</v>
      </c>
      <c r="V858" s="153">
        <f t="shared" si="156"/>
        <v>274.46069482315596</v>
      </c>
      <c r="W858" s="153">
        <f t="shared" si="164"/>
        <v>1.4606948231559613</v>
      </c>
      <c r="X858" s="153">
        <f t="shared" si="165"/>
        <v>34.62925068168073</v>
      </c>
      <c r="Y858" s="155">
        <v>2.2707608571921085</v>
      </c>
      <c r="Z858" s="153">
        <f t="shared" si="166"/>
        <v>44.472506860178036</v>
      </c>
      <c r="AA858" s="165">
        <v>2668.3504116106824</v>
      </c>
    </row>
    <row r="859" spans="13:27">
      <c r="M859" s="164">
        <f>Equations!E859-V858</f>
        <v>-57.977694823155957</v>
      </c>
      <c r="N859" s="152">
        <f t="shared" si="157"/>
        <v>-30.583651458617499</v>
      </c>
      <c r="O859" s="152">
        <f t="shared" si="158"/>
        <v>-185.3554633855606</v>
      </c>
      <c r="P859" s="152">
        <f t="shared" si="159"/>
        <v>-24.210093893474173</v>
      </c>
      <c r="Q859" s="152">
        <f t="shared" si="160"/>
        <v>-13.866316551152849</v>
      </c>
      <c r="R859" s="153">
        <f t="shared" si="161"/>
        <v>-31.45717157688491</v>
      </c>
      <c r="S859" s="153">
        <f t="shared" si="162"/>
        <v>15.124022043315968</v>
      </c>
      <c r="T859" s="153">
        <f t="shared" si="163"/>
        <v>-16.333149533568943</v>
      </c>
      <c r="U859" s="154">
        <f t="shared" si="167"/>
        <v>-15015.133793770632</v>
      </c>
      <c r="V859" s="153">
        <f t="shared" si="156"/>
        <v>274.4391328884567</v>
      </c>
      <c r="W859" s="153">
        <f t="shared" si="164"/>
        <v>1.4391328884566974</v>
      </c>
      <c r="X859" s="153">
        <f t="shared" si="165"/>
        <v>34.590439199222054</v>
      </c>
      <c r="Y859" s="155">
        <v>2.2686033064973952</v>
      </c>
      <c r="Z859" s="153">
        <f t="shared" si="166"/>
        <v>44.510316915286332</v>
      </c>
      <c r="AA859" s="165">
        <v>2670.6190149171798</v>
      </c>
    </row>
    <row r="860" spans="13:27">
      <c r="M860" s="164">
        <f>Equations!E860-V859</f>
        <v>-57.956132888456693</v>
      </c>
      <c r="N860" s="152">
        <f t="shared" si="157"/>
        <v>-30.572277382817706</v>
      </c>
      <c r="O860" s="152">
        <f t="shared" si="158"/>
        <v>-185.2865295928346</v>
      </c>
      <c r="P860" s="152">
        <f t="shared" si="159"/>
        <v>-24.201090147030193</v>
      </c>
      <c r="Q860" s="152">
        <f t="shared" si="160"/>
        <v>-13.861159660853792</v>
      </c>
      <c r="R860" s="153">
        <f t="shared" si="161"/>
        <v>-31.415562188374839</v>
      </c>
      <c r="S860" s="153">
        <f t="shared" si="162"/>
        <v>15.109636306067323</v>
      </c>
      <c r="T860" s="153">
        <f t="shared" si="163"/>
        <v>-16.305925882307516</v>
      </c>
      <c r="U860" s="154">
        <f t="shared" si="167"/>
        <v>-15031.439719652939</v>
      </c>
      <c r="V860" s="153">
        <f t="shared" si="156"/>
        <v>274.41760689260622</v>
      </c>
      <c r="W860" s="153">
        <f t="shared" si="164"/>
        <v>1.4176068926062158</v>
      </c>
      <c r="X860" s="153">
        <f t="shared" si="165"/>
        <v>34.551692406691188</v>
      </c>
      <c r="Y860" s="155">
        <v>2.2664454459100982</v>
      </c>
      <c r="Z860" s="153">
        <f t="shared" si="166"/>
        <v>44.5480910060515</v>
      </c>
      <c r="AA860" s="165">
        <v>2672.8854603630898</v>
      </c>
    </row>
    <row r="861" spans="13:27">
      <c r="M861" s="164">
        <f>Equations!E861-V860</f>
        <v>-57.934606892606212</v>
      </c>
      <c r="N861" s="152">
        <f t="shared" si="157"/>
        <v>-30.560922265019407</v>
      </c>
      <c r="O861" s="152">
        <f t="shared" si="158"/>
        <v>-185.21771069708734</v>
      </c>
      <c r="P861" s="152">
        <f t="shared" si="159"/>
        <v>-24.192101407786936</v>
      </c>
      <c r="Q861" s="152">
        <f t="shared" si="160"/>
        <v>-13.856011365919816</v>
      </c>
      <c r="R861" s="153">
        <f t="shared" si="161"/>
        <v>-31.373990219041094</v>
      </c>
      <c r="S861" s="153">
        <f t="shared" si="162"/>
        <v>15.095248500449138</v>
      </c>
      <c r="T861" s="153">
        <f t="shared" si="163"/>
        <v>-16.278741718591956</v>
      </c>
      <c r="U861" s="154">
        <f t="shared" si="167"/>
        <v>-15047.718461371531</v>
      </c>
      <c r="V861" s="153">
        <f t="shared" si="156"/>
        <v>274.39611678347563</v>
      </c>
      <c r="W861" s="153">
        <f t="shared" si="164"/>
        <v>1.3961167834756338</v>
      </c>
      <c r="X861" s="153">
        <f t="shared" si="165"/>
        <v>34.513010210256141</v>
      </c>
      <c r="Y861" s="155">
        <v>2.2642872750673706</v>
      </c>
      <c r="Z861" s="153">
        <f t="shared" si="166"/>
        <v>44.585829127302624</v>
      </c>
      <c r="AA861" s="165">
        <v>2675.1497476381574</v>
      </c>
    </row>
    <row r="862" spans="13:27">
      <c r="M862" s="164">
        <f>Equations!E862-V861</f>
        <v>-57.91311678347563</v>
      </c>
      <c r="N862" s="152">
        <f t="shared" si="157"/>
        <v>-30.549586077724239</v>
      </c>
      <c r="O862" s="152">
        <f t="shared" si="158"/>
        <v>-185.14900653166205</v>
      </c>
      <c r="P862" s="152">
        <f t="shared" si="159"/>
        <v>-24.183127653976623</v>
      </c>
      <c r="Q862" s="152">
        <f t="shared" si="160"/>
        <v>-13.850871653883448</v>
      </c>
      <c r="R862" s="153">
        <f t="shared" si="161"/>
        <v>-31.332455584784352</v>
      </c>
      <c r="S862" s="153">
        <f t="shared" si="162"/>
        <v>15.080858624036846</v>
      </c>
      <c r="T862" s="153">
        <f t="shared" si="163"/>
        <v>-16.251596960747506</v>
      </c>
      <c r="U862" s="154">
        <f t="shared" si="167"/>
        <v>-15063.970058332277</v>
      </c>
      <c r="V862" s="153">
        <f t="shared" si="156"/>
        <v>274.37466250904401</v>
      </c>
      <c r="W862" s="153">
        <f t="shared" si="164"/>
        <v>1.3746625090440148</v>
      </c>
      <c r="X862" s="153">
        <f t="shared" si="165"/>
        <v>34.474392516279224</v>
      </c>
      <c r="Y862" s="155">
        <v>2.2621287936055268</v>
      </c>
      <c r="Z862" s="153">
        <f t="shared" si="166"/>
        <v>44.62353127386271</v>
      </c>
      <c r="AA862" s="165">
        <v>2677.4118764317627</v>
      </c>
    </row>
    <row r="863" spans="13:27">
      <c r="M863" s="164">
        <f>Equations!E863-V862</f>
        <v>-57.891662509044011</v>
      </c>
      <c r="N863" s="152">
        <f t="shared" si="157"/>
        <v>-30.53826879349079</v>
      </c>
      <c r="O863" s="152">
        <f t="shared" si="158"/>
        <v>-185.08041693024717</v>
      </c>
      <c r="P863" s="152">
        <f t="shared" si="159"/>
        <v>-24.174168863876563</v>
      </c>
      <c r="Q863" s="152">
        <f t="shared" si="160"/>
        <v>-13.845740512303026</v>
      </c>
      <c r="R863" s="153">
        <f t="shared" si="161"/>
        <v>-31.290958201651051</v>
      </c>
      <c r="S863" s="153">
        <f t="shared" si="162"/>
        <v>15.066466674400253</v>
      </c>
      <c r="T863" s="153">
        <f t="shared" si="163"/>
        <v>-16.224491527250798</v>
      </c>
      <c r="U863" s="154">
        <f t="shared" si="167"/>
        <v>-15080.194549859529</v>
      </c>
      <c r="V863" s="153">
        <f t="shared" si="156"/>
        <v>274.35324401739791</v>
      </c>
      <c r="W863" s="153">
        <f t="shared" si="164"/>
        <v>1.3532440173979126</v>
      </c>
      <c r="X863" s="153">
        <f t="shared" si="165"/>
        <v>34.435839231316244</v>
      </c>
      <c r="Y863" s="155">
        <v>2.2599700011600379</v>
      </c>
      <c r="Z863" s="153">
        <f t="shared" si="166"/>
        <v>44.661197440548712</v>
      </c>
      <c r="AA863" s="165">
        <v>2679.6718464329228</v>
      </c>
    </row>
    <row r="864" spans="13:27">
      <c r="M864" s="164">
        <f>Equations!E864-V863</f>
        <v>-57.870244017397908</v>
      </c>
      <c r="N864" s="152">
        <f t="shared" si="157"/>
        <v>-30.52697038493433</v>
      </c>
      <c r="O864" s="152">
        <f t="shared" si="158"/>
        <v>-185.01194172687471</v>
      </c>
      <c r="P864" s="152">
        <f t="shared" si="159"/>
        <v>-24.16522501580895</v>
      </c>
      <c r="Q864" s="152">
        <f t="shared" si="160"/>
        <v>-13.840617928762597</v>
      </c>
      <c r="R864" s="153">
        <f t="shared" si="161"/>
        <v>-31.249497985832875</v>
      </c>
      <c r="S864" s="153">
        <f t="shared" si="162"/>
        <v>15.05207264910351</v>
      </c>
      <c r="T864" s="153">
        <f t="shared" si="163"/>
        <v>-16.197425336729367</v>
      </c>
      <c r="U864" s="154">
        <f t="shared" si="167"/>
        <v>-15096.391975196258</v>
      </c>
      <c r="V864" s="153">
        <f t="shared" si="156"/>
        <v>274.33186125673143</v>
      </c>
      <c r="W864" s="153">
        <f t="shared" si="164"/>
        <v>1.331861256731429</v>
      </c>
      <c r="X864" s="153">
        <f t="shared" si="165"/>
        <v>34.397350262116575</v>
      </c>
      <c r="Y864" s="155">
        <v>2.2578108973655264</v>
      </c>
      <c r="Z864" s="153">
        <f t="shared" si="166"/>
        <v>44.698827622171478</v>
      </c>
      <c r="AA864" s="165">
        <v>2681.9296573302886</v>
      </c>
    </row>
    <row r="865" spans="13:27">
      <c r="M865" s="164">
        <f>Equations!E865-V864</f>
        <v>-57.848861256731425</v>
      </c>
      <c r="N865" s="152">
        <f t="shared" si="157"/>
        <v>-30.515690824726882</v>
      </c>
      <c r="O865" s="152">
        <f t="shared" si="158"/>
        <v>-184.94358075592049</v>
      </c>
      <c r="P865" s="152">
        <f t="shared" si="159"/>
        <v>-24.156296088140881</v>
      </c>
      <c r="Q865" s="152">
        <f t="shared" si="160"/>
        <v>-13.835503890871932</v>
      </c>
      <c r="R865" s="153">
        <f t="shared" si="161"/>
        <v>-31.20807485366656</v>
      </c>
      <c r="S865" s="153">
        <f t="shared" si="162"/>
        <v>15.037676545705141</v>
      </c>
      <c r="T865" s="153">
        <f t="shared" si="163"/>
        <v>-16.17039830796142</v>
      </c>
      <c r="U865" s="154">
        <f t="shared" si="167"/>
        <v>-15112.562373504219</v>
      </c>
      <c r="V865" s="153">
        <f t="shared" si="156"/>
        <v>274.31051417534576</v>
      </c>
      <c r="W865" s="153">
        <f t="shared" si="164"/>
        <v>1.3105141753457588</v>
      </c>
      <c r="X865" s="153">
        <f t="shared" si="165"/>
        <v>34.358925515622367</v>
      </c>
      <c r="Y865" s="155">
        <v>2.2556514818557711</v>
      </c>
      <c r="Z865" s="153">
        <f t="shared" si="166"/>
        <v>44.736421813535735</v>
      </c>
      <c r="AA865" s="165">
        <v>2684.1853088121443</v>
      </c>
    </row>
    <row r="866" spans="13:27">
      <c r="M866" s="164">
        <f>Equations!E866-V865</f>
        <v>-57.827514175345755</v>
      </c>
      <c r="N866" s="152">
        <f t="shared" si="157"/>
        <v>-30.504430085596955</v>
      </c>
      <c r="O866" s="152">
        <f t="shared" si="158"/>
        <v>-184.87533385210273</v>
      </c>
      <c r="P866" s="152">
        <f t="shared" si="159"/>
        <v>-24.147382059284183</v>
      </c>
      <c r="Q866" s="152">
        <f t="shared" si="160"/>
        <v>-13.830398386266415</v>
      </c>
      <c r="R866" s="153">
        <f t="shared" si="161"/>
        <v>-31.166688721633303</v>
      </c>
      <c r="S866" s="153">
        <f t="shared" si="162"/>
        <v>15.023278361757979</v>
      </c>
      <c r="T866" s="153">
        <f t="shared" si="163"/>
        <v>-16.143410359875325</v>
      </c>
      <c r="U866" s="154">
        <f t="shared" si="167"/>
        <v>-15128.705783864094</v>
      </c>
      <c r="V866" s="153">
        <f t="shared" si="156"/>
        <v>274.28920272164925</v>
      </c>
      <c r="W866" s="153">
        <f t="shared" si="164"/>
        <v>1.2892027216492465</v>
      </c>
      <c r="X866" s="153">
        <f t="shared" si="165"/>
        <v>34.320564898968641</v>
      </c>
      <c r="Y866" s="155">
        <v>2.2534917542636967</v>
      </c>
      <c r="Z866" s="153">
        <f t="shared" si="166"/>
        <v>44.773980009440137</v>
      </c>
      <c r="AA866" s="165">
        <v>2686.4388005664082</v>
      </c>
    </row>
    <row r="867" spans="13:27">
      <c r="M867" s="164">
        <f>Equations!E867-V866</f>
        <v>-57.806202721649242</v>
      </c>
      <c r="N867" s="152">
        <f t="shared" si="157"/>
        <v>-30.493188140329579</v>
      </c>
      <c r="O867" s="152">
        <f t="shared" si="158"/>
        <v>-184.80720085048227</v>
      </c>
      <c r="P867" s="152">
        <f t="shared" si="159"/>
        <v>-24.138482907695405</v>
      </c>
      <c r="Q867" s="152">
        <f t="shared" si="160"/>
        <v>-13.825301402607053</v>
      </c>
      <c r="R867" s="153">
        <f t="shared" si="161"/>
        <v>-31.125339506358522</v>
      </c>
      <c r="S867" s="153">
        <f t="shared" si="162"/>
        <v>15.00887809480917</v>
      </c>
      <c r="T867" s="153">
        <f t="shared" si="163"/>
        <v>-16.116461411549352</v>
      </c>
      <c r="U867" s="154">
        <f t="shared" si="167"/>
        <v>-15144.822245275644</v>
      </c>
      <c r="V867" s="153">
        <f t="shared" si="156"/>
        <v>274.26792684415705</v>
      </c>
      <c r="W867" s="153">
        <f t="shared" si="164"/>
        <v>1.2679268441570457</v>
      </c>
      <c r="X867" s="153">
        <f t="shared" si="165"/>
        <v>34.282268319482682</v>
      </c>
      <c r="Y867" s="155">
        <v>2.2513317142213753</v>
      </c>
      <c r="Z867" s="153">
        <f t="shared" si="166"/>
        <v>44.811502204677161</v>
      </c>
      <c r="AA867" s="165">
        <v>2688.6901322806298</v>
      </c>
    </row>
    <row r="868" spans="13:27">
      <c r="M868" s="164">
        <f>Equations!E868-V867</f>
        <v>-57.784926844157042</v>
      </c>
      <c r="N868" s="152">
        <f t="shared" si="157"/>
        <v>-30.481964961766124</v>
      </c>
      <c r="O868" s="152">
        <f t="shared" si="158"/>
        <v>-184.73918158646134</v>
      </c>
      <c r="P868" s="152">
        <f t="shared" si="159"/>
        <v>-24.129598611875721</v>
      </c>
      <c r="Q868" s="152">
        <f t="shared" si="160"/>
        <v>-13.820212927580403</v>
      </c>
      <c r="R868" s="153">
        <f t="shared" si="161"/>
        <v>-31.084027124611371</v>
      </c>
      <c r="S868" s="153">
        <f t="shared" si="162"/>
        <v>14.994475742400137</v>
      </c>
      <c r="T868" s="153">
        <f t="shared" si="163"/>
        <v>-16.089551382211233</v>
      </c>
      <c r="U868" s="154">
        <f t="shared" si="167"/>
        <v>-15160.911796657854</v>
      </c>
      <c r="V868" s="153">
        <f t="shared" si="156"/>
        <v>274.24668649149078</v>
      </c>
      <c r="W868" s="153">
        <f t="shared" si="164"/>
        <v>1.2466864914907774</v>
      </c>
      <c r="X868" s="153">
        <f t="shared" si="165"/>
        <v>34.244035684683396</v>
      </c>
      <c r="Y868" s="155">
        <v>2.2491713613600206</v>
      </c>
      <c r="Z868" s="153">
        <f t="shared" si="166"/>
        <v>44.848988394033164</v>
      </c>
      <c r="AA868" s="165">
        <v>2690.9393036419897</v>
      </c>
    </row>
    <row r="869" spans="13:27">
      <c r="M869" s="164">
        <f>Equations!E869-V868</f>
        <v>-57.763686491490773</v>
      </c>
      <c r="N869" s="152">
        <f t="shared" si="157"/>
        <v>-30.470760522804127</v>
      </c>
      <c r="O869" s="152">
        <f t="shared" si="158"/>
        <v>-184.67127589578257</v>
      </c>
      <c r="P869" s="152">
        <f t="shared" si="159"/>
        <v>-24.120729150370749</v>
      </c>
      <c r="Q869" s="152">
        <f t="shared" si="160"/>
        <v>-13.815132948898482</v>
      </c>
      <c r="R869" s="153">
        <f t="shared" si="161"/>
        <v>-31.042751493304262</v>
      </c>
      <c r="S869" s="153">
        <f t="shared" si="162"/>
        <v>14.980071302066568</v>
      </c>
      <c r="T869" s="153">
        <f t="shared" si="163"/>
        <v>-16.062680191237696</v>
      </c>
      <c r="U869" s="154">
        <f t="shared" si="167"/>
        <v>-15176.974476849093</v>
      </c>
      <c r="V869" s="153">
        <f t="shared" si="156"/>
        <v>274.22548161237876</v>
      </c>
      <c r="W869" s="153">
        <f t="shared" si="164"/>
        <v>1.2254816123787577</v>
      </c>
      <c r="X869" s="153">
        <f t="shared" si="165"/>
        <v>34.205866902281763</v>
      </c>
      <c r="Y869" s="155">
        <v>2.2470106953099851</v>
      </c>
      <c r="Z869" s="153">
        <f t="shared" si="166"/>
        <v>44.886438572288327</v>
      </c>
      <c r="AA869" s="165">
        <v>2693.1863143372998</v>
      </c>
    </row>
    <row r="870" spans="13:27">
      <c r="M870" s="164">
        <f>Equations!E870-V869</f>
        <v>-57.742481612378754</v>
      </c>
      <c r="N870" s="152">
        <f t="shared" si="157"/>
        <v>-30.459574796397408</v>
      </c>
      <c r="O870" s="152">
        <f t="shared" si="158"/>
        <v>-184.60348361452975</v>
      </c>
      <c r="P870" s="152">
        <f t="shared" si="159"/>
        <v>-24.111874501770671</v>
      </c>
      <c r="Q870" s="152">
        <f t="shared" si="160"/>
        <v>-13.810061454298824</v>
      </c>
      <c r="R870" s="153">
        <f t="shared" si="161"/>
        <v>-31.001512529492736</v>
      </c>
      <c r="S870" s="153">
        <f t="shared" si="162"/>
        <v>14.9656647713384</v>
      </c>
      <c r="T870" s="153">
        <f t="shared" si="163"/>
        <v>-16.035847758154336</v>
      </c>
      <c r="U870" s="154">
        <f t="shared" si="167"/>
        <v>-15193.010324607247</v>
      </c>
      <c r="V870" s="153">
        <f t="shared" si="156"/>
        <v>274.20431215565532</v>
      </c>
      <c r="W870" s="153">
        <f t="shared" si="164"/>
        <v>1.204312155655316</v>
      </c>
      <c r="X870" s="153">
        <f t="shared" si="165"/>
        <v>34.167761880179569</v>
      </c>
      <c r="Y870" s="155">
        <v>2.2448497157007599</v>
      </c>
      <c r="Z870" s="153">
        <f t="shared" si="166"/>
        <v>44.923852734216673</v>
      </c>
      <c r="AA870" s="165">
        <v>2695.4311640530004</v>
      </c>
    </row>
    <row r="871" spans="13:27">
      <c r="M871" s="164">
        <f>Equations!E871-V870</f>
        <v>-57.721312155655312</v>
      </c>
      <c r="N871" s="152">
        <f t="shared" si="157"/>
        <v>-30.448407755555703</v>
      </c>
      <c r="O871" s="152">
        <f t="shared" si="158"/>
        <v>-184.53580457912545</v>
      </c>
      <c r="P871" s="152">
        <f t="shared" si="159"/>
        <v>-24.103034644709922</v>
      </c>
      <c r="Q871" s="152">
        <f t="shared" si="160"/>
        <v>-13.804998431544321</v>
      </c>
      <c r="R871" s="153">
        <f t="shared" si="161"/>
        <v>-30.960310150374816</v>
      </c>
      <c r="S871" s="153">
        <f t="shared" si="162"/>
        <v>14.951256147739809</v>
      </c>
      <c r="T871" s="153">
        <f t="shared" si="163"/>
        <v>-16.009054002635008</v>
      </c>
      <c r="U871" s="154">
        <f t="shared" si="167"/>
        <v>-15209.019378609883</v>
      </c>
      <c r="V871" s="153">
        <f t="shared" si="156"/>
        <v>274.18317807026091</v>
      </c>
      <c r="W871" s="153">
        <f t="shared" si="164"/>
        <v>1.183178070260908</v>
      </c>
      <c r="X871" s="153">
        <f t="shared" si="165"/>
        <v>34.129720526469633</v>
      </c>
      <c r="Y871" s="155">
        <v>2.2426884221609713</v>
      </c>
      <c r="Z871" s="153">
        <f t="shared" si="166"/>
        <v>44.961230874586022</v>
      </c>
      <c r="AA871" s="165">
        <v>2697.6738524751613</v>
      </c>
    </row>
    <row r="872" spans="13:27">
      <c r="M872" s="164">
        <f>Equations!E872-V871</f>
        <v>-57.700178070260904</v>
      </c>
      <c r="N872" s="152">
        <f t="shared" si="157"/>
        <v>-30.437259373344741</v>
      </c>
      <c r="O872" s="152">
        <f t="shared" si="158"/>
        <v>-184.46823862633175</v>
      </c>
      <c r="P872" s="152">
        <f t="shared" si="159"/>
        <v>-24.09420955786727</v>
      </c>
      <c r="Q872" s="152">
        <f t="shared" si="160"/>
        <v>-13.799943868423249</v>
      </c>
      <c r="R872" s="153">
        <f t="shared" si="161"/>
        <v>-30.919144273290716</v>
      </c>
      <c r="S872" s="153">
        <f t="shared" si="162"/>
        <v>14.936845428789159</v>
      </c>
      <c r="T872" s="153">
        <f t="shared" si="163"/>
        <v>-15.982298844501557</v>
      </c>
      <c r="U872" s="154">
        <f t="shared" si="167"/>
        <v>-15225.001677454384</v>
      </c>
      <c r="V872" s="153">
        <f t="shared" si="156"/>
        <v>274.16207930524189</v>
      </c>
      <c r="W872" s="153">
        <f t="shared" si="164"/>
        <v>1.162079305241889</v>
      </c>
      <c r="X872" s="153">
        <f t="shared" si="165"/>
        <v>34.091742749435397</v>
      </c>
      <c r="Y872" s="155">
        <v>2.2405268143183736</v>
      </c>
      <c r="Z872" s="153">
        <f t="shared" si="166"/>
        <v>44.998572988157996</v>
      </c>
      <c r="AA872" s="165">
        <v>2699.9143792894797</v>
      </c>
    </row>
    <row r="873" spans="13:27">
      <c r="M873" s="164">
        <f>Equations!E873-V872</f>
        <v>-57.679079305241885</v>
      </c>
      <c r="N873" s="152">
        <f t="shared" si="157"/>
        <v>-30.426129622886098</v>
      </c>
      <c r="O873" s="152">
        <f t="shared" si="158"/>
        <v>-184.40078559324908</v>
      </c>
      <c r="P873" s="152">
        <f t="shared" si="159"/>
        <v>-24.085399219965687</v>
      </c>
      <c r="Q873" s="152">
        <f t="shared" si="160"/>
        <v>-13.794897752749204</v>
      </c>
      <c r="R873" s="153">
        <f t="shared" si="161"/>
        <v>-30.878014815722477</v>
      </c>
      <c r="S873" s="153">
        <f t="shared" si="162"/>
        <v>14.922432611999005</v>
      </c>
      <c r="T873" s="153">
        <f t="shared" si="163"/>
        <v>-15.955582203723472</v>
      </c>
      <c r="U873" s="154">
        <f t="shared" si="167"/>
        <v>-15240.957259658107</v>
      </c>
      <c r="V873" s="153">
        <f t="shared" si="156"/>
        <v>274.14101580975023</v>
      </c>
      <c r="W873" s="153">
        <f t="shared" si="164"/>
        <v>1.141015809750229</v>
      </c>
      <c r="X873" s="153">
        <f t="shared" si="165"/>
        <v>34.053828457550409</v>
      </c>
      <c r="Y873" s="155">
        <v>2.2383648917998507</v>
      </c>
      <c r="Z873" s="153">
        <f t="shared" si="166"/>
        <v>45.035879069687994</v>
      </c>
      <c r="AA873" s="165">
        <v>2702.1527441812796</v>
      </c>
    </row>
    <row r="874" spans="13:27">
      <c r="M874" s="164">
        <f>Equations!E874-V873</f>
        <v>-57.658015809750225</v>
      </c>
      <c r="N874" s="152">
        <f t="shared" si="157"/>
        <v>-30.41501847735708</v>
      </c>
      <c r="O874" s="152">
        <f t="shared" si="158"/>
        <v>-184.33344531731564</v>
      </c>
      <c r="P874" s="152">
        <f t="shared" si="159"/>
        <v>-24.076603609772263</v>
      </c>
      <c r="Q874" s="152">
        <f t="shared" si="160"/>
        <v>-13.789860072361048</v>
      </c>
      <c r="R874" s="153">
        <f t="shared" si="161"/>
        <v>-30.836921695293547</v>
      </c>
      <c r="S874" s="153">
        <f t="shared" si="162"/>
        <v>14.908017694876081</v>
      </c>
      <c r="T874" s="153">
        <f t="shared" si="163"/>
        <v>-15.928904000417466</v>
      </c>
      <c r="U874" s="154">
        <f t="shared" si="167"/>
        <v>-15256.886163658524</v>
      </c>
      <c r="V874" s="153">
        <f t="shared" si="156"/>
        <v>274.11998753304329</v>
      </c>
      <c r="W874" s="153">
        <f t="shared" si="164"/>
        <v>1.119987533043286</v>
      </c>
      <c r="X874" s="153">
        <f t="shared" si="165"/>
        <v>34.015977559477918</v>
      </c>
      <c r="Y874" s="155">
        <v>2.2362026542314122</v>
      </c>
      <c r="Z874" s="153">
        <f t="shared" si="166"/>
        <v>45.073149113925183</v>
      </c>
      <c r="AA874" s="165">
        <v>2704.388946835511</v>
      </c>
    </row>
    <row r="875" spans="13:27">
      <c r="M875" s="164">
        <f>Equations!E875-V874</f>
        <v>-57.636987533043282</v>
      </c>
      <c r="N875" s="152">
        <f t="shared" si="157"/>
        <v>-30.403925909990576</v>
      </c>
      <c r="O875" s="152">
        <f t="shared" si="158"/>
        <v>-184.26621763630649</v>
      </c>
      <c r="P875" s="152">
        <f t="shared" si="159"/>
        <v>-24.067822706098081</v>
      </c>
      <c r="Q875" s="152">
        <f t="shared" si="160"/>
        <v>-13.784830815122845</v>
      </c>
      <c r="R875" s="153">
        <f t="shared" si="161"/>
        <v>-30.795864829768309</v>
      </c>
      <c r="S875" s="153">
        <f t="shared" si="162"/>
        <v>14.893600674921242</v>
      </c>
      <c r="T875" s="153">
        <f t="shared" si="163"/>
        <v>-15.902264154847067</v>
      </c>
      <c r="U875" s="154">
        <f t="shared" si="167"/>
        <v>-15272.788427813372</v>
      </c>
      <c r="V875" s="153">
        <f t="shared" si="156"/>
        <v>274.09899442448381</v>
      </c>
      <c r="W875" s="153">
        <f t="shared" si="164"/>
        <v>1.0989944244838057</v>
      </c>
      <c r="X875" s="153">
        <f t="shared" si="165"/>
        <v>33.97818996407085</v>
      </c>
      <c r="Y875" s="155">
        <v>2.2340401012381861</v>
      </c>
      <c r="Z875" s="153">
        <f t="shared" si="166"/>
        <v>45.110383115612493</v>
      </c>
      <c r="AA875" s="165">
        <v>2706.6229869367494</v>
      </c>
    </row>
    <row r="876" spans="13:27">
      <c r="M876" s="164">
        <f>Equations!E876-V875</f>
        <v>-57.615994424483802</v>
      </c>
      <c r="N876" s="152">
        <f t="shared" si="157"/>
        <v>-30.392851894075065</v>
      </c>
      <c r="O876" s="152">
        <f t="shared" si="158"/>
        <v>-184.19910238833373</v>
      </c>
      <c r="P876" s="152">
        <f t="shared" si="159"/>
        <v>-24.059056487798248</v>
      </c>
      <c r="Q876" s="152">
        <f t="shared" si="160"/>
        <v>-13.779809968923864</v>
      </c>
      <c r="R876" s="153">
        <f t="shared" si="161"/>
        <v>-30.75484413705189</v>
      </c>
      <c r="S876" s="153">
        <f t="shared" si="162"/>
        <v>14.8791815496295</v>
      </c>
      <c r="T876" s="153">
        <f t="shared" si="163"/>
        <v>-15.87566258742239</v>
      </c>
      <c r="U876" s="154">
        <f t="shared" si="167"/>
        <v>-15288.664090400795</v>
      </c>
      <c r="V876" s="153">
        <f t="shared" si="156"/>
        <v>274.07803643353941</v>
      </c>
      <c r="W876" s="153">
        <f t="shared" si="164"/>
        <v>1.0780364335394097</v>
      </c>
      <c r="X876" s="153">
        <f t="shared" si="165"/>
        <v>33.94046558037094</v>
      </c>
      <c r="Y876" s="155">
        <v>2.2318772324444249</v>
      </c>
      <c r="Z876" s="153">
        <f t="shared" si="166"/>
        <v>45.147581069486563</v>
      </c>
      <c r="AA876" s="165">
        <v>2708.8548641691937</v>
      </c>
    </row>
    <row r="877" spans="13:27">
      <c r="M877" s="164">
        <f>Equations!E877-V876</f>
        <v>-57.595036433539406</v>
      </c>
      <c r="N877" s="152">
        <f t="shared" si="157"/>
        <v>-30.381796402954361</v>
      </c>
      <c r="O877" s="152">
        <f t="shared" si="158"/>
        <v>-184.13209941184462</v>
      </c>
      <c r="P877" s="152">
        <f t="shared" si="159"/>
        <v>-24.050304933771653</v>
      </c>
      <c r="Q877" s="152">
        <f t="shared" si="160"/>
        <v>-13.774797521678462</v>
      </c>
      <c r="R877" s="153">
        <f t="shared" si="161"/>
        <v>-30.713859535189489</v>
      </c>
      <c r="S877" s="153">
        <f t="shared" si="162"/>
        <v>14.864760316489937</v>
      </c>
      <c r="T877" s="153">
        <f t="shared" si="163"/>
        <v>-15.849099218699552</v>
      </c>
      <c r="U877" s="154">
        <f t="shared" si="167"/>
        <v>-15304.513189619494</v>
      </c>
      <c r="V877" s="153">
        <f t="shared" si="156"/>
        <v>274.05711350978288</v>
      </c>
      <c r="W877" s="153">
        <f t="shared" si="164"/>
        <v>1.0571135097828801</v>
      </c>
      <c r="X877" s="153">
        <f t="shared" si="165"/>
        <v>33.902804317609181</v>
      </c>
      <c r="Y877" s="155">
        <v>2.2297140474734904</v>
      </c>
      <c r="Z877" s="153">
        <f t="shared" si="166"/>
        <v>45.184742970277782</v>
      </c>
      <c r="AA877" s="165">
        <v>2711.0845782166671</v>
      </c>
    </row>
    <row r="878" spans="13:27">
      <c r="M878" s="164">
        <f>Equations!E878-V877</f>
        <v>-57.574113509782876</v>
      </c>
      <c r="N878" s="152">
        <f t="shared" si="157"/>
        <v>-30.370759410027745</v>
      </c>
      <c r="O878" s="152">
        <f t="shared" si="158"/>
        <v>-184.06520854562268</v>
      </c>
      <c r="P878" s="152">
        <f t="shared" si="159"/>
        <v>-24.041568022961098</v>
      </c>
      <c r="Q878" s="152">
        <f t="shared" si="160"/>
        <v>-13.769793461326138</v>
      </c>
      <c r="R878" s="153">
        <f t="shared" si="161"/>
        <v>-30.67291094236635</v>
      </c>
      <c r="S878" s="153">
        <f t="shared" si="162"/>
        <v>14.850336972985753</v>
      </c>
      <c r="T878" s="153">
        <f t="shared" si="163"/>
        <v>-15.822573969380597</v>
      </c>
      <c r="U878" s="154">
        <f t="shared" si="167"/>
        <v>-15320.335763588875</v>
      </c>
      <c r="V878" s="153">
        <f t="shared" si="156"/>
        <v>274.03622560289136</v>
      </c>
      <c r="W878" s="153">
        <f t="shared" si="164"/>
        <v>1.0362256028913635</v>
      </c>
      <c r="X878" s="153">
        <f t="shared" si="165"/>
        <v>33.865206085204456</v>
      </c>
      <c r="Y878" s="155">
        <v>2.2275505459478628</v>
      </c>
      <c r="Z878" s="153">
        <f t="shared" si="166"/>
        <v>45.221868812710248</v>
      </c>
      <c r="AA878" s="165">
        <v>2713.312128762615</v>
      </c>
    </row>
    <row r="879" spans="13:27">
      <c r="M879" s="164">
        <f>Equations!E879-V878</f>
        <v>-57.553225602891359</v>
      </c>
      <c r="N879" s="152">
        <f t="shared" si="157"/>
        <v>-30.359740888749538</v>
      </c>
      <c r="O879" s="152">
        <f t="shared" si="158"/>
        <v>-183.99842962878509</v>
      </c>
      <c r="P879" s="152">
        <f t="shared" si="159"/>
        <v>-24.032845734352964</v>
      </c>
      <c r="Q879" s="152">
        <f t="shared" si="160"/>
        <v>-13.764797775831358</v>
      </c>
      <c r="R879" s="153">
        <f t="shared" si="161"/>
        <v>-30.631998276907016</v>
      </c>
      <c r="S879" s="153">
        <f t="shared" si="162"/>
        <v>14.835911516594207</v>
      </c>
      <c r="T879" s="153">
        <f t="shared" si="163"/>
        <v>-15.796086760312809</v>
      </c>
      <c r="U879" s="154">
        <f t="shared" si="167"/>
        <v>-15336.131850349188</v>
      </c>
      <c r="V879" s="153">
        <f t="shared" si="156"/>
        <v>274.01537266264677</v>
      </c>
      <c r="W879" s="153">
        <f t="shared" si="164"/>
        <v>1.0153726626467687</v>
      </c>
      <c r="X879" s="153">
        <f t="shared" si="165"/>
        <v>33.827670792764181</v>
      </c>
      <c r="Y879" s="155">
        <v>2.225386727489131</v>
      </c>
      <c r="Z879" s="153">
        <f t="shared" si="166"/>
        <v>45.258958591501731</v>
      </c>
      <c r="AA879" s="165">
        <v>2715.5375154901039</v>
      </c>
    </row>
    <row r="880" spans="13:27">
      <c r="M880" s="164">
        <f>Equations!E880-V879</f>
        <v>-57.532372662646765</v>
      </c>
      <c r="N880" s="152">
        <f t="shared" si="157"/>
        <v>-30.348740812629345</v>
      </c>
      <c r="O880" s="152">
        <f t="shared" si="158"/>
        <v>-183.93176250078392</v>
      </c>
      <c r="P880" s="152">
        <f t="shared" si="159"/>
        <v>-24.024138046977384</v>
      </c>
      <c r="Q880" s="152">
        <f t="shared" si="160"/>
        <v>-13.759810453183643</v>
      </c>
      <c r="R880" s="153">
        <f t="shared" si="161"/>
        <v>-30.591121457275161</v>
      </c>
      <c r="S880" s="153">
        <f t="shared" si="162"/>
        <v>14.821483944786568</v>
      </c>
      <c r="T880" s="153">
        <f t="shared" si="163"/>
        <v>-15.769637512488593</v>
      </c>
      <c r="U880" s="154">
        <f t="shared" si="167"/>
        <v>-15351.901487861676</v>
      </c>
      <c r="V880" s="153">
        <f t="shared" si="156"/>
        <v>273.9945546389352</v>
      </c>
      <c r="W880" s="153">
        <f t="shared" si="164"/>
        <v>0.99455463893519891</v>
      </c>
      <c r="X880" s="153">
        <f t="shared" si="165"/>
        <v>33.790198350083358</v>
      </c>
      <c r="Y880" s="155">
        <v>2.2232225917179851</v>
      </c>
      <c r="Z880" s="153">
        <f t="shared" si="166"/>
        <v>45.296012301363696</v>
      </c>
      <c r="AA880" s="165">
        <v>2717.7607380818217</v>
      </c>
    </row>
    <row r="881" spans="13:27">
      <c r="M881" s="164">
        <f>Equations!E881-V880</f>
        <v>-57.511554638935195</v>
      </c>
      <c r="N881" s="152">
        <f t="shared" si="157"/>
        <v>-30.337759155231719</v>
      </c>
      <c r="O881" s="152">
        <f t="shared" si="158"/>
        <v>-183.86520700140437</v>
      </c>
      <c r="P881" s="152">
        <f t="shared" si="159"/>
        <v>-24.015444939908001</v>
      </c>
      <c r="Q881" s="152">
        <f t="shared" si="160"/>
        <v>-13.754831481397433</v>
      </c>
      <c r="R881" s="153">
        <f t="shared" si="161"/>
        <v>-30.550280402073195</v>
      </c>
      <c r="S881" s="153">
        <f t="shared" si="162"/>
        <v>14.807054255028172</v>
      </c>
      <c r="T881" s="153">
        <f t="shared" si="163"/>
        <v>-15.743226147045023</v>
      </c>
      <c r="U881" s="154">
        <f t="shared" si="167"/>
        <v>-15367.644714008722</v>
      </c>
      <c r="V881" s="153">
        <f t="shared" si="156"/>
        <v>273.97377148174678</v>
      </c>
      <c r="W881" s="153">
        <f t="shared" si="164"/>
        <v>0.97377148174678041</v>
      </c>
      <c r="X881" s="153">
        <f t="shared" si="165"/>
        <v>33.752788667144202</v>
      </c>
      <c r="Y881" s="155">
        <v>2.2210581382542256</v>
      </c>
      <c r="Z881" s="153">
        <f t="shared" si="166"/>
        <v>45.333029937001264</v>
      </c>
      <c r="AA881" s="165">
        <v>2719.9817962200759</v>
      </c>
    </row>
    <row r="882" spans="13:27">
      <c r="M882" s="164">
        <f>Equations!E882-V881</f>
        <v>-57.490771481746776</v>
      </c>
      <c r="N882" s="152">
        <f t="shared" si="157"/>
        <v>-30.326795890176097</v>
      </c>
      <c r="O882" s="152">
        <f t="shared" si="158"/>
        <v>-183.79876297076424</v>
      </c>
      <c r="P882" s="152">
        <f t="shared" si="159"/>
        <v>-24.006766392261891</v>
      </c>
      <c r="Q882" s="152">
        <f t="shared" si="160"/>
        <v>-13.749860848512045</v>
      </c>
      <c r="R882" s="153">
        <f t="shared" si="161"/>
        <v>-30.509475030041735</v>
      </c>
      <c r="S882" s="153">
        <f t="shared" si="162"/>
        <v>14.792622444778342</v>
      </c>
      <c r="T882" s="153">
        <f t="shared" si="163"/>
        <v>-15.716852585263393</v>
      </c>
      <c r="U882" s="154">
        <f t="shared" si="167"/>
        <v>-15383.361566593985</v>
      </c>
      <c r="V882" s="153">
        <f t="shared" si="156"/>
        <v>273.95302314117566</v>
      </c>
      <c r="W882" s="153">
        <f t="shared" si="164"/>
        <v>0.95302314117566311</v>
      </c>
      <c r="X882" s="153">
        <f t="shared" si="165"/>
        <v>33.715441654116191</v>
      </c>
      <c r="Y882" s="155">
        <v>2.2188933667167512</v>
      </c>
      <c r="Z882" s="153">
        <f t="shared" si="166"/>
        <v>45.370011493113211</v>
      </c>
      <c r="AA882" s="165">
        <v>2722.2006895867926</v>
      </c>
    </row>
    <row r="883" spans="13:27">
      <c r="M883" s="164">
        <f>Equations!E883-V882</f>
        <v>-57.470023141175659</v>
      </c>
      <c r="N883" s="152">
        <f t="shared" si="157"/>
        <v>-30.315850991136781</v>
      </c>
      <c r="O883" s="152">
        <f t="shared" si="158"/>
        <v>-183.73243024931384</v>
      </c>
      <c r="P883" s="152">
        <f t="shared" si="159"/>
        <v>-23.998102383199566</v>
      </c>
      <c r="Q883" s="152">
        <f t="shared" si="160"/>
        <v>-13.744898542591677</v>
      </c>
      <c r="R883" s="153">
        <f t="shared" si="161"/>
        <v>-30.468705260059341</v>
      </c>
      <c r="S883" s="153">
        <f t="shared" si="162"/>
        <v>14.778188511490361</v>
      </c>
      <c r="T883" s="153">
        <f t="shared" si="163"/>
        <v>-15.69051674856898</v>
      </c>
      <c r="U883" s="154">
        <f t="shared" si="167"/>
        <v>-15399.052083342554</v>
      </c>
      <c r="V883" s="153">
        <f t="shared" si="156"/>
        <v>273.93230956741974</v>
      </c>
      <c r="W883" s="153">
        <f t="shared" si="164"/>
        <v>0.93230956741973614</v>
      </c>
      <c r="X883" s="153">
        <f t="shared" si="165"/>
        <v>33.678157221355526</v>
      </c>
      <c r="Y883" s="155">
        <v>2.2167282767235541</v>
      </c>
      <c r="Z883" s="153">
        <f t="shared" si="166"/>
        <v>45.406956964391938</v>
      </c>
      <c r="AA883" s="165">
        <v>2724.4174178635162</v>
      </c>
    </row>
    <row r="884" spans="13:27">
      <c r="M884" s="164">
        <f>Equations!E884-V883</f>
        <v>-57.449309567419732</v>
      </c>
      <c r="N884" s="152">
        <f t="shared" si="157"/>
        <v>-30.304924431842796</v>
      </c>
      <c r="O884" s="152">
        <f t="shared" si="158"/>
        <v>-183.66620867783516</v>
      </c>
      <c r="P884" s="152">
        <f t="shared" si="159"/>
        <v>-23.989452891924863</v>
      </c>
      <c r="Q884" s="152">
        <f t="shared" si="160"/>
        <v>-13.739944551725337</v>
      </c>
      <c r="R884" s="153">
        <f t="shared" si="161"/>
        <v>-30.427971011142159</v>
      </c>
      <c r="S884" s="153">
        <f t="shared" si="162"/>
        <v>14.763752452611508</v>
      </c>
      <c r="T884" s="153">
        <f t="shared" si="163"/>
        <v>-15.664218558530651</v>
      </c>
      <c r="U884" s="154">
        <f t="shared" si="167"/>
        <v>-15414.716301901086</v>
      </c>
      <c r="V884" s="153">
        <f t="shared" si="156"/>
        <v>273.9116307107804</v>
      </c>
      <c r="W884" s="153">
        <f t="shared" si="164"/>
        <v>0.91163071078040048</v>
      </c>
      <c r="X884" s="153">
        <f t="shared" si="165"/>
        <v>33.640935279404722</v>
      </c>
      <c r="Y884" s="155">
        <v>2.214562867891726</v>
      </c>
      <c r="Z884" s="153">
        <f t="shared" si="166"/>
        <v>45.443866345523467</v>
      </c>
      <c r="AA884" s="165">
        <v>2726.631980731408</v>
      </c>
    </row>
    <row r="885" spans="13:27">
      <c r="M885" s="164">
        <f>Equations!E885-V884</f>
        <v>-57.428630710780396</v>
      </c>
      <c r="N885" s="152">
        <f t="shared" si="157"/>
        <v>-30.29401618607778</v>
      </c>
      <c r="O885" s="152">
        <f t="shared" si="158"/>
        <v>-183.6000980974411</v>
      </c>
      <c r="P885" s="152">
        <f t="shared" si="159"/>
        <v>-23.980817897684837</v>
      </c>
      <c r="Q885" s="152">
        <f t="shared" si="160"/>
        <v>-13.734998864026791</v>
      </c>
      <c r="R885" s="153">
        <f t="shared" si="161"/>
        <v>-30.387272202443427</v>
      </c>
      <c r="S885" s="153">
        <f t="shared" si="162"/>
        <v>14.749314265582967</v>
      </c>
      <c r="T885" s="153">
        <f t="shared" si="163"/>
        <v>-15.63795793686046</v>
      </c>
      <c r="U885" s="154">
        <f t="shared" si="167"/>
        <v>-15430.354259837946</v>
      </c>
      <c r="V885" s="153">
        <f t="shared" si="156"/>
        <v>273.89098652166234</v>
      </c>
      <c r="W885" s="153">
        <f t="shared" si="164"/>
        <v>0.8909865216623416</v>
      </c>
      <c r="X885" s="153">
        <f t="shared" si="165"/>
        <v>33.603775738992212</v>
      </c>
      <c r="Y885" s="155">
        <v>2.2123971398374449</v>
      </c>
      <c r="Z885" s="153">
        <f t="shared" si="166"/>
        <v>45.480739631187426</v>
      </c>
      <c r="AA885" s="165">
        <v>2728.8443778712453</v>
      </c>
    </row>
    <row r="886" spans="13:27">
      <c r="M886" s="164">
        <f>Equations!E886-V885</f>
        <v>-57.407986521662338</v>
      </c>
      <c r="N886" s="152">
        <f t="shared" si="157"/>
        <v>-30.283126227679844</v>
      </c>
      <c r="O886" s="152">
        <f t="shared" si="158"/>
        <v>-183.5340983495748</v>
      </c>
      <c r="P886" s="152">
        <f t="shared" si="159"/>
        <v>-23.972197379769675</v>
      </c>
      <c r="Q886" s="152">
        <f t="shared" si="160"/>
        <v>-13.730061467634505</v>
      </c>
      <c r="R886" s="153">
        <f t="shared" si="161"/>
        <v>-30.346608753253161</v>
      </c>
      <c r="S886" s="153">
        <f t="shared" si="162"/>
        <v>14.734873947839873</v>
      </c>
      <c r="T886" s="153">
        <f t="shared" si="163"/>
        <v>-15.611734805413288</v>
      </c>
      <c r="U886" s="154">
        <f t="shared" si="167"/>
        <v>-15445.96599464336</v>
      </c>
      <c r="V886" s="153">
        <f t="shared" si="156"/>
        <v>273.87037695057353</v>
      </c>
      <c r="W886" s="153">
        <f t="shared" si="164"/>
        <v>0.87037695057352948</v>
      </c>
      <c r="X886" s="153">
        <f t="shared" si="165"/>
        <v>33.56667851103235</v>
      </c>
      <c r="Y886" s="155">
        <v>2.2102310921759809</v>
      </c>
      <c r="Z886" s="153">
        <f t="shared" si="166"/>
        <v>45.517576816057023</v>
      </c>
      <c r="AA886" s="165">
        <v>2731.0546089634213</v>
      </c>
    </row>
    <row r="887" spans="13:27">
      <c r="M887" s="164">
        <f>Equations!E887-V886</f>
        <v>-57.387376950573525</v>
      </c>
      <c r="N887" s="152">
        <f t="shared" si="157"/>
        <v>-30.272254530541584</v>
      </c>
      <c r="O887" s="152">
        <f t="shared" si="158"/>
        <v>-183.46820927600959</v>
      </c>
      <c r="P887" s="152">
        <f t="shared" si="159"/>
        <v>-23.963591317512694</v>
      </c>
      <c r="Q887" s="152">
        <f t="shared" si="160"/>
        <v>-13.72513235071165</v>
      </c>
      <c r="R887" s="153">
        <f t="shared" si="161"/>
        <v>-30.305980582997787</v>
      </c>
      <c r="S887" s="153">
        <f t="shared" si="162"/>
        <v>14.720431496811235</v>
      </c>
      <c r="T887" s="153">
        <f t="shared" si="163"/>
        <v>-15.585549086186552</v>
      </c>
      <c r="U887" s="154">
        <f t="shared" si="167"/>
        <v>-15461.551543729547</v>
      </c>
      <c r="V887" s="153">
        <f t="shared" si="156"/>
        <v>273.84980194812482</v>
      </c>
      <c r="W887" s="153">
        <f t="shared" si="164"/>
        <v>0.84980194812482068</v>
      </c>
      <c r="X887" s="153">
        <f t="shared" si="165"/>
        <v>33.52964350662468</v>
      </c>
      <c r="Y887" s="155">
        <v>2.2080647245216851</v>
      </c>
      <c r="Z887" s="153">
        <f t="shared" si="166"/>
        <v>45.554377894799046</v>
      </c>
      <c r="AA887" s="165">
        <v>2733.2626736879429</v>
      </c>
    </row>
    <row r="888" spans="13:27">
      <c r="M888" s="164">
        <f>Equations!E888-V887</f>
        <v>-57.366801948124817</v>
      </c>
      <c r="N888" s="152">
        <f t="shared" si="157"/>
        <v>-30.261401068609871</v>
      </c>
      <c r="O888" s="152">
        <f t="shared" si="158"/>
        <v>-183.40243071884771</v>
      </c>
      <c r="P888" s="152">
        <f t="shared" si="159"/>
        <v>-23.954999690290169</v>
      </c>
      <c r="Q888" s="152">
        <f t="shared" si="160"/>
        <v>-13.720211501446002</v>
      </c>
      <c r="R888" s="153">
        <f t="shared" si="161"/>
        <v>-30.265387611239678</v>
      </c>
      <c r="S888" s="153">
        <f t="shared" si="162"/>
        <v>14.705986909919936</v>
      </c>
      <c r="T888" s="153">
        <f t="shared" si="163"/>
        <v>-15.559400701319742</v>
      </c>
      <c r="U888" s="154">
        <f t="shared" si="167"/>
        <v>-15477.110944430868</v>
      </c>
      <c r="V888" s="153">
        <f t="shared" si="156"/>
        <v>273.8292614650299</v>
      </c>
      <c r="W888" s="153">
        <f t="shared" si="164"/>
        <v>0.8292614650299015</v>
      </c>
      <c r="X888" s="153">
        <f t="shared" si="165"/>
        <v>33.49267063705382</v>
      </c>
      <c r="Y888" s="155">
        <v>2.2058980364879903</v>
      </c>
      <c r="Z888" s="153">
        <f t="shared" si="166"/>
        <v>45.591142862073852</v>
      </c>
      <c r="AA888" s="165">
        <v>2735.4685717244311</v>
      </c>
    </row>
    <row r="889" spans="13:27">
      <c r="M889" s="164">
        <f>Equations!E889-V888</f>
        <v>-57.346261465029897</v>
      </c>
      <c r="N889" s="152">
        <f t="shared" si="157"/>
        <v>-30.250565815885825</v>
      </c>
      <c r="O889" s="152">
        <f t="shared" si="158"/>
        <v>-183.33676252052015</v>
      </c>
      <c r="P889" s="152">
        <f t="shared" si="159"/>
        <v>-23.946422477521327</v>
      </c>
      <c r="Q889" s="152">
        <f t="shared" si="160"/>
        <v>-13.715298908049929</v>
      </c>
      <c r="R889" s="153">
        <f t="shared" si="161"/>
        <v>-30.224829757676872</v>
      </c>
      <c r="S889" s="153">
        <f t="shared" si="162"/>
        <v>14.691540184582728</v>
      </c>
      <c r="T889" s="153">
        <f t="shared" si="163"/>
        <v>-15.533289573094144</v>
      </c>
      <c r="U889" s="154">
        <f t="shared" si="167"/>
        <v>-15492.644234003961</v>
      </c>
      <c r="V889" s="153">
        <f t="shared" si="156"/>
        <v>273.808755452105</v>
      </c>
      <c r="W889" s="153">
        <f t="shared" si="164"/>
        <v>0.80875545210500377</v>
      </c>
      <c r="X889" s="153">
        <f t="shared" si="165"/>
        <v>33.455759813789008</v>
      </c>
      <c r="Y889" s="155">
        <v>2.2037310276874091</v>
      </c>
      <c r="Z889" s="153">
        <f t="shared" si="166"/>
        <v>45.62787171253531</v>
      </c>
      <c r="AA889" s="165">
        <v>2737.6723027521184</v>
      </c>
    </row>
    <row r="890" spans="13:27">
      <c r="M890" s="164">
        <f>Equations!E890-V889</f>
        <v>-57.325755452105</v>
      </c>
      <c r="N890" s="152">
        <f t="shared" si="157"/>
        <v>-30.239748746424649</v>
      </c>
      <c r="O890" s="152">
        <f t="shared" si="158"/>
        <v>-183.27120452378574</v>
      </c>
      <c r="P890" s="152">
        <f t="shared" si="159"/>
        <v>-23.937859658668195</v>
      </c>
      <c r="Q890" s="152">
        <f t="shared" si="160"/>
        <v>-13.710394558760328</v>
      </c>
      <c r="R890" s="153">
        <f t="shared" si="161"/>
        <v>-30.184306942142612</v>
      </c>
      <c r="S890" s="153">
        <f t="shared" si="162"/>
        <v>14.67709131821019</v>
      </c>
      <c r="T890" s="153">
        <f t="shared" si="163"/>
        <v>-15.507215623932423</v>
      </c>
      <c r="U890" s="154">
        <f t="shared" si="167"/>
        <v>-15508.151449627894</v>
      </c>
      <c r="V890" s="153">
        <f t="shared" si="156"/>
        <v>273.78828386026885</v>
      </c>
      <c r="W890" s="153">
        <f t="shared" si="164"/>
        <v>0.788283860268848</v>
      </c>
      <c r="X890" s="153">
        <f t="shared" si="165"/>
        <v>33.418910948483926</v>
      </c>
      <c r="Y890" s="155">
        <v>2.2015636977315283</v>
      </c>
      <c r="Z890" s="153">
        <f t="shared" si="166"/>
        <v>45.664564440830837</v>
      </c>
      <c r="AA890" s="165">
        <v>2739.8738664498501</v>
      </c>
    </row>
    <row r="891" spans="13:27">
      <c r="M891" s="164">
        <f>Equations!E891-V890</f>
        <v>-57.305283860268844</v>
      </c>
      <c r="N891" s="152">
        <f t="shared" si="157"/>
        <v>-30.228949834335616</v>
      </c>
      <c r="O891" s="152">
        <f t="shared" si="158"/>
        <v>-183.205756571731</v>
      </c>
      <c r="P891" s="152">
        <f t="shared" si="159"/>
        <v>-23.929311213235625</v>
      </c>
      <c r="Q891" s="152">
        <f t="shared" si="160"/>
        <v>-13.705498441838603</v>
      </c>
      <c r="R891" s="153">
        <f t="shared" si="161"/>
        <v>-30.143819084605017</v>
      </c>
      <c r="S891" s="153">
        <f t="shared" si="162"/>
        <v>14.662640308206697</v>
      </c>
      <c r="T891" s="153">
        <f t="shared" si="163"/>
        <v>-15.48117877639832</v>
      </c>
      <c r="U891" s="154">
        <f t="shared" si="167"/>
        <v>-15523.632628404292</v>
      </c>
      <c r="V891" s="153">
        <f t="shared" si="156"/>
        <v>273.7678466405423</v>
      </c>
      <c r="W891" s="153">
        <f t="shared" si="164"/>
        <v>0.76784664054230234</v>
      </c>
      <c r="X891" s="153">
        <f t="shared" si="165"/>
        <v>33.382123952976144</v>
      </c>
      <c r="Y891" s="155">
        <v>2.1993960462310045</v>
      </c>
      <c r="Z891" s="153">
        <f t="shared" si="166"/>
        <v>45.70122104160135</v>
      </c>
      <c r="AA891" s="165">
        <v>2742.073262496081</v>
      </c>
    </row>
    <row r="892" spans="13:27">
      <c r="M892" s="164">
        <f>Equations!E892-V891</f>
        <v>-57.284846640542298</v>
      </c>
      <c r="N892" s="152">
        <f t="shared" si="157"/>
        <v>-30.218169053781882</v>
      </c>
      <c r="O892" s="152">
        <f t="shared" si="158"/>
        <v>-183.14041850776897</v>
      </c>
      <c r="P892" s="152">
        <f t="shared" si="159"/>
        <v>-23.920777120771096</v>
      </c>
      <c r="Q892" s="152">
        <f t="shared" si="160"/>
        <v>-13.700610545570598</v>
      </c>
      <c r="R892" s="153">
        <f t="shared" si="161"/>
        <v>-30.103366105166657</v>
      </c>
      <c r="S892" s="153">
        <f t="shared" si="162"/>
        <v>14.648187151970422</v>
      </c>
      <c r="T892" s="153">
        <f t="shared" si="163"/>
        <v>-15.455178953196235</v>
      </c>
      <c r="U892" s="154">
        <f t="shared" si="167"/>
        <v>-15539.087807357488</v>
      </c>
      <c r="V892" s="153">
        <f t="shared" si="156"/>
        <v>273.74744374404833</v>
      </c>
      <c r="W892" s="153">
        <f t="shared" si="164"/>
        <v>0.7474437440483257</v>
      </c>
      <c r="X892" s="153">
        <f t="shared" si="165"/>
        <v>33.345398739286985</v>
      </c>
      <c r="Y892" s="155">
        <v>2.1972280727955633</v>
      </c>
      <c r="Z892" s="153">
        <f t="shared" si="166"/>
        <v>45.737841509481278</v>
      </c>
      <c r="AA892" s="165">
        <v>2744.2704905688765</v>
      </c>
    </row>
    <row r="893" spans="13:27">
      <c r="M893" s="164">
        <f>Equations!E893-V892</f>
        <v>-57.264443744048322</v>
      </c>
      <c r="N893" s="152">
        <f t="shared" si="157"/>
        <v>-30.207406378980451</v>
      </c>
      <c r="O893" s="152">
        <f t="shared" si="158"/>
        <v>-183.07519017563911</v>
      </c>
      <c r="P893" s="152">
        <f t="shared" si="159"/>
        <v>-23.912257360864722</v>
      </c>
      <c r="Q893" s="152">
        <f t="shared" si="160"/>
        <v>-13.695730858266561</v>
      </c>
      <c r="R893" s="153">
        <f t="shared" si="161"/>
        <v>-30.062947924064265</v>
      </c>
      <c r="S893" s="153">
        <f t="shared" si="162"/>
        <v>14.63373184689333</v>
      </c>
      <c r="T893" s="153">
        <f t="shared" si="163"/>
        <v>-15.429216077170935</v>
      </c>
      <c r="U893" s="154">
        <f t="shared" si="167"/>
        <v>-15554.517023434659</v>
      </c>
      <c r="V893" s="153">
        <f t="shared" si="156"/>
        <v>273.72707512201168</v>
      </c>
      <c r="W893" s="153">
        <f t="shared" si="164"/>
        <v>0.72707512201168356</v>
      </c>
      <c r="X893" s="153">
        <f t="shared" si="165"/>
        <v>33.308735219621028</v>
      </c>
      <c r="Y893" s="155">
        <v>2.1950597770339995</v>
      </c>
      <c r="Z893" s="153">
        <f t="shared" si="166"/>
        <v>45.774425839098512</v>
      </c>
      <c r="AA893" s="165">
        <v>2746.4655503459107</v>
      </c>
    </row>
    <row r="894" spans="13:27">
      <c r="M894" s="164">
        <f>Equations!E894-V893</f>
        <v>-57.244075122011679</v>
      </c>
      <c r="N894" s="152">
        <f t="shared" si="157"/>
        <v>-30.196661784202043</v>
      </c>
      <c r="O894" s="152">
        <f t="shared" si="158"/>
        <v>-183.01007141940633</v>
      </c>
      <c r="P894" s="152">
        <f t="shared" si="159"/>
        <v>-23.903751913149151</v>
      </c>
      <c r="Q894" s="152">
        <f t="shared" si="160"/>
        <v>-13.690859368261096</v>
      </c>
      <c r="R894" s="153">
        <f t="shared" si="161"/>
        <v>-30.022564461668178</v>
      </c>
      <c r="S894" s="153">
        <f t="shared" si="162"/>
        <v>14.619274390361081</v>
      </c>
      <c r="T894" s="153">
        <f t="shared" si="163"/>
        <v>-15.403290071307097</v>
      </c>
      <c r="U894" s="154">
        <f t="shared" si="167"/>
        <v>-15569.920313505965</v>
      </c>
      <c r="V894" s="153">
        <f t="shared" si="156"/>
        <v>273.70674072575895</v>
      </c>
      <c r="W894" s="153">
        <f t="shared" si="164"/>
        <v>0.70674072575894797</v>
      </c>
      <c r="X894" s="153">
        <f t="shared" si="165"/>
        <v>33.272133306366108</v>
      </c>
      <c r="Y894" s="155">
        <v>2.1928911585541622</v>
      </c>
      <c r="Z894" s="153">
        <f t="shared" si="166"/>
        <v>45.810974025074415</v>
      </c>
      <c r="AA894" s="165">
        <v>2748.6584415044649</v>
      </c>
    </row>
    <row r="895" spans="13:27">
      <c r="M895" s="164">
        <f>Equations!E895-V894</f>
        <v>-57.223740725758944</v>
      </c>
      <c r="N895" s="152">
        <f t="shared" si="157"/>
        <v>-30.185935243771077</v>
      </c>
      <c r="O895" s="152">
        <f t="shared" si="158"/>
        <v>-182.94506208346107</v>
      </c>
      <c r="P895" s="152">
        <f t="shared" si="159"/>
        <v>-23.895260757299518</v>
      </c>
      <c r="Q895" s="152">
        <f t="shared" si="160"/>
        <v>-13.685996063913155</v>
      </c>
      <c r="R895" s="153">
        <f t="shared" si="161"/>
        <v>-29.98221563848222</v>
      </c>
      <c r="S895" s="153">
        <f t="shared" si="162"/>
        <v>14.604814779753092</v>
      </c>
      <c r="T895" s="153">
        <f t="shared" si="163"/>
        <v>-15.377400858729128</v>
      </c>
      <c r="U895" s="154">
        <f t="shared" si="167"/>
        <v>-15585.297714364695</v>
      </c>
      <c r="V895" s="153">
        <f t="shared" si="156"/>
        <v>273.68644050671799</v>
      </c>
      <c r="W895" s="153">
        <f t="shared" si="164"/>
        <v>0.68644050671798595</v>
      </c>
      <c r="X895" s="153">
        <f t="shared" si="165"/>
        <v>33.235592912092372</v>
      </c>
      <c r="Y895" s="155">
        <v>2.1907222169629637</v>
      </c>
      <c r="Z895" s="153">
        <f t="shared" si="166"/>
        <v>45.847486062023798</v>
      </c>
      <c r="AA895" s="165">
        <v>2750.8491637214279</v>
      </c>
    </row>
    <row r="896" spans="13:27">
      <c r="M896" s="164">
        <f>Equations!E896-V895</f>
        <v>-57.203440506717982</v>
      </c>
      <c r="N896" s="152">
        <f t="shared" si="157"/>
        <v>-30.17522673206539</v>
      </c>
      <c r="O896" s="152">
        <f t="shared" si="158"/>
        <v>-182.8801620125175</v>
      </c>
      <c r="P896" s="152">
        <f t="shared" si="159"/>
        <v>-23.88678387303327</v>
      </c>
      <c r="Q896" s="152">
        <f t="shared" si="160"/>
        <v>-13.681140933605917</v>
      </c>
      <c r="R896" s="153">
        <f t="shared" si="161"/>
        <v>-29.941901375143051</v>
      </c>
      <c r="S896" s="153">
        <f t="shared" si="162"/>
        <v>14.590353012442465</v>
      </c>
      <c r="T896" s="153">
        <f t="shared" si="163"/>
        <v>-15.351548362700585</v>
      </c>
      <c r="U896" s="154">
        <f t="shared" si="167"/>
        <v>-15600.649262727395</v>
      </c>
      <c r="V896" s="153">
        <f t="shared" si="156"/>
        <v>273.66617441641813</v>
      </c>
      <c r="W896" s="153">
        <f t="shared" si="164"/>
        <v>0.66617441641813002</v>
      </c>
      <c r="X896" s="153">
        <f t="shared" si="165"/>
        <v>33.199113949552633</v>
      </c>
      <c r="Y896" s="155">
        <v>2.1885529518663698</v>
      </c>
      <c r="Z896" s="153">
        <f t="shared" si="166"/>
        <v>45.883961944554905</v>
      </c>
      <c r="AA896" s="165">
        <v>2753.0377166732942</v>
      </c>
    </row>
    <row r="897" spans="13:27">
      <c r="M897" s="164">
        <f>Equations!E897-V896</f>
        <v>-57.183174416418126</v>
      </c>
      <c r="N897" s="152">
        <f t="shared" si="157"/>
        <v>-30.164536223516361</v>
      </c>
      <c r="O897" s="152">
        <f t="shared" si="158"/>
        <v>-182.81537105161433</v>
      </c>
      <c r="P897" s="152">
        <f t="shared" si="159"/>
        <v>-23.878321240110218</v>
      </c>
      <c r="Q897" s="152">
        <f t="shared" si="160"/>
        <v>-13.676293965746826</v>
      </c>
      <c r="R897" s="153">
        <f t="shared" si="161"/>
        <v>-29.901621592420017</v>
      </c>
      <c r="S897" s="153">
        <f t="shared" si="162"/>
        <v>14.575889085795994</v>
      </c>
      <c r="T897" s="153">
        <f t="shared" si="163"/>
        <v>-15.325732506624023</v>
      </c>
      <c r="U897" s="154">
        <f t="shared" si="167"/>
        <v>-15615.974995234019</v>
      </c>
      <c r="V897" s="153">
        <f t="shared" si="156"/>
        <v>273.64594240648967</v>
      </c>
      <c r="W897" s="153">
        <f t="shared" si="164"/>
        <v>0.64594240648966661</v>
      </c>
      <c r="X897" s="153">
        <f t="shared" si="165"/>
        <v>33.162696331681403</v>
      </c>
      <c r="Y897" s="155">
        <v>2.1863833628693992</v>
      </c>
      <c r="Z897" s="153">
        <f t="shared" si="166"/>
        <v>45.920401667269395</v>
      </c>
      <c r="AA897" s="165">
        <v>2755.2241000361637</v>
      </c>
    </row>
    <row r="898" spans="13:27">
      <c r="M898" s="164">
        <f>Equations!E898-V897</f>
        <v>-57.162942406489663</v>
      </c>
      <c r="N898" s="152">
        <f t="shared" si="157"/>
        <v>-30.153863692608631</v>
      </c>
      <c r="O898" s="152">
        <f t="shared" si="158"/>
        <v>-182.75068904611291</v>
      </c>
      <c r="P898" s="152">
        <f t="shared" si="159"/>
        <v>-23.869872838332327</v>
      </c>
      <c r="Q898" s="152">
        <f t="shared" si="160"/>
        <v>-13.671455148767473</v>
      </c>
      <c r="R898" s="153">
        <f t="shared" si="161"/>
        <v>-29.861376211214591</v>
      </c>
      <c r="S898" s="153">
        <f t="shared" si="162"/>
        <v>14.561422997174125</v>
      </c>
      <c r="T898" s="153">
        <f t="shared" si="163"/>
        <v>-15.299953214040466</v>
      </c>
      <c r="U898" s="154">
        <f t="shared" si="167"/>
        <v>-15631.274948448059</v>
      </c>
      <c r="V898" s="153">
        <f t="shared" si="156"/>
        <v>273.62574442866395</v>
      </c>
      <c r="W898" s="153">
        <f t="shared" si="164"/>
        <v>0.62574442866394975</v>
      </c>
      <c r="X898" s="153">
        <f t="shared" si="165"/>
        <v>33.126339971595108</v>
      </c>
      <c r="Y898" s="155">
        <v>2.1842134495761187</v>
      </c>
      <c r="Z898" s="153">
        <f t="shared" si="166"/>
        <v>45.956805224762327</v>
      </c>
      <c r="AA898" s="165">
        <v>2757.4083134857397</v>
      </c>
    </row>
    <row r="899" spans="13:27">
      <c r="M899" s="164">
        <f>Equations!E899-V898</f>
        <v>-57.142744428663946</v>
      </c>
      <c r="N899" s="152">
        <f t="shared" si="157"/>
        <v>-30.143209113880122</v>
      </c>
      <c r="O899" s="152">
        <f t="shared" si="158"/>
        <v>-182.68611584169773</v>
      </c>
      <c r="P899" s="152">
        <f t="shared" si="159"/>
        <v>-23.861438647543778</v>
      </c>
      <c r="Q899" s="152">
        <f t="shared" si="160"/>
        <v>-13.666624471123614</v>
      </c>
      <c r="R899" s="153">
        <f t="shared" si="161"/>
        <v>-29.82116515256012</v>
      </c>
      <c r="S899" s="153">
        <f t="shared" si="162"/>
        <v>14.546954743930927</v>
      </c>
      <c r="T899" s="153">
        <f t="shared" si="163"/>
        <v>-15.274210408629193</v>
      </c>
      <c r="U899" s="154">
        <f t="shared" si="167"/>
        <v>-15646.549158856689</v>
      </c>
      <c r="V899" s="153">
        <f t="shared" ref="V899:V962" si="168">U899/(J$3*1670)+J$2</f>
        <v>273.60558043477312</v>
      </c>
      <c r="W899" s="153">
        <f t="shared" si="164"/>
        <v>0.60558043477311685</v>
      </c>
      <c r="X899" s="153">
        <f t="shared" si="165"/>
        <v>33.090044782591612</v>
      </c>
      <c r="Y899" s="155">
        <v>2.1820432115896389</v>
      </c>
      <c r="Z899" s="153">
        <f t="shared" si="166"/>
        <v>45.993172611622157</v>
      </c>
      <c r="AA899" s="165">
        <v>2759.5903566973293</v>
      </c>
    </row>
    <row r="900" spans="13:27">
      <c r="M900" s="164">
        <f>Equations!E900-V899</f>
        <v>-57.122580434773113</v>
      </c>
      <c r="N900" s="152">
        <f t="shared" ref="N900:N963" si="169">(L$2*G$20*M900)/(G$19)</f>
        <v>-30.132572461921956</v>
      </c>
      <c r="O900" s="152">
        <f t="shared" ref="O900:O963" si="170">(L$4*G$20*M900)/(G$19)</f>
        <v>-182.62165128437547</v>
      </c>
      <c r="P900" s="152">
        <f t="shared" ref="P900:P963" si="171">(L$3*G$28*M900)/(G$27)</f>
        <v>-23.853018647630815</v>
      </c>
      <c r="Q900" s="152">
        <f t="shared" ref="Q900:Q963" si="172">(H$38*G$30*M900)/(G$31)</f>
        <v>-13.661801921295122</v>
      </c>
      <c r="R900" s="153">
        <f t="shared" ref="R900:R963" si="173">Q900*Y900</f>
        <v>-29.780988337621455</v>
      </c>
      <c r="S900" s="153">
        <f t="shared" ref="S900:S963" si="174">H$14*H$15*Y900</f>
        <v>14.532484323414078</v>
      </c>
      <c r="T900" s="153">
        <f t="shared" ref="T900:T963" si="175">R900+S900</f>
        <v>-15.248504014207377</v>
      </c>
      <c r="U900" s="154">
        <f t="shared" si="167"/>
        <v>-15661.797662870897</v>
      </c>
      <c r="V900" s="153">
        <f t="shared" si="168"/>
        <v>273.58545037674969</v>
      </c>
      <c r="W900" s="153">
        <f t="shared" ref="W900:W963" si="176">(V900-273)</f>
        <v>0.5854503767496908</v>
      </c>
      <c r="X900" s="153">
        <f t="shared" ref="X900:X963" si="177">CONVERT(W900,"C","F")</f>
        <v>33.053810678149446</v>
      </c>
      <c r="Y900" s="155">
        <v>2.1798726485121116</v>
      </c>
      <c r="Z900" s="153">
        <f t="shared" ref="Z900:Z963" si="178">AA900/60</f>
        <v>46.029503822430691</v>
      </c>
      <c r="AA900" s="165">
        <v>2761.7702293458415</v>
      </c>
    </row>
    <row r="901" spans="13:27">
      <c r="M901" s="164">
        <f>Equations!E901-V900</f>
        <v>-57.102450376749687</v>
      </c>
      <c r="N901" s="152">
        <f t="shared" si="169"/>
        <v>-30.121953711378175</v>
      </c>
      <c r="O901" s="152">
        <f t="shared" si="170"/>
        <v>-182.5572952204738</v>
      </c>
      <c r="P901" s="152">
        <f t="shared" si="171"/>
        <v>-23.844612818521629</v>
      </c>
      <c r="Q901" s="152">
        <f t="shared" si="172"/>
        <v>-13.656987487785868</v>
      </c>
      <c r="R901" s="153">
        <f t="shared" si="173"/>
        <v>-29.740845687694424</v>
      </c>
      <c r="S901" s="153">
        <f t="shared" si="174"/>
        <v>14.51801173296486</v>
      </c>
      <c r="T901" s="153">
        <f t="shared" si="175"/>
        <v>-15.222833954729564</v>
      </c>
      <c r="U901" s="154">
        <f t="shared" ref="U901:U964" si="179">U900+T901</f>
        <v>-15677.020496825626</v>
      </c>
      <c r="V901" s="153">
        <f t="shared" si="168"/>
        <v>273.56535420662681</v>
      </c>
      <c r="W901" s="153">
        <f t="shared" si="176"/>
        <v>0.56535420662680735</v>
      </c>
      <c r="X901" s="153">
        <f t="shared" si="177"/>
        <v>33.017637571928255</v>
      </c>
      <c r="Y901" s="155">
        <v>2.1777017599447288</v>
      </c>
      <c r="Z901" s="153">
        <f t="shared" si="178"/>
        <v>46.065798851763105</v>
      </c>
      <c r="AA901" s="165">
        <v>2763.9479311057862</v>
      </c>
    </row>
    <row r="902" spans="13:27">
      <c r="M902" s="164">
        <f>Equations!E902-V901</f>
        <v>-57.082354206626803</v>
      </c>
      <c r="N902" s="152">
        <f t="shared" si="169"/>
        <v>-30.111352836945933</v>
      </c>
      <c r="O902" s="152">
        <f t="shared" si="170"/>
        <v>-182.49304749664199</v>
      </c>
      <c r="P902" s="152">
        <f t="shared" si="171"/>
        <v>-23.836221140186396</v>
      </c>
      <c r="Q902" s="152">
        <f t="shared" si="172"/>
        <v>-13.65218115912379</v>
      </c>
      <c r="R902" s="153">
        <f t="shared" si="173"/>
        <v>-29.700737124205673</v>
      </c>
      <c r="S902" s="153">
        <f t="shared" si="174"/>
        <v>14.503536969918096</v>
      </c>
      <c r="T902" s="153">
        <f t="shared" si="175"/>
        <v>-15.197200154287577</v>
      </c>
      <c r="U902" s="154">
        <f t="shared" si="179"/>
        <v>-15692.217696979913</v>
      </c>
      <c r="V902" s="153">
        <f t="shared" si="168"/>
        <v>273.54529187653765</v>
      </c>
      <c r="W902" s="153">
        <f t="shared" si="176"/>
        <v>0.54529187653764666</v>
      </c>
      <c r="X902" s="153">
        <f t="shared" si="177"/>
        <v>32.981525377767767</v>
      </c>
      <c r="Y902" s="155">
        <v>2.1755305454877143</v>
      </c>
      <c r="Z902" s="153">
        <f t="shared" si="178"/>
        <v>46.102057694187899</v>
      </c>
      <c r="AA902" s="165">
        <v>2766.1234616512738</v>
      </c>
    </row>
    <row r="903" spans="13:27">
      <c r="M903" s="164">
        <f>Equations!E903-V902</f>
        <v>-57.062291876537643</v>
      </c>
      <c r="N903" s="152">
        <f t="shared" si="169"/>
        <v>-30.100769813375123</v>
      </c>
      <c r="O903" s="152">
        <f t="shared" si="170"/>
        <v>-182.42890795984923</v>
      </c>
      <c r="P903" s="152">
        <f t="shared" si="171"/>
        <v>-23.827843592637084</v>
      </c>
      <c r="Q903" s="152">
        <f t="shared" si="172"/>
        <v>-13.647382923860754</v>
      </c>
      <c r="R903" s="153">
        <f t="shared" si="173"/>
        <v>-29.660662568712141</v>
      </c>
      <c r="S903" s="153">
        <f t="shared" si="174"/>
        <v>14.489060031602179</v>
      </c>
      <c r="T903" s="153">
        <f t="shared" si="175"/>
        <v>-15.171602537109962</v>
      </c>
      <c r="U903" s="154">
        <f t="shared" si="179"/>
        <v>-15707.389299517023</v>
      </c>
      <c r="V903" s="153">
        <f t="shared" si="168"/>
        <v>273.52526333871549</v>
      </c>
      <c r="W903" s="153">
        <f t="shared" si="176"/>
        <v>0.52526333871549014</v>
      </c>
      <c r="X903" s="153">
        <f t="shared" si="177"/>
        <v>32.945474009687885</v>
      </c>
      <c r="Y903" s="155">
        <v>2.1733590047403268</v>
      </c>
      <c r="Z903" s="153">
        <f t="shared" si="178"/>
        <v>46.138280344266903</v>
      </c>
      <c r="AA903" s="165">
        <v>2768.296820656014</v>
      </c>
    </row>
    <row r="904" spans="13:27">
      <c r="M904" s="164">
        <f>Equations!E904-V903</f>
        <v>-57.042263338715486</v>
      </c>
      <c r="N904" s="152">
        <f t="shared" si="169"/>
        <v>-30.090204615468462</v>
      </c>
      <c r="O904" s="152">
        <f t="shared" si="170"/>
        <v>-182.36487645738461</v>
      </c>
      <c r="P904" s="152">
        <f t="shared" si="171"/>
        <v>-23.819480155927458</v>
      </c>
      <c r="Q904" s="152">
        <f t="shared" si="172"/>
        <v>-13.642592770572566</v>
      </c>
      <c r="R904" s="153">
        <f t="shared" si="173"/>
        <v>-29.620621942900708</v>
      </c>
      <c r="S904" s="153">
        <f t="shared" si="174"/>
        <v>14.474580915338995</v>
      </c>
      <c r="T904" s="153">
        <f t="shared" si="175"/>
        <v>-15.146041027561713</v>
      </c>
      <c r="U904" s="154">
        <f t="shared" si="179"/>
        <v>-15722.535340544584</v>
      </c>
      <c r="V904" s="153">
        <f t="shared" si="168"/>
        <v>273.50526854549344</v>
      </c>
      <c r="W904" s="153">
        <f t="shared" si="176"/>
        <v>0.50526854549343625</v>
      </c>
      <c r="X904" s="153">
        <f t="shared" si="177"/>
        <v>32.909483381888187</v>
      </c>
      <c r="Y904" s="155">
        <v>2.1711871373008491</v>
      </c>
      <c r="Z904" s="153">
        <f t="shared" si="178"/>
        <v>46.174466796555251</v>
      </c>
      <c r="AA904" s="165">
        <v>2770.4680077933149</v>
      </c>
    </row>
    <row r="905" spans="13:27">
      <c r="M905" s="164">
        <f>Equations!E905-V904</f>
        <v>-57.022268545493432</v>
      </c>
      <c r="N905" s="152">
        <f t="shared" si="169"/>
        <v>-30.079657218081319</v>
      </c>
      <c r="O905" s="152">
        <f t="shared" si="170"/>
        <v>-182.30095283685645</v>
      </c>
      <c r="P905" s="152">
        <f t="shared" si="171"/>
        <v>-23.811130810152967</v>
      </c>
      <c r="Q905" s="152">
        <f t="shared" si="172"/>
        <v>-13.637810687858902</v>
      </c>
      <c r="R905" s="153">
        <f t="shared" si="173"/>
        <v>-29.580615168587872</v>
      </c>
      <c r="S905" s="153">
        <f t="shared" si="174"/>
        <v>14.460099618443936</v>
      </c>
      <c r="T905" s="153">
        <f t="shared" si="175"/>
        <v>-15.120515550143937</v>
      </c>
      <c r="U905" s="154">
        <f t="shared" si="179"/>
        <v>-15737.655856094729</v>
      </c>
      <c r="V905" s="153">
        <f t="shared" si="168"/>
        <v>273.48530744930429</v>
      </c>
      <c r="W905" s="153">
        <f t="shared" si="176"/>
        <v>0.48530744930428682</v>
      </c>
      <c r="X905" s="153">
        <f t="shared" si="177"/>
        <v>32.873553408747718</v>
      </c>
      <c r="Y905" s="155">
        <v>2.1690149427665903</v>
      </c>
      <c r="Z905" s="153">
        <f t="shared" si="178"/>
        <v>46.21061704560136</v>
      </c>
      <c r="AA905" s="165">
        <v>2772.6370227360817</v>
      </c>
    </row>
    <row r="906" spans="13:27">
      <c r="M906" s="164">
        <f>Equations!E906-V905</f>
        <v>-57.002307449304283</v>
      </c>
      <c r="N906" s="152">
        <f t="shared" si="169"/>
        <v>-30.06912759612165</v>
      </c>
      <c r="O906" s="152">
        <f t="shared" si="170"/>
        <v>-182.23713694619181</v>
      </c>
      <c r="P906" s="152">
        <f t="shared" si="171"/>
        <v>-23.802795535450684</v>
      </c>
      <c r="Q906" s="152">
        <f t="shared" si="172"/>
        <v>-13.633036664343289</v>
      </c>
      <c r="R906" s="153">
        <f t="shared" si="173"/>
        <v>-29.540642167719355</v>
      </c>
      <c r="S906" s="153">
        <f t="shared" si="174"/>
        <v>14.445616138225867</v>
      </c>
      <c r="T906" s="153">
        <f t="shared" si="175"/>
        <v>-15.095026029493487</v>
      </c>
      <c r="U906" s="154">
        <f t="shared" si="179"/>
        <v>-15752.750882124223</v>
      </c>
      <c r="V906" s="153">
        <f t="shared" si="168"/>
        <v>273.46538000268032</v>
      </c>
      <c r="W906" s="153">
        <f t="shared" si="176"/>
        <v>0.46538000268031965</v>
      </c>
      <c r="X906" s="153">
        <f t="shared" si="177"/>
        <v>32.837684004824574</v>
      </c>
      <c r="Y906" s="155">
        <v>2.1668424207338801</v>
      </c>
      <c r="Z906" s="153">
        <f t="shared" si="178"/>
        <v>46.246731085946926</v>
      </c>
      <c r="AA906" s="165">
        <v>2774.8038651568154</v>
      </c>
    </row>
    <row r="907" spans="13:27">
      <c r="M907" s="164">
        <f>Equations!E907-V906</f>
        <v>-56.982380002680316</v>
      </c>
      <c r="N907" s="152">
        <f t="shared" si="169"/>
        <v>-30.058615724549892</v>
      </c>
      <c r="O907" s="152">
        <f t="shared" si="170"/>
        <v>-182.17342863363569</v>
      </c>
      <c r="P907" s="152">
        <f t="shared" si="171"/>
        <v>-23.794474311999235</v>
      </c>
      <c r="Q907" s="152">
        <f t="shared" si="172"/>
        <v>-13.628270688673044</v>
      </c>
      <c r="R907" s="153">
        <f t="shared" si="173"/>
        <v>-29.500702862369749</v>
      </c>
      <c r="S907" s="153">
        <f t="shared" si="174"/>
        <v>14.43113047198711</v>
      </c>
      <c r="T907" s="153">
        <f t="shared" si="175"/>
        <v>-15.069572390382639</v>
      </c>
      <c r="U907" s="154">
        <f t="shared" si="179"/>
        <v>-15767.820454514605</v>
      </c>
      <c r="V907" s="153">
        <f t="shared" si="168"/>
        <v>273.44548615825312</v>
      </c>
      <c r="W907" s="153">
        <f t="shared" si="176"/>
        <v>0.44548615825311799</v>
      </c>
      <c r="X907" s="153">
        <f t="shared" si="177"/>
        <v>32.80187508485561</v>
      </c>
      <c r="Y907" s="155">
        <v>2.1646695707980665</v>
      </c>
      <c r="Z907" s="153">
        <f t="shared" si="178"/>
        <v>46.282808912126896</v>
      </c>
      <c r="AA907" s="165">
        <v>2776.9685347276136</v>
      </c>
    </row>
    <row r="908" spans="13:27">
      <c r="M908" s="164">
        <f>Equations!E908-V907</f>
        <v>-56.962486158253114</v>
      </c>
      <c r="N908" s="152">
        <f t="shared" si="169"/>
        <v>-30.048121578378865</v>
      </c>
      <c r="O908" s="152">
        <f t="shared" si="170"/>
        <v>-182.10982774775067</v>
      </c>
      <c r="P908" s="152">
        <f t="shared" si="171"/>
        <v>-23.786167120018707</v>
      </c>
      <c r="Q908" s="152">
        <f t="shared" si="172"/>
        <v>-13.623512749519231</v>
      </c>
      <c r="R908" s="153">
        <f t="shared" si="173"/>
        <v>-29.460797174742069</v>
      </c>
      <c r="S908" s="153">
        <f t="shared" si="174"/>
        <v>14.416642617023392</v>
      </c>
      <c r="T908" s="153">
        <f t="shared" si="175"/>
        <v>-15.044154557718677</v>
      </c>
      <c r="U908" s="154">
        <f t="shared" si="179"/>
        <v>-15782.864609072323</v>
      </c>
      <c r="V908" s="153">
        <f t="shared" si="168"/>
        <v>273.4256258687534</v>
      </c>
      <c r="W908" s="153">
        <f t="shared" si="176"/>
        <v>0.42562586875340003</v>
      </c>
      <c r="X908" s="153">
        <f t="shared" si="177"/>
        <v>32.766126563756117</v>
      </c>
      <c r="Y908" s="155">
        <v>2.1624963925535088</v>
      </c>
      <c r="Z908" s="153">
        <f t="shared" si="178"/>
        <v>46.31885051866945</v>
      </c>
      <c r="AA908" s="165">
        <v>2779.1310311201669</v>
      </c>
    </row>
    <row r="909" spans="13:27">
      <c r="M909" s="164">
        <f>Equations!E909-V908</f>
        <v>-56.942625868753396</v>
      </c>
      <c r="N909" s="152">
        <f t="shared" si="169"/>
        <v>-30.037645132673678</v>
      </c>
      <c r="O909" s="152">
        <f t="shared" si="170"/>
        <v>-182.04633413741621</v>
      </c>
      <c r="P909" s="152">
        <f t="shared" si="171"/>
        <v>-23.777873939770572</v>
      </c>
      <c r="Q909" s="152">
        <f t="shared" si="172"/>
        <v>-13.618762835576625</v>
      </c>
      <c r="R909" s="153">
        <f t="shared" si="173"/>
        <v>-29.420925027167478</v>
      </c>
      <c r="S909" s="153">
        <f t="shared" si="174"/>
        <v>14.402152570623857</v>
      </c>
      <c r="T909" s="153">
        <f t="shared" si="175"/>
        <v>-15.018772456543621</v>
      </c>
      <c r="U909" s="154">
        <f t="shared" si="179"/>
        <v>-15797.883381528867</v>
      </c>
      <c r="V909" s="153">
        <f t="shared" si="168"/>
        <v>273.40579908701085</v>
      </c>
      <c r="W909" s="153">
        <f t="shared" si="176"/>
        <v>0.40579908701084833</v>
      </c>
      <c r="X909" s="153">
        <f t="shared" si="177"/>
        <v>32.73043835661953</v>
      </c>
      <c r="Y909" s="155">
        <v>2.1603228855935783</v>
      </c>
      <c r="Z909" s="153">
        <f t="shared" si="178"/>
        <v>46.354855900096005</v>
      </c>
      <c r="AA909" s="165">
        <v>2781.2913540057602</v>
      </c>
    </row>
    <row r="910" spans="13:27">
      <c r="M910" s="164">
        <f>Equations!E910-V909</f>
        <v>-56.922799087010844</v>
      </c>
      <c r="N910" s="152">
        <f t="shared" si="169"/>
        <v>-30.027186362551653</v>
      </c>
      <c r="O910" s="152">
        <f t="shared" si="170"/>
        <v>-181.9829476518282</v>
      </c>
      <c r="P910" s="152">
        <f t="shared" si="171"/>
        <v>-23.769594751557644</v>
      </c>
      <c r="Q910" s="152">
        <f t="shared" si="172"/>
        <v>-13.614020935563673</v>
      </c>
      <c r="R910" s="153">
        <f t="shared" si="173"/>
        <v>-29.381086342104862</v>
      </c>
      <c r="S910" s="153">
        <f t="shared" si="174"/>
        <v>14.387660330071016</v>
      </c>
      <c r="T910" s="153">
        <f t="shared" si="175"/>
        <v>-14.993426012033845</v>
      </c>
      <c r="U910" s="154">
        <f t="shared" si="179"/>
        <v>-15812.876807540901</v>
      </c>
      <c r="V910" s="153">
        <f t="shared" si="168"/>
        <v>273.38600576595388</v>
      </c>
      <c r="W910" s="153">
        <f t="shared" si="176"/>
        <v>0.38600576595388247</v>
      </c>
      <c r="X910" s="153">
        <f t="shared" si="177"/>
        <v>32.694810378716987</v>
      </c>
      <c r="Y910" s="155">
        <v>2.1581490495106523</v>
      </c>
      <c r="Z910" s="153">
        <f t="shared" si="178"/>
        <v>46.39082505092118</v>
      </c>
      <c r="AA910" s="165">
        <v>2783.4495030552707</v>
      </c>
    </row>
    <row r="911" spans="13:27">
      <c r="M911" s="164">
        <f>Equations!E911-V910</f>
        <v>-56.903005765953878</v>
      </c>
      <c r="N911" s="152">
        <f t="shared" si="169"/>
        <v>-30.016745243182189</v>
      </c>
      <c r="O911" s="152">
        <f t="shared" si="170"/>
        <v>-181.91966814049812</v>
      </c>
      <c r="P911" s="152">
        <f t="shared" si="171"/>
        <v>-23.761329535723959</v>
      </c>
      <c r="Q911" s="152">
        <f t="shared" si="172"/>
        <v>-13.609287038222435</v>
      </c>
      <c r="R911" s="153">
        <f t="shared" si="173"/>
        <v>-29.341281042140462</v>
      </c>
      <c r="S911" s="153">
        <f t="shared" si="174"/>
        <v>14.37316589264074</v>
      </c>
      <c r="T911" s="153">
        <f t="shared" si="175"/>
        <v>-14.968115149499722</v>
      </c>
      <c r="U911" s="154">
        <f t="shared" si="179"/>
        <v>-15827.844922690401</v>
      </c>
      <c r="V911" s="153">
        <f t="shared" si="168"/>
        <v>273.36624585860955</v>
      </c>
      <c r="W911" s="153">
        <f t="shared" si="176"/>
        <v>0.36624585860954539</v>
      </c>
      <c r="X911" s="153">
        <f t="shared" si="177"/>
        <v>32.659242545497179</v>
      </c>
      <c r="Y911" s="155">
        <v>2.155974883896111</v>
      </c>
      <c r="Z911" s="153">
        <f t="shared" si="178"/>
        <v>46.426757965652783</v>
      </c>
      <c r="AA911" s="165">
        <v>2785.605477939167</v>
      </c>
    </row>
    <row r="912" spans="13:27">
      <c r="M912" s="164">
        <f>Equations!E912-V911</f>
        <v>-56.883245858609541</v>
      </c>
      <c r="N912" s="152">
        <f t="shared" si="169"/>
        <v>-30.006321749786721</v>
      </c>
      <c r="O912" s="152">
        <f t="shared" si="170"/>
        <v>-181.85649545325285</v>
      </c>
      <c r="P912" s="152">
        <f t="shared" si="171"/>
        <v>-23.753078272654736</v>
      </c>
      <c r="Q912" s="152">
        <f t="shared" si="172"/>
        <v>-13.604561132318555</v>
      </c>
      <c r="R912" s="153">
        <f t="shared" si="173"/>
        <v>-29.301509049987523</v>
      </c>
      <c r="S912" s="153">
        <f t="shared" si="174"/>
        <v>14.35866925560223</v>
      </c>
      <c r="T912" s="153">
        <f t="shared" si="175"/>
        <v>-14.942839794385293</v>
      </c>
      <c r="U912" s="154">
        <f t="shared" si="179"/>
        <v>-15842.787762484786</v>
      </c>
      <c r="V912" s="153">
        <f t="shared" si="168"/>
        <v>273.34651931810333</v>
      </c>
      <c r="W912" s="153">
        <f t="shared" si="176"/>
        <v>0.34651931810333281</v>
      </c>
      <c r="X912" s="153">
        <f t="shared" si="177"/>
        <v>32.623734772585998</v>
      </c>
      <c r="Y912" s="155">
        <v>2.1538003883403345</v>
      </c>
      <c r="Z912" s="153">
        <f t="shared" si="178"/>
        <v>46.46265463879179</v>
      </c>
      <c r="AA912" s="165">
        <v>2787.7592783275072</v>
      </c>
    </row>
    <row r="913" spans="13:27">
      <c r="M913" s="164">
        <f>Equations!E913-V912</f>
        <v>-56.863519318103329</v>
      </c>
      <c r="N913" s="152">
        <f t="shared" si="169"/>
        <v>-29.9959158576386</v>
      </c>
      <c r="O913" s="152">
        <f t="shared" si="170"/>
        <v>-181.79342944023395</v>
      </c>
      <c r="P913" s="152">
        <f t="shared" si="171"/>
        <v>-23.744840942776317</v>
      </c>
      <c r="Q913" s="152">
        <f t="shared" si="172"/>
        <v>-13.59984320664123</v>
      </c>
      <c r="R913" s="153">
        <f t="shared" si="173"/>
        <v>-29.261770288485955</v>
      </c>
      <c r="S913" s="153">
        <f t="shared" si="174"/>
        <v>14.344170416217992</v>
      </c>
      <c r="T913" s="153">
        <f t="shared" si="175"/>
        <v>-14.917599872267964</v>
      </c>
      <c r="U913" s="154">
        <f t="shared" si="179"/>
        <v>-15857.705362357054</v>
      </c>
      <c r="V913" s="153">
        <f t="shared" si="168"/>
        <v>273.32682609765897</v>
      </c>
      <c r="W913" s="153">
        <f t="shared" si="176"/>
        <v>0.32682609765896586</v>
      </c>
      <c r="X913" s="153">
        <f t="shared" si="177"/>
        <v>32.58828697578614</v>
      </c>
      <c r="Y913" s="155">
        <v>2.1516255624326988</v>
      </c>
      <c r="Z913" s="153">
        <f t="shared" si="178"/>
        <v>46.498515064832333</v>
      </c>
      <c r="AA913" s="165">
        <v>2789.9109038899401</v>
      </c>
    </row>
    <row r="914" spans="13:27">
      <c r="M914" s="164">
        <f>Equations!E914-V913</f>
        <v>-56.843826097658962</v>
      </c>
      <c r="N914" s="152">
        <f t="shared" si="169"/>
        <v>-29.985527542063011</v>
      </c>
      <c r="O914" s="152">
        <f t="shared" si="170"/>
        <v>-181.73046995189705</v>
      </c>
      <c r="P914" s="152">
        <f t="shared" si="171"/>
        <v>-23.736617526556039</v>
      </c>
      <c r="Q914" s="152">
        <f t="shared" si="172"/>
        <v>-13.595133250003144</v>
      </c>
      <c r="R914" s="153">
        <f t="shared" si="173"/>
        <v>-29.2220646806019</v>
      </c>
      <c r="S914" s="153">
        <f t="shared" si="174"/>
        <v>14.329669371743815</v>
      </c>
      <c r="T914" s="153">
        <f t="shared" si="175"/>
        <v>-14.892395308858084</v>
      </c>
      <c r="U914" s="154">
        <f t="shared" si="179"/>
        <v>-15872.597757665912</v>
      </c>
      <c r="V914" s="153">
        <f t="shared" si="168"/>
        <v>273.30716615059822</v>
      </c>
      <c r="W914" s="153">
        <f t="shared" si="176"/>
        <v>0.30716615059822061</v>
      </c>
      <c r="X914" s="153">
        <f t="shared" si="177"/>
        <v>32.552899071076794</v>
      </c>
      <c r="Y914" s="155">
        <v>2.1494504057615722</v>
      </c>
      <c r="Z914" s="153">
        <f t="shared" si="178"/>
        <v>46.534339238261694</v>
      </c>
      <c r="AA914" s="165">
        <v>2792.0603542957015</v>
      </c>
    </row>
    <row r="915" spans="13:27">
      <c r="M915" s="164">
        <f>Equations!E915-V914</f>
        <v>-56.824166150598217</v>
      </c>
      <c r="N915" s="152">
        <f t="shared" si="169"/>
        <v>-29.975156778436848</v>
      </c>
      <c r="O915" s="152">
        <f t="shared" si="170"/>
        <v>-181.6676168390112</v>
      </c>
      <c r="P915" s="152">
        <f t="shared" si="171"/>
        <v>-23.728408004502199</v>
      </c>
      <c r="Q915" s="152">
        <f t="shared" si="172"/>
        <v>-13.590431251240435</v>
      </c>
      <c r="R915" s="153">
        <f t="shared" si="173"/>
        <v>-29.182392149427393</v>
      </c>
      <c r="S915" s="153">
        <f t="shared" si="174"/>
        <v>14.315166119428742</v>
      </c>
      <c r="T915" s="153">
        <f t="shared" si="175"/>
        <v>-14.867226029998651</v>
      </c>
      <c r="U915" s="154">
        <f t="shared" si="179"/>
        <v>-15887.464983695911</v>
      </c>
      <c r="V915" s="153">
        <f t="shared" si="168"/>
        <v>273.28753943034081</v>
      </c>
      <c r="W915" s="153">
        <f t="shared" si="176"/>
        <v>0.28753943034081431</v>
      </c>
      <c r="X915" s="153">
        <f t="shared" si="177"/>
        <v>32.517570974613463</v>
      </c>
      <c r="Y915" s="155">
        <v>2.1472749179143111</v>
      </c>
      <c r="Z915" s="153">
        <f t="shared" si="178"/>
        <v>46.570127153560264</v>
      </c>
      <c r="AA915" s="165">
        <v>2794.2076292136157</v>
      </c>
    </row>
    <row r="916" spans="13:27">
      <c r="M916" s="164">
        <f>Equations!E916-V915</f>
        <v>-56.80453943034081</v>
      </c>
      <c r="N916" s="152">
        <f t="shared" si="169"/>
        <v>-29.964803542188683</v>
      </c>
      <c r="O916" s="152">
        <f t="shared" si="170"/>
        <v>-181.60486995265867</v>
      </c>
      <c r="P916" s="152">
        <f t="shared" si="171"/>
        <v>-23.720212357163994</v>
      </c>
      <c r="Q916" s="152">
        <f t="shared" si="172"/>
        <v>-13.585737199212666</v>
      </c>
      <c r="R916" s="153">
        <f t="shared" si="173"/>
        <v>-29.142752618180012</v>
      </c>
      <c r="S916" s="153">
        <f t="shared" si="174"/>
        <v>14.300660656515042</v>
      </c>
      <c r="T916" s="153">
        <f t="shared" si="175"/>
        <v>-14.84209196166497</v>
      </c>
      <c r="U916" s="154">
        <f t="shared" si="179"/>
        <v>-15902.307075657576</v>
      </c>
      <c r="V916" s="153">
        <f t="shared" si="168"/>
        <v>273.26794589040418</v>
      </c>
      <c r="W916" s="153">
        <f t="shared" si="176"/>
        <v>0.26794589040417804</v>
      </c>
      <c r="X916" s="153">
        <f t="shared" si="177"/>
        <v>32.482302602727522</v>
      </c>
      <c r="Y916" s="155">
        <v>2.1450990984772562</v>
      </c>
      <c r="Z916" s="153">
        <f t="shared" si="178"/>
        <v>46.605878805201549</v>
      </c>
      <c r="AA916" s="165">
        <v>2796.3527283120929</v>
      </c>
    </row>
    <row r="917" spans="13:27">
      <c r="M917" s="164">
        <f>Equations!E917-V916</f>
        <v>-56.784945890404174</v>
      </c>
      <c r="N917" s="152">
        <f t="shared" si="169"/>
        <v>-29.954467808798618</v>
      </c>
      <c r="O917" s="152">
        <f t="shared" si="170"/>
        <v>-181.54222914423406</v>
      </c>
      <c r="P917" s="152">
        <f t="shared" si="171"/>
        <v>-23.712030565131414</v>
      </c>
      <c r="Q917" s="152">
        <f t="shared" si="172"/>
        <v>-13.581051082802762</v>
      </c>
      <c r="R917" s="153">
        <f t="shared" si="173"/>
        <v>-29.103146010202522</v>
      </c>
      <c r="S917" s="153">
        <f t="shared" si="174"/>
        <v>14.286152980238217</v>
      </c>
      <c r="T917" s="153">
        <f t="shared" si="175"/>
        <v>-14.816993029964305</v>
      </c>
      <c r="U917" s="154">
        <f t="shared" si="179"/>
        <v>-15917.124068687541</v>
      </c>
      <c r="V917" s="153">
        <f t="shared" si="168"/>
        <v>273.24838548440317</v>
      </c>
      <c r="W917" s="153">
        <f t="shared" si="176"/>
        <v>0.24838548440317254</v>
      </c>
      <c r="X917" s="153">
        <f t="shared" si="177"/>
        <v>32.447093871925709</v>
      </c>
      <c r="Y917" s="155">
        <v>2.1429229470357325</v>
      </c>
      <c r="Z917" s="153">
        <f t="shared" si="178"/>
        <v>46.641594187652146</v>
      </c>
      <c r="AA917" s="165">
        <v>2798.4956512591289</v>
      </c>
    </row>
    <row r="918" spans="13:27">
      <c r="M918" s="164">
        <f>Equations!E918-V917</f>
        <v>-56.765385484403168</v>
      </c>
      <c r="N918" s="152">
        <f t="shared" si="169"/>
        <v>-29.944149553798166</v>
      </c>
      <c r="O918" s="152">
        <f t="shared" si="170"/>
        <v>-181.47969426544341</v>
      </c>
      <c r="P918" s="152">
        <f t="shared" si="171"/>
        <v>-23.703862609035141</v>
      </c>
      <c r="Q918" s="152">
        <f t="shared" si="172"/>
        <v>-13.576372890916964</v>
      </c>
      <c r="R918" s="153">
        <f t="shared" si="173"/>
        <v>-29.063572248962384</v>
      </c>
      <c r="S918" s="153">
        <f t="shared" si="174"/>
        <v>14.271643087826922</v>
      </c>
      <c r="T918" s="153">
        <f t="shared" si="175"/>
        <v>-14.791929161135462</v>
      </c>
      <c r="U918" s="154">
        <f t="shared" si="179"/>
        <v>-15931.915997848677</v>
      </c>
      <c r="V918" s="153">
        <f t="shared" si="168"/>
        <v>273.2288581660502</v>
      </c>
      <c r="W918" s="153">
        <f t="shared" si="176"/>
        <v>0.22885816605020182</v>
      </c>
      <c r="X918" s="153">
        <f t="shared" si="177"/>
        <v>32.411944698890366</v>
      </c>
      <c r="Y918" s="155">
        <v>2.1407464631740383</v>
      </c>
      <c r="Z918" s="153">
        <f t="shared" si="178"/>
        <v>46.677273295371712</v>
      </c>
      <c r="AA918" s="165">
        <v>2800.6363977223027</v>
      </c>
    </row>
    <row r="919" spans="13:27">
      <c r="M919" s="164">
        <f>Equations!E919-V918</f>
        <v>-56.745858166050198</v>
      </c>
      <c r="N919" s="152">
        <f t="shared" si="169"/>
        <v>-29.933848752770281</v>
      </c>
      <c r="O919" s="152">
        <f t="shared" si="170"/>
        <v>-181.41726516830474</v>
      </c>
      <c r="P919" s="152">
        <f t="shared" si="171"/>
        <v>-23.695708469546581</v>
      </c>
      <c r="Q919" s="152">
        <f t="shared" si="172"/>
        <v>-13.571702612484829</v>
      </c>
      <c r="R919" s="153">
        <f t="shared" si="173"/>
        <v>-29.024031258051604</v>
      </c>
      <c r="S919" s="153">
        <f t="shared" si="174"/>
        <v>14.257130976502992</v>
      </c>
      <c r="T919" s="153">
        <f t="shared" si="175"/>
        <v>-14.766900281548612</v>
      </c>
      <c r="U919" s="154">
        <f t="shared" si="179"/>
        <v>-15946.682898130226</v>
      </c>
      <c r="V919" s="153">
        <f t="shared" si="168"/>
        <v>273.20936388915482</v>
      </c>
      <c r="W919" s="153">
        <f t="shared" si="176"/>
        <v>0.2093638891548153</v>
      </c>
      <c r="X919" s="153">
        <f t="shared" si="177"/>
        <v>32.37685500047867</v>
      </c>
      <c r="Y919" s="155">
        <v>2.1385696464754487</v>
      </c>
      <c r="Z919" s="153">
        <f t="shared" si="178"/>
        <v>46.71291612281297</v>
      </c>
      <c r="AA919" s="165">
        <v>2802.7749673687781</v>
      </c>
    </row>
    <row r="920" spans="13:27">
      <c r="M920" s="164">
        <f>Equations!E920-V919</f>
        <v>-56.726363889154811</v>
      </c>
      <c r="N920" s="152">
        <f t="shared" si="169"/>
        <v>-29.923565381349171</v>
      </c>
      <c r="O920" s="152">
        <f t="shared" si="170"/>
        <v>-181.35494170514647</v>
      </c>
      <c r="P920" s="152">
        <f t="shared" si="171"/>
        <v>-23.687568127377713</v>
      </c>
      <c r="Q920" s="152">
        <f t="shared" si="172"/>
        <v>-13.567040236459158</v>
      </c>
      <c r="R920" s="153">
        <f t="shared" si="173"/>
        <v>-28.984522961186229</v>
      </c>
      <c r="S920" s="153">
        <f t="shared" si="174"/>
        <v>14.242616643481387</v>
      </c>
      <c r="T920" s="153">
        <f t="shared" si="175"/>
        <v>-14.741906317704842</v>
      </c>
      <c r="U920" s="154">
        <f t="shared" si="179"/>
        <v>-15961.42480444793</v>
      </c>
      <c r="V920" s="153">
        <f t="shared" si="168"/>
        <v>273.18990260762359</v>
      </c>
      <c r="W920" s="153">
        <f t="shared" si="176"/>
        <v>0.18990260762359412</v>
      </c>
      <c r="X920" s="153">
        <f t="shared" si="177"/>
        <v>32.341824693722472</v>
      </c>
      <c r="Y920" s="155">
        <v>2.1363924965222081</v>
      </c>
      <c r="Z920" s="153">
        <f t="shared" si="178"/>
        <v>46.748522664421671</v>
      </c>
      <c r="AA920" s="165">
        <v>2804.9113598653003</v>
      </c>
    </row>
    <row r="921" spans="13:27">
      <c r="M921" s="164">
        <f>Equations!E921-V920</f>
        <v>-56.70690260762359</v>
      </c>
      <c r="N921" s="152">
        <f t="shared" si="169"/>
        <v>-29.913299415220223</v>
      </c>
      <c r="O921" s="152">
        <f t="shared" si="170"/>
        <v>-181.29272372860743</v>
      </c>
      <c r="P921" s="152">
        <f t="shared" si="171"/>
        <v>-23.679441563281031</v>
      </c>
      <c r="Q921" s="152">
        <f t="shared" si="172"/>
        <v>-13.562385751815947</v>
      </c>
      <c r="R921" s="153">
        <f t="shared" si="173"/>
        <v>-28.945047282205959</v>
      </c>
      <c r="S921" s="153">
        <f t="shared" si="174"/>
        <v>14.228100085970169</v>
      </c>
      <c r="T921" s="153">
        <f t="shared" si="175"/>
        <v>-14.71694719623579</v>
      </c>
      <c r="U921" s="154">
        <f t="shared" si="179"/>
        <v>-15976.141751644165</v>
      </c>
      <c r="V921" s="153">
        <f t="shared" si="168"/>
        <v>273.17047427545992</v>
      </c>
      <c r="W921" s="153">
        <f t="shared" si="176"/>
        <v>0.17047427545992377</v>
      </c>
      <c r="X921" s="153">
        <f t="shared" si="177"/>
        <v>32.306853695827861</v>
      </c>
      <c r="Y921" s="155">
        <v>2.1342150128955253</v>
      </c>
      <c r="Z921" s="153">
        <f t="shared" si="178"/>
        <v>46.784092914636595</v>
      </c>
      <c r="AA921" s="165">
        <v>2807.0455748781956</v>
      </c>
    </row>
    <row r="922" spans="13:27">
      <c r="M922" s="164">
        <f>Equations!E922-V921</f>
        <v>-56.68747427545992</v>
      </c>
      <c r="N922" s="152">
        <f t="shared" si="169"/>
        <v>-29.903050830119899</v>
      </c>
      <c r="O922" s="152">
        <f t="shared" si="170"/>
        <v>-181.23061109163575</v>
      </c>
      <c r="P922" s="152">
        <f t="shared" si="171"/>
        <v>-23.671328758049455</v>
      </c>
      <c r="Q922" s="152">
        <f t="shared" si="172"/>
        <v>-13.557739147554358</v>
      </c>
      <c r="R922" s="153">
        <f t="shared" si="173"/>
        <v>-28.905604145073898</v>
      </c>
      <c r="S922" s="153">
        <f t="shared" si="174"/>
        <v>14.213581301170509</v>
      </c>
      <c r="T922" s="153">
        <f t="shared" si="175"/>
        <v>-14.69202284390339</v>
      </c>
      <c r="U922" s="154">
        <f t="shared" si="179"/>
        <v>-15990.833774488068</v>
      </c>
      <c r="V922" s="153">
        <f t="shared" si="168"/>
        <v>273.15107884676388</v>
      </c>
      <c r="W922" s="153">
        <f t="shared" si="176"/>
        <v>0.15107884676388039</v>
      </c>
      <c r="X922" s="153">
        <f t="shared" si="177"/>
        <v>32.271941924174982</v>
      </c>
      <c r="Y922" s="155">
        <v>2.1320371951755761</v>
      </c>
      <c r="Z922" s="153">
        <f t="shared" si="178"/>
        <v>46.819626867889518</v>
      </c>
      <c r="AA922" s="165">
        <v>2809.1776120733712</v>
      </c>
    </row>
    <row r="923" spans="13:27">
      <c r="M923" s="164">
        <f>Equations!E923-V922</f>
        <v>-56.668078846763876</v>
      </c>
      <c r="N923" s="152">
        <f t="shared" si="169"/>
        <v>-29.892819601835644</v>
      </c>
      <c r="O923" s="152">
        <f t="shared" si="170"/>
        <v>-181.16860364748877</v>
      </c>
      <c r="P923" s="152">
        <f t="shared" si="171"/>
        <v>-23.663229692516275</v>
      </c>
      <c r="Q923" s="152">
        <f t="shared" si="172"/>
        <v>-13.55310041269667</v>
      </c>
      <c r="R923" s="153">
        <f t="shared" si="173"/>
        <v>-28.866193473876038</v>
      </c>
      <c r="S923" s="153">
        <f t="shared" si="174"/>
        <v>14.199060286276598</v>
      </c>
      <c r="T923" s="153">
        <f t="shared" si="175"/>
        <v>-14.66713318759944</v>
      </c>
      <c r="U923" s="154">
        <f t="shared" si="179"/>
        <v>-16005.500907675667</v>
      </c>
      <c r="V923" s="153">
        <f t="shared" si="168"/>
        <v>273.13171627573206</v>
      </c>
      <c r="W923" s="153">
        <f t="shared" si="176"/>
        <v>0.13171627573206024</v>
      </c>
      <c r="X923" s="153">
        <f t="shared" si="177"/>
        <v>32.237089296317706</v>
      </c>
      <c r="Y923" s="155">
        <v>2.1298590429414896</v>
      </c>
      <c r="Z923" s="153">
        <f t="shared" si="178"/>
        <v>46.855124518605209</v>
      </c>
      <c r="AA923" s="165">
        <v>2811.3074711163126</v>
      </c>
    </row>
    <row r="924" spans="13:27">
      <c r="M924" s="164">
        <f>Equations!E924-V923</f>
        <v>-56.648716275732056</v>
      </c>
      <c r="N924" s="152">
        <f t="shared" si="169"/>
        <v>-29.882605706205851</v>
      </c>
      <c r="O924" s="152">
        <f t="shared" si="170"/>
        <v>-181.10670124973242</v>
      </c>
      <c r="P924" s="152">
        <f t="shared" si="171"/>
        <v>-23.65514434755509</v>
      </c>
      <c r="Q924" s="152">
        <f t="shared" si="172"/>
        <v>-13.548469536288245</v>
      </c>
      <c r="R924" s="153">
        <f t="shared" si="173"/>
        <v>-28.826815192821055</v>
      </c>
      <c r="S924" s="153">
        <f t="shared" si="174"/>
        <v>14.184537038475707</v>
      </c>
      <c r="T924" s="153">
        <f t="shared" si="175"/>
        <v>-14.642278154345348</v>
      </c>
      <c r="U924" s="154">
        <f t="shared" si="179"/>
        <v>-16020.143185830013</v>
      </c>
      <c r="V924" s="153">
        <f t="shared" si="168"/>
        <v>273.11238651665758</v>
      </c>
      <c r="W924" s="153">
        <f t="shared" si="176"/>
        <v>0.1123865166575797</v>
      </c>
      <c r="X924" s="153">
        <f t="shared" si="177"/>
        <v>32.202295729983646</v>
      </c>
      <c r="Y924" s="155">
        <v>2.1276805557713558</v>
      </c>
      <c r="Z924" s="153">
        <f t="shared" si="178"/>
        <v>46.890585861201401</v>
      </c>
      <c r="AA924" s="165">
        <v>2813.435151672084</v>
      </c>
    </row>
    <row r="925" spans="13:27">
      <c r="M925" s="164">
        <f>Equations!E925-V924</f>
        <v>-56.629386516657576</v>
      </c>
      <c r="N925" s="152">
        <f t="shared" si="169"/>
        <v>-29.872409119119798</v>
      </c>
      <c r="O925" s="152">
        <f t="shared" si="170"/>
        <v>-181.04490375224117</v>
      </c>
      <c r="P925" s="152">
        <f t="shared" si="171"/>
        <v>-23.647072704079804</v>
      </c>
      <c r="Q925" s="152">
        <f t="shared" si="172"/>
        <v>-13.543846507397534</v>
      </c>
      <c r="R925" s="153">
        <f t="shared" si="173"/>
        <v>-28.787469226239899</v>
      </c>
      <c r="S925" s="153">
        <f t="shared" si="174"/>
        <v>14.170011554948061</v>
      </c>
      <c r="T925" s="153">
        <f t="shared" si="175"/>
        <v>-14.617457671291838</v>
      </c>
      <c r="U925" s="154">
        <f t="shared" si="179"/>
        <v>-16034.760643501304</v>
      </c>
      <c r="V925" s="153">
        <f t="shared" si="168"/>
        <v>273.09308952392939</v>
      </c>
      <c r="W925" s="153">
        <f t="shared" si="176"/>
        <v>9.3089523929393181E-2</v>
      </c>
      <c r="X925" s="153">
        <f t="shared" si="177"/>
        <v>32.167561143072909</v>
      </c>
      <c r="Y925" s="155">
        <v>2.125501733242209</v>
      </c>
      <c r="Z925" s="153">
        <f t="shared" si="178"/>
        <v>46.926010890088769</v>
      </c>
      <c r="AA925" s="165">
        <v>2815.5606534053263</v>
      </c>
    </row>
    <row r="926" spans="13:27">
      <c r="M926" s="164">
        <f>Equations!E926-V925</f>
        <v>-56.610089523929389</v>
      </c>
      <c r="N926" s="152">
        <f t="shared" si="169"/>
        <v>-29.862229816517331</v>
      </c>
      <c r="O926" s="152">
        <f t="shared" si="170"/>
        <v>-180.98321100919594</v>
      </c>
      <c r="P926" s="152">
        <f t="shared" si="171"/>
        <v>-23.639014743044338</v>
      </c>
      <c r="Q926" s="152">
        <f t="shared" si="172"/>
        <v>-13.539231315115908</v>
      </c>
      <c r="R926" s="153">
        <f t="shared" si="173"/>
        <v>-28.748155498585305</v>
      </c>
      <c r="S926" s="153">
        <f t="shared" si="174"/>
        <v>14.155483832866915</v>
      </c>
      <c r="T926" s="153">
        <f t="shared" si="175"/>
        <v>-14.59267166571839</v>
      </c>
      <c r="U926" s="154">
        <f t="shared" si="179"/>
        <v>-16049.353315167022</v>
      </c>
      <c r="V926" s="153">
        <f t="shared" si="168"/>
        <v>273.07382525203269</v>
      </c>
      <c r="W926" s="153">
        <f t="shared" si="176"/>
        <v>7.3825252032690969E-2</v>
      </c>
      <c r="X926" s="153">
        <f t="shared" si="177"/>
        <v>32.132885453658844</v>
      </c>
      <c r="Y926" s="155">
        <v>2.1233225749300373</v>
      </c>
      <c r="Z926" s="153">
        <f t="shared" si="178"/>
        <v>46.961399599670941</v>
      </c>
      <c r="AA926" s="165">
        <v>2817.6839759802565</v>
      </c>
    </row>
    <row r="927" spans="13:27">
      <c r="M927" s="164">
        <f>Equations!E927-V926</f>
        <v>-56.590825252032687</v>
      </c>
      <c r="N927" s="152">
        <f t="shared" si="169"/>
        <v>-29.852067774389063</v>
      </c>
      <c r="O927" s="152">
        <f t="shared" si="170"/>
        <v>-180.92162287508521</v>
      </c>
      <c r="P927" s="152">
        <f t="shared" si="171"/>
        <v>-23.630970445442802</v>
      </c>
      <c r="Q927" s="152">
        <f t="shared" si="172"/>
        <v>-13.534623948557753</v>
      </c>
      <c r="R927" s="153">
        <f t="shared" si="173"/>
        <v>-28.708873934431605</v>
      </c>
      <c r="S927" s="153">
        <f t="shared" si="174"/>
        <v>14.140953869398452</v>
      </c>
      <c r="T927" s="153">
        <f t="shared" si="175"/>
        <v>-14.567920065033153</v>
      </c>
      <c r="U927" s="154">
        <f t="shared" si="179"/>
        <v>-16063.921235232056</v>
      </c>
      <c r="V927" s="153">
        <f t="shared" si="168"/>
        <v>273.0545936555485</v>
      </c>
      <c r="W927" s="153">
        <f t="shared" si="176"/>
        <v>5.4593655548501374E-2</v>
      </c>
      <c r="X927" s="153">
        <f t="shared" si="177"/>
        <v>32.098268579987305</v>
      </c>
      <c r="Y927" s="155">
        <v>2.1211430804097677</v>
      </c>
      <c r="Z927" s="153">
        <f t="shared" si="178"/>
        <v>46.996751984344435</v>
      </c>
      <c r="AA927" s="165">
        <v>2819.8051190606661</v>
      </c>
    </row>
    <row r="928" spans="13:27">
      <c r="M928" s="164">
        <f>Equations!E928-V927</f>
        <v>-56.571593655548497</v>
      </c>
      <c r="N928" s="152">
        <f t="shared" si="169"/>
        <v>-29.841922968776156</v>
      </c>
      <c r="O928" s="152">
        <f t="shared" si="170"/>
        <v>-180.86013920470398</v>
      </c>
      <c r="P928" s="152">
        <f t="shared" si="171"/>
        <v>-23.622939792309321</v>
      </c>
      <c r="Q928" s="152">
        <f t="shared" si="172"/>
        <v>-13.530024396860377</v>
      </c>
      <c r="R928" s="153">
        <f t="shared" si="173"/>
        <v>-28.669624458474328</v>
      </c>
      <c r="S928" s="153">
        <f t="shared" si="174"/>
        <v>14.126421661701796</v>
      </c>
      <c r="T928" s="153">
        <f t="shared" si="175"/>
        <v>-14.543202796772531</v>
      </c>
      <c r="U928" s="154">
        <f t="shared" si="179"/>
        <v>-16078.464438028828</v>
      </c>
      <c r="V928" s="153">
        <f t="shared" si="168"/>
        <v>273.03539468915335</v>
      </c>
      <c r="W928" s="153">
        <f t="shared" si="176"/>
        <v>3.5394689153349645E-2</v>
      </c>
      <c r="X928" s="153">
        <f t="shared" si="177"/>
        <v>32.063710440476029</v>
      </c>
      <c r="Y928" s="155">
        <v>2.1189632492552692</v>
      </c>
      <c r="Z928" s="153">
        <f t="shared" si="178"/>
        <v>47.032068038498686</v>
      </c>
      <c r="AA928" s="165">
        <v>2821.9240823099212</v>
      </c>
    </row>
    <row r="929" spans="13:27">
      <c r="M929" s="164">
        <f>Equations!E929-V928</f>
        <v>-56.552394689153346</v>
      </c>
      <c r="N929" s="152">
        <f t="shared" si="169"/>
        <v>-29.831795375770156</v>
      </c>
      <c r="O929" s="152">
        <f t="shared" si="170"/>
        <v>-180.79875985315246</v>
      </c>
      <c r="P929" s="152">
        <f t="shared" si="171"/>
        <v>-23.6149227647179</v>
      </c>
      <c r="Q929" s="152">
        <f t="shared" si="172"/>
        <v>-13.525432649183927</v>
      </c>
      <c r="R929" s="153">
        <f t="shared" si="173"/>
        <v>-28.630406995529711</v>
      </c>
      <c r="S929" s="153">
        <f t="shared" si="174"/>
        <v>14.111887206928973</v>
      </c>
      <c r="T929" s="153">
        <f t="shared" si="175"/>
        <v>-14.518519788600738</v>
      </c>
      <c r="U929" s="154">
        <f t="shared" si="179"/>
        <v>-16092.982957817429</v>
      </c>
      <c r="V929" s="153">
        <f t="shared" si="168"/>
        <v>273.01622830761937</v>
      </c>
      <c r="W929" s="153">
        <f t="shared" si="176"/>
        <v>1.6228307619371662E-2</v>
      </c>
      <c r="X929" s="153">
        <f t="shared" si="177"/>
        <v>32.029210953714866</v>
      </c>
      <c r="Y929" s="155">
        <v>2.1167830810393458</v>
      </c>
      <c r="Z929" s="153">
        <f t="shared" si="178"/>
        <v>47.067347756516014</v>
      </c>
      <c r="AA929" s="165">
        <v>2824.0408653909608</v>
      </c>
    </row>
    <row r="930" spans="13:27">
      <c r="M930" s="164">
        <f>Equations!E930-V929</f>
        <v>-56.533228307619368</v>
      </c>
      <c r="N930" s="152">
        <f t="shared" si="169"/>
        <v>-29.821684971513033</v>
      </c>
      <c r="O930" s="152">
        <f t="shared" si="170"/>
        <v>-180.73748467583658</v>
      </c>
      <c r="P930" s="152">
        <f t="shared" si="171"/>
        <v>-23.606919343782469</v>
      </c>
      <c r="Q930" s="152">
        <f t="shared" si="172"/>
        <v>-13.520848694711418</v>
      </c>
      <c r="R930" s="153">
        <f t="shared" si="173"/>
        <v>-28.591221470534492</v>
      </c>
      <c r="S930" s="153">
        <f t="shared" si="174"/>
        <v>14.097350502224879</v>
      </c>
      <c r="T930" s="153">
        <f t="shared" si="175"/>
        <v>-14.493870968309613</v>
      </c>
      <c r="U930" s="154">
        <f t="shared" si="179"/>
        <v>-16107.476828785739</v>
      </c>
      <c r="V930" s="153">
        <f t="shared" si="168"/>
        <v>272.99709446581403</v>
      </c>
      <c r="W930" s="153">
        <f t="shared" si="176"/>
        <v>-2.9055341859702821E-3</v>
      </c>
      <c r="X930" s="153">
        <f t="shared" si="177"/>
        <v>31.994770038465255</v>
      </c>
      <c r="Y930" s="155">
        <v>2.1146025753337319</v>
      </c>
      <c r="Z930" s="153">
        <f t="shared" si="178"/>
        <v>47.102591132771572</v>
      </c>
      <c r="AA930" s="165">
        <v>2826.1554679662945</v>
      </c>
    </row>
    <row r="931" spans="13:27">
      <c r="M931" s="164">
        <f>Equations!E931-V930</f>
        <v>-56.514094465814026</v>
      </c>
      <c r="N931" s="152">
        <f t="shared" si="169"/>
        <v>-29.811591732197058</v>
      </c>
      <c r="O931" s="152">
        <f t="shared" si="170"/>
        <v>-180.67631352846701</v>
      </c>
      <c r="P931" s="152">
        <f t="shared" si="171"/>
        <v>-23.59892951065676</v>
      </c>
      <c r="Q931" s="152">
        <f t="shared" si="172"/>
        <v>-13.516272522648666</v>
      </c>
      <c r="R931" s="153">
        <f t="shared" si="173"/>
        <v>-28.552067808545495</v>
      </c>
      <c r="S931" s="153">
        <f t="shared" si="174"/>
        <v>14.082811544727271</v>
      </c>
      <c r="T931" s="153">
        <f t="shared" si="175"/>
        <v>-14.469256263818224</v>
      </c>
      <c r="U931" s="154">
        <f t="shared" si="179"/>
        <v>-16121.946085049556</v>
      </c>
      <c r="V931" s="153">
        <f t="shared" si="168"/>
        <v>272.97799311869994</v>
      </c>
      <c r="W931" s="153">
        <f t="shared" si="176"/>
        <v>-2.2006881300058012E-2</v>
      </c>
      <c r="X931" s="153">
        <f t="shared" si="177"/>
        <v>31.960387613659897</v>
      </c>
      <c r="Y931" s="155">
        <v>2.1124217317090905</v>
      </c>
      <c r="Z931" s="153">
        <f t="shared" si="178"/>
        <v>47.137798161633398</v>
      </c>
      <c r="AA931" s="165">
        <v>2828.2678896980037</v>
      </c>
    </row>
    <row r="932" spans="13:27">
      <c r="M932" s="164">
        <f>Equations!E932-V931</f>
        <v>-56.494993118699938</v>
      </c>
      <c r="N932" s="152">
        <f t="shared" si="169"/>
        <v>-29.801515634064682</v>
      </c>
      <c r="O932" s="152">
        <f t="shared" si="170"/>
        <v>-180.61524626705864</v>
      </c>
      <c r="P932" s="152">
        <f t="shared" si="171"/>
        <v>-23.590953246534244</v>
      </c>
      <c r="Q932" s="152">
        <f t="shared" si="172"/>
        <v>-13.51170412222424</v>
      </c>
      <c r="R932" s="153">
        <f t="shared" si="173"/>
        <v>-28.512945934739268</v>
      </c>
      <c r="S932" s="153">
        <f t="shared" si="174"/>
        <v>14.068270331566728</v>
      </c>
      <c r="T932" s="153">
        <f t="shared" si="175"/>
        <v>-14.44467560317254</v>
      </c>
      <c r="U932" s="154">
        <f t="shared" si="179"/>
        <v>-16136.390760652728</v>
      </c>
      <c r="V932" s="153">
        <f t="shared" si="168"/>
        <v>272.95892422133466</v>
      </c>
      <c r="W932" s="153">
        <f t="shared" si="176"/>
        <v>-4.1075778665344842E-2</v>
      </c>
      <c r="X932" s="153">
        <f t="shared" si="177"/>
        <v>31.926063598402379</v>
      </c>
      <c r="Y932" s="155">
        <v>2.1102405497350092</v>
      </c>
      <c r="Z932" s="153">
        <f t="shared" si="178"/>
        <v>47.172968837462314</v>
      </c>
      <c r="AA932" s="165">
        <v>2830.3781302477387</v>
      </c>
    </row>
    <row r="933" spans="13:27">
      <c r="M933" s="164">
        <f>Equations!E933-V932</f>
        <v>-56.475924221334651</v>
      </c>
      <c r="N933" s="152">
        <f t="shared" si="169"/>
        <v>-29.791456653408428</v>
      </c>
      <c r="O933" s="152">
        <f t="shared" si="170"/>
        <v>-180.55428274792985</v>
      </c>
      <c r="P933" s="152">
        <f t="shared" si="171"/>
        <v>-23.58299053264804</v>
      </c>
      <c r="Q933" s="152">
        <f t="shared" si="172"/>
        <v>-13.507143482689413</v>
      </c>
      <c r="R933" s="153">
        <f t="shared" si="173"/>
        <v>-28.473855774411728</v>
      </c>
      <c r="S933" s="153">
        <f t="shared" si="174"/>
        <v>14.053726859866641</v>
      </c>
      <c r="T933" s="153">
        <f t="shared" si="175"/>
        <v>-14.420128914545087</v>
      </c>
      <c r="U933" s="154">
        <f t="shared" si="179"/>
        <v>-16150.810889567274</v>
      </c>
      <c r="V933" s="153">
        <f t="shared" si="168"/>
        <v>272.93988772887059</v>
      </c>
      <c r="W933" s="153">
        <f t="shared" si="176"/>
        <v>-6.011227112941242E-2</v>
      </c>
      <c r="X933" s="153">
        <f t="shared" si="177"/>
        <v>31.891797911967057</v>
      </c>
      <c r="Y933" s="155">
        <v>2.1080590289799961</v>
      </c>
      <c r="Z933" s="153">
        <f t="shared" si="178"/>
        <v>47.208103154611976</v>
      </c>
      <c r="AA933" s="165">
        <v>2832.4861892767185</v>
      </c>
    </row>
    <row r="934" spans="13:27">
      <c r="M934" s="164">
        <f>Equations!E934-V933</f>
        <v>-56.456887728870583</v>
      </c>
      <c r="N934" s="152">
        <f t="shared" si="169"/>
        <v>-29.781414766570883</v>
      </c>
      <c r="O934" s="152">
        <f t="shared" si="170"/>
        <v>-180.49342282770232</v>
      </c>
      <c r="P934" s="152">
        <f t="shared" si="171"/>
        <v>-23.575041350270865</v>
      </c>
      <c r="Q934" s="152">
        <f t="shared" si="172"/>
        <v>-13.502590593318155</v>
      </c>
      <c r="R934" s="153">
        <f t="shared" si="173"/>
        <v>-28.434797252977766</v>
      </c>
      <c r="S934" s="153">
        <f t="shared" si="174"/>
        <v>14.039181126743147</v>
      </c>
      <c r="T934" s="153">
        <f t="shared" si="175"/>
        <v>-14.39561612623462</v>
      </c>
      <c r="U934" s="154">
        <f t="shared" si="179"/>
        <v>-16165.206505693508</v>
      </c>
      <c r="V934" s="153">
        <f t="shared" si="168"/>
        <v>272.92088359655486</v>
      </c>
      <c r="W934" s="153">
        <f t="shared" si="176"/>
        <v>-7.9116403445141259E-2</v>
      </c>
      <c r="X934" s="153">
        <f t="shared" si="177"/>
        <v>31.857590473798744</v>
      </c>
      <c r="Y934" s="155">
        <v>2.1058771690114719</v>
      </c>
      <c r="Z934" s="153">
        <f t="shared" si="178"/>
        <v>47.243201107428831</v>
      </c>
      <c r="AA934" s="165">
        <v>2834.5920664457299</v>
      </c>
    </row>
    <row r="935" spans="13:27">
      <c r="M935" s="164">
        <f>Equations!E935-V934</f>
        <v>-56.437883596554855</v>
      </c>
      <c r="N935" s="152">
        <f t="shared" si="169"/>
        <v>-29.771389949944588</v>
      </c>
      <c r="O935" s="152">
        <f t="shared" si="170"/>
        <v>-180.43266636330051</v>
      </c>
      <c r="P935" s="152">
        <f t="shared" si="171"/>
        <v>-23.567105680714992</v>
      </c>
      <c r="Q935" s="152">
        <f t="shared" si="172"/>
        <v>-13.498045443407079</v>
      </c>
      <c r="R935" s="153">
        <f t="shared" si="173"/>
        <v>-28.395770295970998</v>
      </c>
      <c r="S935" s="153">
        <f t="shared" si="174"/>
        <v>14.024633129305148</v>
      </c>
      <c r="T935" s="153">
        <f t="shared" si="175"/>
        <v>-14.37113716666585</v>
      </c>
      <c r="U935" s="154">
        <f t="shared" si="179"/>
        <v>-16179.577642860173</v>
      </c>
      <c r="V935" s="153">
        <f t="shared" si="168"/>
        <v>272.90191177972889</v>
      </c>
      <c r="W935" s="153">
        <f t="shared" si="176"/>
        <v>-9.8088220271108639E-2</v>
      </c>
      <c r="X935" s="153">
        <f t="shared" si="177"/>
        <v>31.823441203512004</v>
      </c>
      <c r="Y935" s="155">
        <v>2.1036949693957721</v>
      </c>
      <c r="Z935" s="153">
        <f t="shared" si="178"/>
        <v>47.278262690252092</v>
      </c>
      <c r="AA935" s="165">
        <v>2836.6957614151256</v>
      </c>
    </row>
    <row r="936" spans="13:27">
      <c r="M936" s="164">
        <f>Equations!E936-V935</f>
        <v>-56.418911779728887</v>
      </c>
      <c r="N936" s="152">
        <f t="shared" si="169"/>
        <v>-29.761382179971811</v>
      </c>
      <c r="O936" s="152">
        <f t="shared" si="170"/>
        <v>-180.37201321195033</v>
      </c>
      <c r="P936" s="152">
        <f t="shared" si="171"/>
        <v>-23.559183505332072</v>
      </c>
      <c r="Q936" s="152">
        <f t="shared" si="172"/>
        <v>-13.493508022275353</v>
      </c>
      <c r="R936" s="153">
        <f t="shared" si="173"/>
        <v>-28.356774829043207</v>
      </c>
      <c r="S936" s="153">
        <f t="shared" si="174"/>
        <v>14.01008286465426</v>
      </c>
      <c r="T936" s="153">
        <f t="shared" si="175"/>
        <v>-14.346691964388947</v>
      </c>
      <c r="U936" s="154">
        <f t="shared" si="179"/>
        <v>-16193.924334824562</v>
      </c>
      <c r="V936" s="153">
        <f t="shared" si="168"/>
        <v>272.88297223382864</v>
      </c>
      <c r="W936" s="153">
        <f t="shared" si="176"/>
        <v>-0.11702776617136124</v>
      </c>
      <c r="X936" s="153">
        <f t="shared" si="177"/>
        <v>31.78935002089155</v>
      </c>
      <c r="Y936" s="155">
        <v>2.1015124296981389</v>
      </c>
      <c r="Z936" s="153">
        <f t="shared" si="178"/>
        <v>47.31328789741373</v>
      </c>
      <c r="AA936" s="165">
        <v>2838.7972738448238</v>
      </c>
    </row>
    <row r="937" spans="13:27">
      <c r="M937" s="164">
        <f>Equations!E937-V936</f>
        <v>-56.399972233828635</v>
      </c>
      <c r="N937" s="152">
        <f t="shared" si="169"/>
        <v>-29.751391433144697</v>
      </c>
      <c r="O937" s="152">
        <f t="shared" si="170"/>
        <v>-180.31146323117997</v>
      </c>
      <c r="P937" s="152">
        <f t="shared" si="171"/>
        <v>-23.551274805513227</v>
      </c>
      <c r="Q937" s="152">
        <f t="shared" si="172"/>
        <v>-13.488978319264755</v>
      </c>
      <c r="R937" s="153">
        <f t="shared" si="173"/>
        <v>-28.317810777964223</v>
      </c>
      <c r="S937" s="153">
        <f t="shared" si="174"/>
        <v>13.995530329884785</v>
      </c>
      <c r="T937" s="153">
        <f t="shared" si="175"/>
        <v>-14.322280448079438</v>
      </c>
      <c r="U937" s="154">
        <f t="shared" si="179"/>
        <v>-16208.246615272641</v>
      </c>
      <c r="V937" s="153">
        <f t="shared" si="168"/>
        <v>272.86406491438419</v>
      </c>
      <c r="W937" s="153">
        <f t="shared" si="176"/>
        <v>-0.13593508561581302</v>
      </c>
      <c r="X937" s="153">
        <f t="shared" si="177"/>
        <v>31.755316845891535</v>
      </c>
      <c r="Y937" s="155">
        <v>2.0993295494827175</v>
      </c>
      <c r="Z937" s="153">
        <f t="shared" si="178"/>
        <v>47.348276723238442</v>
      </c>
      <c r="AA937" s="165">
        <v>2840.8966033943066</v>
      </c>
    </row>
    <row r="938" spans="13:27">
      <c r="M938" s="164">
        <f>Equations!E938-V937</f>
        <v>-56.381064914384183</v>
      </c>
      <c r="N938" s="152">
        <f t="shared" si="169"/>
        <v>-29.741417686005043</v>
      </c>
      <c r="O938" s="152">
        <f t="shared" si="170"/>
        <v>-180.25101627881844</v>
      </c>
      <c r="P938" s="152">
        <f t="shared" si="171"/>
        <v>-23.543379562688891</v>
      </c>
      <c r="Q938" s="152">
        <f t="shared" si="172"/>
        <v>-13.484456323739575</v>
      </c>
      <c r="R938" s="153">
        <f t="shared" si="173"/>
        <v>-28.27887806862147</v>
      </c>
      <c r="S938" s="153">
        <f t="shared" si="174"/>
        <v>13.980975522083703</v>
      </c>
      <c r="T938" s="153">
        <f t="shared" si="175"/>
        <v>-14.297902546537767</v>
      </c>
      <c r="U938" s="154">
        <f t="shared" si="179"/>
        <v>-16222.544517819179</v>
      </c>
      <c r="V938" s="153">
        <f t="shared" si="168"/>
        <v>272.84518977701947</v>
      </c>
      <c r="W938" s="153">
        <f t="shared" si="176"/>
        <v>-0.15481022298052949</v>
      </c>
      <c r="X938" s="153">
        <f t="shared" si="177"/>
        <v>31.721341598635046</v>
      </c>
      <c r="Y938" s="155">
        <v>2.0971463283125553</v>
      </c>
      <c r="Z938" s="153">
        <f t="shared" si="178"/>
        <v>47.383229162043655</v>
      </c>
      <c r="AA938" s="165">
        <v>2842.9937497226192</v>
      </c>
    </row>
    <row r="939" spans="13:27">
      <c r="M939" s="164">
        <f>Equations!E939-V938</f>
        <v>-56.362189777019466</v>
      </c>
      <c r="N939" s="152">
        <f t="shared" si="169"/>
        <v>-29.731460915144169</v>
      </c>
      <c r="O939" s="152">
        <f t="shared" si="170"/>
        <v>-180.19067221299497</v>
      </c>
      <c r="P939" s="152">
        <f t="shared" si="171"/>
        <v>-23.535497758328681</v>
      </c>
      <c r="Q939" s="152">
        <f t="shared" si="172"/>
        <v>-13.479942025086551</v>
      </c>
      <c r="R939" s="153">
        <f t="shared" si="173"/>
        <v>-28.239976627019463</v>
      </c>
      <c r="S939" s="153">
        <f t="shared" si="174"/>
        <v>13.966418438330608</v>
      </c>
      <c r="T939" s="153">
        <f t="shared" si="175"/>
        <v>-14.273558188688854</v>
      </c>
      <c r="U939" s="154">
        <f t="shared" si="179"/>
        <v>-16236.818076007867</v>
      </c>
      <c r="V939" s="153">
        <f t="shared" si="168"/>
        <v>272.82634677745233</v>
      </c>
      <c r="W939" s="153">
        <f t="shared" si="176"/>
        <v>-0.17365322254767079</v>
      </c>
      <c r="X939" s="153">
        <f t="shared" si="177"/>
        <v>31.687424199414192</v>
      </c>
      <c r="Y939" s="155">
        <v>2.0949627657495911</v>
      </c>
      <c r="Z939" s="153">
        <f t="shared" si="178"/>
        <v>47.418145208139478</v>
      </c>
      <c r="AA939" s="165">
        <v>2845.0887124883689</v>
      </c>
    </row>
    <row r="940" spans="13:27">
      <c r="M940" s="164">
        <f>Equations!E940-V939</f>
        <v>-56.343346777452325</v>
      </c>
      <c r="N940" s="152">
        <f t="shared" si="169"/>
        <v>-29.721521097202906</v>
      </c>
      <c r="O940" s="152">
        <f t="shared" si="170"/>
        <v>-180.1304308921388</v>
      </c>
      <c r="P940" s="152">
        <f t="shared" si="171"/>
        <v>-23.527629373941433</v>
      </c>
      <c r="Q940" s="152">
        <f t="shared" si="172"/>
        <v>-13.475435412714877</v>
      </c>
      <c r="R940" s="153">
        <f t="shared" si="173"/>
        <v>-28.20110637927969</v>
      </c>
      <c r="S940" s="153">
        <f t="shared" si="174"/>
        <v>13.951859075697728</v>
      </c>
      <c r="T940" s="153">
        <f t="shared" si="175"/>
        <v>-14.249247303581962</v>
      </c>
      <c r="U940" s="154">
        <f t="shared" si="179"/>
        <v>-16251.067323311448</v>
      </c>
      <c r="V940" s="153">
        <f t="shared" si="168"/>
        <v>272.80753587149439</v>
      </c>
      <c r="W940" s="153">
        <f t="shared" si="176"/>
        <v>-0.19246412850560546</v>
      </c>
      <c r="X940" s="153">
        <f t="shared" si="177"/>
        <v>31.653564568689909</v>
      </c>
      <c r="Y940" s="155">
        <v>2.0927788613546592</v>
      </c>
      <c r="Z940" s="153">
        <f t="shared" si="178"/>
        <v>47.45302485582873</v>
      </c>
      <c r="AA940" s="165">
        <v>2847.1814913497237</v>
      </c>
    </row>
    <row r="941" spans="13:27">
      <c r="M941" s="164">
        <f>Equations!E941-V940</f>
        <v>-56.32453587149439</v>
      </c>
      <c r="N941" s="152">
        <f t="shared" si="169"/>
        <v>-29.711598208871571</v>
      </c>
      <c r="O941" s="152">
        <f t="shared" si="170"/>
        <v>-180.07029217497922</v>
      </c>
      <c r="P941" s="152">
        <f t="shared" si="171"/>
        <v>-23.519774391075146</v>
      </c>
      <c r="Q941" s="152">
        <f t="shared" si="172"/>
        <v>-13.470936476056178</v>
      </c>
      <c r="R941" s="153">
        <f t="shared" si="173"/>
        <v>-28.162267251640163</v>
      </c>
      <c r="S941" s="153">
        <f t="shared" si="174"/>
        <v>13.937297431249858</v>
      </c>
      <c r="T941" s="153">
        <f t="shared" si="175"/>
        <v>-14.224969820390305</v>
      </c>
      <c r="U941" s="154">
        <f t="shared" si="179"/>
        <v>-16265.292293131839</v>
      </c>
      <c r="V941" s="153">
        <f t="shared" si="168"/>
        <v>272.78875701505058</v>
      </c>
      <c r="W941" s="153">
        <f t="shared" si="176"/>
        <v>-0.21124298494942195</v>
      </c>
      <c r="X941" s="153">
        <f t="shared" si="177"/>
        <v>31.619762627091042</v>
      </c>
      <c r="Y941" s="155">
        <v>2.0905946146874785</v>
      </c>
      <c r="Z941" s="153">
        <f t="shared" si="178"/>
        <v>47.48786809940686</v>
      </c>
      <c r="AA941" s="165">
        <v>2849.2720859644114</v>
      </c>
    </row>
    <row r="942" spans="13:27">
      <c r="M942" s="164">
        <f>Equations!E942-V941</f>
        <v>-56.305757015050574</v>
      </c>
      <c r="N942" s="152">
        <f t="shared" si="169"/>
        <v>-29.701692226889691</v>
      </c>
      <c r="O942" s="152">
        <f t="shared" si="170"/>
        <v>-180.01025592054359</v>
      </c>
      <c r="P942" s="152">
        <f t="shared" si="171"/>
        <v>-23.511932791316756</v>
      </c>
      <c r="Q942" s="152">
        <f t="shared" si="172"/>
        <v>-13.466445204564394</v>
      </c>
      <c r="R942" s="153">
        <f t="shared" si="173"/>
        <v>-28.123459170454982</v>
      </c>
      <c r="S942" s="153">
        <f t="shared" si="174"/>
        <v>13.922733502044354</v>
      </c>
      <c r="T942" s="153">
        <f t="shared" si="175"/>
        <v>-14.200725668410628</v>
      </c>
      <c r="U942" s="154">
        <f t="shared" si="179"/>
        <v>-16279.493018800249</v>
      </c>
      <c r="V942" s="153">
        <f t="shared" si="168"/>
        <v>272.7700101641193</v>
      </c>
      <c r="W942" s="153">
        <f t="shared" si="176"/>
        <v>-0.22998983588070132</v>
      </c>
      <c r="X942" s="153">
        <f t="shared" si="177"/>
        <v>31.586018295414739</v>
      </c>
      <c r="Y942" s="155">
        <v>2.0884100253066529</v>
      </c>
      <c r="Z942" s="153">
        <f t="shared" si="178"/>
        <v>47.522674933161966</v>
      </c>
      <c r="AA942" s="165">
        <v>2851.3604959897179</v>
      </c>
    </row>
    <row r="943" spans="13:27">
      <c r="M943" s="164">
        <f>Equations!E943-V942</f>
        <v>-56.287010164119295</v>
      </c>
      <c r="N943" s="152">
        <f t="shared" si="169"/>
        <v>-29.691803128046114</v>
      </c>
      <c r="O943" s="152">
        <f t="shared" si="170"/>
        <v>-179.95032198815829</v>
      </c>
      <c r="P943" s="152">
        <f t="shared" si="171"/>
        <v>-23.50410455629228</v>
      </c>
      <c r="Q943" s="152">
        <f t="shared" si="172"/>
        <v>-13.461961587715823</v>
      </c>
      <c r="R943" s="153">
        <f t="shared" si="173"/>
        <v>-28.084682062194094</v>
      </c>
      <c r="S943" s="153">
        <f t="shared" si="174"/>
        <v>13.908167285131093</v>
      </c>
      <c r="T943" s="153">
        <f t="shared" si="175"/>
        <v>-14.176514777063002</v>
      </c>
      <c r="U943" s="154">
        <f t="shared" si="179"/>
        <v>-16293.669533577313</v>
      </c>
      <c r="V943" s="153">
        <f t="shared" si="168"/>
        <v>272.75129527479208</v>
      </c>
      <c r="W943" s="153">
        <f t="shared" si="176"/>
        <v>-0.24870472520791509</v>
      </c>
      <c r="X943" s="153">
        <f t="shared" si="177"/>
        <v>31.552331494625754</v>
      </c>
      <c r="Y943" s="155">
        <v>2.0862250927696637</v>
      </c>
      <c r="Z943" s="153">
        <f t="shared" si="178"/>
        <v>47.557445351374795</v>
      </c>
      <c r="AA943" s="165">
        <v>2853.4467210824878</v>
      </c>
    </row>
    <row r="944" spans="13:27">
      <c r="M944" s="164">
        <f>Equations!E944-V943</f>
        <v>-56.268295274792081</v>
      </c>
      <c r="N944" s="152">
        <f t="shared" si="169"/>
        <v>-29.681930889178805</v>
      </c>
      <c r="O944" s="152">
        <f t="shared" si="170"/>
        <v>-179.89049023744732</v>
      </c>
      <c r="P944" s="152">
        <f t="shared" si="171"/>
        <v>-23.496289667666581</v>
      </c>
      <c r="Q944" s="152">
        <f t="shared" si="172"/>
        <v>-13.457485615009036</v>
      </c>
      <c r="R944" s="153">
        <f t="shared" si="173"/>
        <v>-28.045935853442874</v>
      </c>
      <c r="S944" s="153">
        <f t="shared" si="174"/>
        <v>13.893598777552446</v>
      </c>
      <c r="T944" s="153">
        <f t="shared" si="175"/>
        <v>-14.152337075890427</v>
      </c>
      <c r="U944" s="154">
        <f t="shared" si="179"/>
        <v>-16307.821870653202</v>
      </c>
      <c r="V944" s="153">
        <f t="shared" si="168"/>
        <v>272.7326123032534</v>
      </c>
      <c r="W944" s="153">
        <f t="shared" si="176"/>
        <v>-0.26738769674659579</v>
      </c>
      <c r="X944" s="153">
        <f t="shared" si="177"/>
        <v>31.518702145856128</v>
      </c>
      <c r="Y944" s="155">
        <v>2.0840398166328669</v>
      </c>
      <c r="Z944" s="153">
        <f t="shared" si="178"/>
        <v>47.59217934831868</v>
      </c>
      <c r="AA944" s="165">
        <v>2855.5307608991207</v>
      </c>
    </row>
    <row r="945" spans="13:27">
      <c r="M945" s="164">
        <f>Equations!E945-V944</f>
        <v>-56.2496123032534</v>
      </c>
      <c r="N945" s="152">
        <f t="shared" si="169"/>
        <v>-29.672075487174759</v>
      </c>
      <c r="O945" s="152">
        <f t="shared" si="170"/>
        <v>-179.83076052833187</v>
      </c>
      <c r="P945" s="152">
        <f t="shared" si="171"/>
        <v>-23.488488107143343</v>
      </c>
      <c r="Q945" s="152">
        <f t="shared" si="172"/>
        <v>-13.453017275964827</v>
      </c>
      <c r="R945" s="153">
        <f t="shared" si="173"/>
        <v>-28.007220470901782</v>
      </c>
      <c r="S945" s="153">
        <f t="shared" si="174"/>
        <v>13.879027976343274</v>
      </c>
      <c r="T945" s="153">
        <f t="shared" si="175"/>
        <v>-14.128192494558508</v>
      </c>
      <c r="U945" s="154">
        <f t="shared" si="179"/>
        <v>-16321.95006314776</v>
      </c>
      <c r="V945" s="153">
        <f t="shared" si="168"/>
        <v>272.71396120578078</v>
      </c>
      <c r="W945" s="153">
        <f t="shared" si="176"/>
        <v>-0.28603879421922329</v>
      </c>
      <c r="X945" s="153">
        <f t="shared" si="177"/>
        <v>31.485130170405398</v>
      </c>
      <c r="Y945" s="155">
        <v>2.0818541964514909</v>
      </c>
      <c r="Z945" s="153">
        <f t="shared" si="178"/>
        <v>47.626876918259534</v>
      </c>
      <c r="AA945" s="165">
        <v>2857.612615095572</v>
      </c>
    </row>
    <row r="946" spans="13:27">
      <c r="M946" s="164">
        <f>Equations!E946-V945</f>
        <v>-56.230961205780773</v>
      </c>
      <c r="N946" s="152">
        <f t="shared" si="169"/>
        <v>-29.662236898970043</v>
      </c>
      <c r="O946" s="152">
        <f t="shared" si="170"/>
        <v>-179.77113272103057</v>
      </c>
      <c r="P946" s="152">
        <f t="shared" si="171"/>
        <v>-23.480699856465115</v>
      </c>
      <c r="Q946" s="152">
        <f t="shared" si="172"/>
        <v>-13.448556560126249</v>
      </c>
      <c r="R946" s="153">
        <f t="shared" si="173"/>
        <v>-27.968535841386096</v>
      </c>
      <c r="S946" s="153">
        <f t="shared" si="174"/>
        <v>13.864454878530864</v>
      </c>
      <c r="T946" s="153">
        <f t="shared" si="175"/>
        <v>-14.104080962855232</v>
      </c>
      <c r="U946" s="154">
        <f t="shared" si="179"/>
        <v>-16336.054144110616</v>
      </c>
      <c r="V946" s="153">
        <f t="shared" si="168"/>
        <v>272.69534193874415</v>
      </c>
      <c r="W946" s="153">
        <f t="shared" si="176"/>
        <v>-0.30465806125585004</v>
      </c>
      <c r="X946" s="153">
        <f t="shared" si="177"/>
        <v>31.451615489739471</v>
      </c>
      <c r="Y946" s="155">
        <v>2.0796682317796296</v>
      </c>
      <c r="Z946" s="153">
        <f t="shared" si="178"/>
        <v>47.661538055455857</v>
      </c>
      <c r="AA946" s="165">
        <v>2859.6922833273516</v>
      </c>
    </row>
    <row r="947" spans="13:27">
      <c r="M947" s="164">
        <f>Equations!E947-V946</f>
        <v>-56.212341938744146</v>
      </c>
      <c r="N947" s="152">
        <f t="shared" si="169"/>
        <v>-29.652415101549504</v>
      </c>
      <c r="O947" s="152">
        <f t="shared" si="170"/>
        <v>-179.71160667605758</v>
      </c>
      <c r="P947" s="152">
        <f t="shared" si="171"/>
        <v>-23.472924897413026</v>
      </c>
      <c r="Q947" s="152">
        <f t="shared" si="172"/>
        <v>-13.444103457058461</v>
      </c>
      <c r="R947" s="153">
        <f t="shared" si="173"/>
        <v>-27.929881891825325</v>
      </c>
      <c r="S947" s="153">
        <f t="shared" si="174"/>
        <v>13.849879481134906</v>
      </c>
      <c r="T947" s="153">
        <f t="shared" si="175"/>
        <v>-14.080002410690419</v>
      </c>
      <c r="U947" s="154">
        <f t="shared" si="179"/>
        <v>-16350.134146521306</v>
      </c>
      <c r="V947" s="153">
        <f t="shared" si="168"/>
        <v>272.6767544586063</v>
      </c>
      <c r="W947" s="153">
        <f t="shared" si="176"/>
        <v>-0.32324554139370321</v>
      </c>
      <c r="X947" s="153">
        <f t="shared" si="177"/>
        <v>31.418158025491334</v>
      </c>
      <c r="Y947" s="155">
        <v>2.0774819221702359</v>
      </c>
      <c r="Z947" s="153">
        <f t="shared" si="178"/>
        <v>47.696162754158692</v>
      </c>
      <c r="AA947" s="165">
        <v>2861.7697652495217</v>
      </c>
    </row>
    <row r="948" spans="13:27">
      <c r="M948" s="164">
        <f>Equations!E948-V947</f>
        <v>-56.193754458606293</v>
      </c>
      <c r="N948" s="152">
        <f t="shared" si="169"/>
        <v>-29.64261007194693</v>
      </c>
      <c r="O948" s="152">
        <f t="shared" si="170"/>
        <v>-179.65218225422379</v>
      </c>
      <c r="P948" s="152">
        <f t="shared" si="171"/>
        <v>-23.465163211806981</v>
      </c>
      <c r="Q948" s="152">
        <f t="shared" si="172"/>
        <v>-13.439657956348817</v>
      </c>
      <c r="R948" s="153">
        <f t="shared" si="173"/>
        <v>-27.891258549263217</v>
      </c>
      <c r="S948" s="153">
        <f t="shared" si="174"/>
        <v>13.835301781167502</v>
      </c>
      <c r="T948" s="153">
        <f t="shared" si="175"/>
        <v>-14.055956768095715</v>
      </c>
      <c r="U948" s="154">
        <f t="shared" si="179"/>
        <v>-16364.190103289402</v>
      </c>
      <c r="V948" s="153">
        <f t="shared" si="168"/>
        <v>272.65819872192202</v>
      </c>
      <c r="W948" s="153">
        <f t="shared" si="176"/>
        <v>-0.34180127807798044</v>
      </c>
      <c r="X948" s="153">
        <f t="shared" si="177"/>
        <v>31.384757699459634</v>
      </c>
      <c r="Y948" s="155">
        <v>2.0752952671751252</v>
      </c>
      <c r="Z948" s="153">
        <f t="shared" si="178"/>
        <v>47.730751008611612</v>
      </c>
      <c r="AA948" s="165">
        <v>2863.8450605166968</v>
      </c>
    </row>
    <row r="949" spans="13:27">
      <c r="M949" s="164">
        <f>Equations!E949-V948</f>
        <v>-56.175198721922015</v>
      </c>
      <c r="N949" s="152">
        <f t="shared" si="169"/>
        <v>-29.632821787244666</v>
      </c>
      <c r="O949" s="152">
        <f t="shared" si="170"/>
        <v>-179.59285931663433</v>
      </c>
      <c r="P949" s="152">
        <f t="shared" si="171"/>
        <v>-23.457414781505307</v>
      </c>
      <c r="Q949" s="152">
        <f t="shared" si="172"/>
        <v>-13.435220047606693</v>
      </c>
      <c r="R949" s="153">
        <f t="shared" si="173"/>
        <v>-27.85266574085702</v>
      </c>
      <c r="S949" s="153">
        <f t="shared" si="174"/>
        <v>13.820721775633096</v>
      </c>
      <c r="T949" s="153">
        <f t="shared" si="175"/>
        <v>-14.031943965223924</v>
      </c>
      <c r="U949" s="154">
        <f t="shared" si="179"/>
        <v>-16378.222047254625</v>
      </c>
      <c r="V949" s="153">
        <f t="shared" si="168"/>
        <v>272.63967468533866</v>
      </c>
      <c r="W949" s="153">
        <f t="shared" si="176"/>
        <v>-0.36032531466133833</v>
      </c>
      <c r="X949" s="153">
        <f t="shared" si="177"/>
        <v>31.351414433609591</v>
      </c>
      <c r="Y949" s="155">
        <v>2.0731082663449643</v>
      </c>
      <c r="Z949" s="153">
        <f t="shared" si="178"/>
        <v>47.765302813050695</v>
      </c>
      <c r="AA949" s="165">
        <v>2865.9181687830419</v>
      </c>
    </row>
    <row r="950" spans="13:27">
      <c r="M950" s="164">
        <f>Equations!E950-V949</f>
        <v>-56.156674685338658</v>
      </c>
      <c r="N950" s="152">
        <f t="shared" si="169"/>
        <v>-29.62305022457388</v>
      </c>
      <c r="O950" s="152">
        <f t="shared" si="170"/>
        <v>-179.53363772469018</v>
      </c>
      <c r="P950" s="152">
        <f t="shared" si="171"/>
        <v>-23.449679588404976</v>
      </c>
      <c r="Q950" s="152">
        <f t="shared" si="172"/>
        <v>-13.430789720463581</v>
      </c>
      <c r="R950" s="153">
        <f t="shared" si="173"/>
        <v>-27.814103393877424</v>
      </c>
      <c r="S950" s="153">
        <f t="shared" si="174"/>
        <v>13.806139461528444</v>
      </c>
      <c r="T950" s="153">
        <f t="shared" si="175"/>
        <v>-14.00796393234898</v>
      </c>
      <c r="U950" s="154">
        <f t="shared" si="179"/>
        <v>-16392.230011186974</v>
      </c>
      <c r="V950" s="153">
        <f t="shared" si="168"/>
        <v>272.62118230559537</v>
      </c>
      <c r="W950" s="153">
        <f t="shared" si="176"/>
        <v>-0.37881769440463131</v>
      </c>
      <c r="X950" s="153">
        <f t="shared" si="177"/>
        <v>31.318128150071665</v>
      </c>
      <c r="Y950" s="155">
        <v>2.0709209192292666</v>
      </c>
      <c r="Z950" s="153">
        <f t="shared" si="178"/>
        <v>47.799818161704515</v>
      </c>
      <c r="AA950" s="165">
        <v>2867.989089702271</v>
      </c>
    </row>
    <row r="951" spans="13:27">
      <c r="M951" s="164">
        <f>Equations!E951-V950</f>
        <v>-56.138182305595365</v>
      </c>
      <c r="N951" s="152">
        <f t="shared" si="169"/>
        <v>-29.613295361114158</v>
      </c>
      <c r="O951" s="152">
        <f t="shared" si="170"/>
        <v>-179.47451734008581</v>
      </c>
      <c r="P951" s="152">
        <f t="shared" si="171"/>
        <v>-23.441957614441293</v>
      </c>
      <c r="Q951" s="152">
        <f t="shared" si="172"/>
        <v>-13.426366964572944</v>
      </c>
      <c r="R951" s="153">
        <f t="shared" si="173"/>
        <v>-27.775571435708081</v>
      </c>
      <c r="S951" s="153">
        <f t="shared" si="174"/>
        <v>13.791554835842641</v>
      </c>
      <c r="T951" s="153">
        <f t="shared" si="175"/>
        <v>-13.98401659986544</v>
      </c>
      <c r="U951" s="154">
        <f t="shared" si="179"/>
        <v>-16406.214027786838</v>
      </c>
      <c r="V951" s="153">
        <f t="shared" si="168"/>
        <v>272.60272153952332</v>
      </c>
      <c r="W951" s="153">
        <f t="shared" si="176"/>
        <v>-0.39727846047668436</v>
      </c>
      <c r="X951" s="153">
        <f t="shared" si="177"/>
        <v>31.284898771141968</v>
      </c>
      <c r="Y951" s="155">
        <v>2.0687332253763961</v>
      </c>
      <c r="Z951" s="153">
        <f t="shared" si="178"/>
        <v>47.834297048794127</v>
      </c>
      <c r="AA951" s="165">
        <v>2870.0578229276475</v>
      </c>
    </row>
    <row r="952" spans="13:27">
      <c r="M952" s="164">
        <f>Equations!E952-V951</f>
        <v>-56.119721539523312</v>
      </c>
      <c r="N952" s="152">
        <f t="shared" si="169"/>
        <v>-29.603557174093638</v>
      </c>
      <c r="O952" s="152">
        <f t="shared" si="170"/>
        <v>-179.41549802480992</v>
      </c>
      <c r="P952" s="152">
        <f t="shared" si="171"/>
        <v>-23.434248841587987</v>
      </c>
      <c r="Q952" s="152">
        <f t="shared" si="172"/>
        <v>-13.421951769610251</v>
      </c>
      <c r="R952" s="153">
        <f t="shared" si="173"/>
        <v>-27.737069793845251</v>
      </c>
      <c r="S952" s="153">
        <f t="shared" si="174"/>
        <v>13.776967895557009</v>
      </c>
      <c r="T952" s="153">
        <f t="shared" si="175"/>
        <v>-13.960101898288242</v>
      </c>
      <c r="U952" s="154">
        <f t="shared" si="179"/>
        <v>-16420.174129685125</v>
      </c>
      <c r="V952" s="153">
        <f t="shared" si="168"/>
        <v>272.58429234404525</v>
      </c>
      <c r="W952" s="153">
        <f t="shared" si="176"/>
        <v>-0.41570765595474768</v>
      </c>
      <c r="X952" s="153">
        <f t="shared" si="177"/>
        <v>31.251726219281455</v>
      </c>
      <c r="Y952" s="155">
        <v>2.0665451843335512</v>
      </c>
      <c r="Z952" s="153">
        <f t="shared" si="178"/>
        <v>47.868739468533015</v>
      </c>
      <c r="AA952" s="165">
        <v>2872.1243681119809</v>
      </c>
    </row>
    <row r="953" spans="13:27">
      <c r="M953" s="164">
        <f>Equations!E953-V952</f>
        <v>-56.101292344045248</v>
      </c>
      <c r="N953" s="152">
        <f t="shared" si="169"/>
        <v>-29.59383564078875</v>
      </c>
      <c r="O953" s="152">
        <f t="shared" si="170"/>
        <v>-179.35657964114395</v>
      </c>
      <c r="P953" s="152">
        <f t="shared" si="171"/>
        <v>-23.42655325185704</v>
      </c>
      <c r="Q953" s="152">
        <f t="shared" si="172"/>
        <v>-13.417544125272865</v>
      </c>
      <c r="R953" s="153">
        <f t="shared" si="173"/>
        <v>-27.698598395897434</v>
      </c>
      <c r="S953" s="153">
        <f t="shared" si="174"/>
        <v>13.762378637645133</v>
      </c>
      <c r="T953" s="153">
        <f t="shared" si="175"/>
        <v>-13.936219758252301</v>
      </c>
      <c r="U953" s="154">
        <f t="shared" si="179"/>
        <v>-16434.110349443377</v>
      </c>
      <c r="V953" s="153">
        <f t="shared" si="168"/>
        <v>272.56589467617573</v>
      </c>
      <c r="W953" s="153">
        <f t="shared" si="176"/>
        <v>-0.43410532382426936</v>
      </c>
      <c r="X953" s="153">
        <f t="shared" si="177"/>
        <v>31.218610417116317</v>
      </c>
      <c r="Y953" s="155">
        <v>2.0643567956467699</v>
      </c>
      <c r="Z953" s="153">
        <f t="shared" si="178"/>
        <v>47.903145415127128</v>
      </c>
      <c r="AA953" s="165">
        <v>2874.1887249076276</v>
      </c>
    </row>
    <row r="954" spans="13:27">
      <c r="M954" s="164">
        <f>Equations!E954-V953</f>
        <v>-56.082894676175727</v>
      </c>
      <c r="N954" s="152">
        <f t="shared" si="169"/>
        <v>-29.584130738524372</v>
      </c>
      <c r="O954" s="152">
        <f t="shared" si="170"/>
        <v>-179.29776205166283</v>
      </c>
      <c r="P954" s="152">
        <f t="shared" si="171"/>
        <v>-23.418870827298758</v>
      </c>
      <c r="Q954" s="152">
        <f t="shared" si="172"/>
        <v>-13.413144021280116</v>
      </c>
      <c r="R954" s="153">
        <f t="shared" si="173"/>
        <v>-27.660157169585172</v>
      </c>
      <c r="S954" s="153">
        <f t="shared" si="174"/>
        <v>13.747787059072801</v>
      </c>
      <c r="T954" s="153">
        <f t="shared" si="175"/>
        <v>-13.912370110512372</v>
      </c>
      <c r="U954" s="154">
        <f t="shared" si="179"/>
        <v>-16448.02271955389</v>
      </c>
      <c r="V954" s="153">
        <f t="shared" si="168"/>
        <v>272.54752849302059</v>
      </c>
      <c r="W954" s="153">
        <f t="shared" si="176"/>
        <v>-0.45247150697940697</v>
      </c>
      <c r="X954" s="153">
        <f t="shared" si="177"/>
        <v>31.185551287437068</v>
      </c>
      <c r="Y954" s="155">
        <v>2.0621680588609199</v>
      </c>
      <c r="Z954" s="153">
        <f t="shared" si="178"/>
        <v>47.937514882774813</v>
      </c>
      <c r="AA954" s="165">
        <v>2876.2508929664887</v>
      </c>
    </row>
    <row r="955" spans="13:27">
      <c r="M955" s="164">
        <f>Equations!E955-V954</f>
        <v>-56.064528493020589</v>
      </c>
      <c r="N955" s="152">
        <f t="shared" si="169"/>
        <v>-29.574442444673515</v>
      </c>
      <c r="O955" s="152">
        <f t="shared" si="170"/>
        <v>-179.23904511923342</v>
      </c>
      <c r="P955" s="152">
        <f t="shared" si="171"/>
        <v>-23.411201550001568</v>
      </c>
      <c r="Q955" s="152">
        <f t="shared" si="172"/>
        <v>-13.408751447373161</v>
      </c>
      <c r="R955" s="153">
        <f t="shared" si="173"/>
        <v>-27.621746042740522</v>
      </c>
      <c r="S955" s="153">
        <f t="shared" si="174"/>
        <v>13.733193156797983</v>
      </c>
      <c r="T955" s="153">
        <f t="shared" si="175"/>
        <v>-13.88855288594254</v>
      </c>
      <c r="U955" s="154">
        <f t="shared" si="179"/>
        <v>-16461.911272439833</v>
      </c>
      <c r="V955" s="153">
        <f t="shared" si="168"/>
        <v>272.5291937517768</v>
      </c>
      <c r="W955" s="153">
        <f t="shared" si="176"/>
        <v>-0.47080624822319805</v>
      </c>
      <c r="X955" s="153">
        <f t="shared" si="177"/>
        <v>31.152548753198243</v>
      </c>
      <c r="Y955" s="155">
        <v>2.0599789735196974</v>
      </c>
      <c r="Z955" s="153">
        <f t="shared" si="178"/>
        <v>47.97184786566681</v>
      </c>
      <c r="AA955" s="165">
        <v>2878.3108719400084</v>
      </c>
    </row>
    <row r="956" spans="13:27">
      <c r="M956" s="164">
        <f>Equations!E956-V955</f>
        <v>-56.046193751776798</v>
      </c>
      <c r="N956" s="152">
        <f t="shared" si="169"/>
        <v>-29.56477073665728</v>
      </c>
      <c r="O956" s="152">
        <f t="shared" si="170"/>
        <v>-179.18042870701382</v>
      </c>
      <c r="P956" s="152">
        <f t="shared" si="171"/>
        <v>-23.40354540209195</v>
      </c>
      <c r="Q956" s="152">
        <f t="shared" si="172"/>
        <v>-13.404366393314952</v>
      </c>
      <c r="R956" s="153">
        <f t="shared" si="173"/>
        <v>-27.583364943306702</v>
      </c>
      <c r="S956" s="153">
        <f t="shared" si="174"/>
        <v>13.718596927770802</v>
      </c>
      <c r="T956" s="153">
        <f t="shared" si="175"/>
        <v>-13.864768015535899</v>
      </c>
      <c r="U956" s="154">
        <f t="shared" si="179"/>
        <v>-16475.77604045537</v>
      </c>
      <c r="V956" s="153">
        <f t="shared" si="168"/>
        <v>272.51089040973267</v>
      </c>
      <c r="W956" s="153">
        <f t="shared" si="176"/>
        <v>-0.48910959026733281</v>
      </c>
      <c r="X956" s="153">
        <f t="shared" si="177"/>
        <v>31.1196027375188</v>
      </c>
      <c r="Y956" s="155">
        <v>2.0577895391656202</v>
      </c>
      <c r="Z956" s="153">
        <f t="shared" si="178"/>
        <v>48.006144357986237</v>
      </c>
      <c r="AA956" s="165">
        <v>2880.3686614791741</v>
      </c>
    </row>
    <row r="957" spans="13:27">
      <c r="M957" s="164">
        <f>Equations!E957-V956</f>
        <v>-56.027890409732663</v>
      </c>
      <c r="N957" s="152">
        <f t="shared" si="169"/>
        <v>-29.555115591944933</v>
      </c>
      <c r="O957" s="152">
        <f t="shared" si="170"/>
        <v>-179.12191267845415</v>
      </c>
      <c r="P957" s="152">
        <f t="shared" si="171"/>
        <v>-23.395902365734528</v>
      </c>
      <c r="Q957" s="152">
        <f t="shared" si="172"/>
        <v>-13.399988848890288</v>
      </c>
      <c r="R957" s="153">
        <f t="shared" si="173"/>
        <v>-27.545013799337941</v>
      </c>
      <c r="S957" s="153">
        <f t="shared" si="174"/>
        <v>13.703998368933501</v>
      </c>
      <c r="T957" s="153">
        <f t="shared" si="175"/>
        <v>-13.84101543040444</v>
      </c>
      <c r="U957" s="154">
        <f t="shared" si="179"/>
        <v>-16489.617055885774</v>
      </c>
      <c r="V957" s="153">
        <f t="shared" si="168"/>
        <v>272.49261842426722</v>
      </c>
      <c r="W957" s="153">
        <f t="shared" si="176"/>
        <v>-0.50738157573277931</v>
      </c>
      <c r="X957" s="153">
        <f t="shared" si="177"/>
        <v>31.086713163680997</v>
      </c>
      <c r="Y957" s="155">
        <v>2.0555997553400251</v>
      </c>
      <c r="Z957" s="153">
        <f t="shared" si="178"/>
        <v>48.040404353908571</v>
      </c>
      <c r="AA957" s="165">
        <v>2882.4242612345142</v>
      </c>
    </row>
    <row r="958" spans="13:27">
      <c r="M958" s="164">
        <f>Equations!E958-V957</f>
        <v>-56.009618424267217</v>
      </c>
      <c r="N958" s="152">
        <f t="shared" si="169"/>
        <v>-29.545476988053615</v>
      </c>
      <c r="O958" s="152">
        <f t="shared" si="170"/>
        <v>-179.06349689729464</v>
      </c>
      <c r="P958" s="152">
        <f t="shared" si="171"/>
        <v>-23.388272423131809</v>
      </c>
      <c r="Q958" s="152">
        <f t="shared" si="172"/>
        <v>-13.395618803905665</v>
      </c>
      <c r="R958" s="153">
        <f t="shared" si="173"/>
        <v>-27.506692538998887</v>
      </c>
      <c r="S958" s="153">
        <f t="shared" si="174"/>
        <v>13.689397477220417</v>
      </c>
      <c r="T958" s="153">
        <f t="shared" si="175"/>
        <v>-13.81729506177847</v>
      </c>
      <c r="U958" s="154">
        <f t="shared" si="179"/>
        <v>-16503.434350947551</v>
      </c>
      <c r="V958" s="153">
        <f t="shared" si="168"/>
        <v>272.4743777528505</v>
      </c>
      <c r="W958" s="153">
        <f t="shared" si="176"/>
        <v>-0.52562224714949934</v>
      </c>
      <c r="X958" s="153">
        <f t="shared" si="177"/>
        <v>31.053879955130903</v>
      </c>
      <c r="Y958" s="155">
        <v>2.0534096215830626</v>
      </c>
      <c r="Z958" s="153">
        <f t="shared" si="178"/>
        <v>48.074627847601619</v>
      </c>
      <c r="AA958" s="165">
        <v>2884.4776708560971</v>
      </c>
    </row>
    <row r="959" spans="13:27">
      <c r="M959" s="164">
        <f>Equations!E959-V958</f>
        <v>-55.991377752850497</v>
      </c>
      <c r="N959" s="152">
        <f t="shared" si="169"/>
        <v>-29.535854902548461</v>
      </c>
      <c r="O959" s="152">
        <f t="shared" si="170"/>
        <v>-179.00518122756645</v>
      </c>
      <c r="P959" s="152">
        <f t="shared" si="171"/>
        <v>-23.380655556524299</v>
      </c>
      <c r="Q959" s="152">
        <f t="shared" si="172"/>
        <v>-13.391256248189345</v>
      </c>
      <c r="R959" s="153">
        <f t="shared" si="173"/>
        <v>-27.468401090564505</v>
      </c>
      <c r="S959" s="153">
        <f t="shared" si="174"/>
        <v>13.674794249557957</v>
      </c>
      <c r="T959" s="153">
        <f t="shared" si="175"/>
        <v>-13.793606841006548</v>
      </c>
      <c r="U959" s="154">
        <f t="shared" si="179"/>
        <v>-16517.227957788557</v>
      </c>
      <c r="V959" s="153">
        <f t="shared" si="168"/>
        <v>272.45616835304298</v>
      </c>
      <c r="W959" s="153">
        <f t="shared" si="176"/>
        <v>-0.5438316469570168</v>
      </c>
      <c r="X959" s="153">
        <f t="shared" si="177"/>
        <v>31.02110303547737</v>
      </c>
      <c r="Y959" s="155">
        <v>2.0512191374336934</v>
      </c>
      <c r="Z959" s="153">
        <f t="shared" si="178"/>
        <v>48.108814833225516</v>
      </c>
      <c r="AA959" s="165">
        <v>2886.5288899935308</v>
      </c>
    </row>
    <row r="960" spans="13:27">
      <c r="M960" s="164">
        <f>Equations!E960-V959</f>
        <v>-55.973168353042979</v>
      </c>
      <c r="N960" s="152">
        <f t="shared" si="169"/>
        <v>-29.526249313042317</v>
      </c>
      <c r="O960" s="152">
        <f t="shared" si="170"/>
        <v>-178.9469655335898</v>
      </c>
      <c r="P960" s="152">
        <f t="shared" si="171"/>
        <v>-23.373051748190274</v>
      </c>
      <c r="Q960" s="152">
        <f t="shared" si="172"/>
        <v>-13.386901171591219</v>
      </c>
      <c r="R960" s="153">
        <f t="shared" si="173"/>
        <v>-27.43013938241943</v>
      </c>
      <c r="S960" s="153">
        <f t="shared" si="174"/>
        <v>13.660188682864524</v>
      </c>
      <c r="T960" s="153">
        <f t="shared" si="175"/>
        <v>-13.769950699554906</v>
      </c>
      <c r="U960" s="154">
        <f t="shared" si="179"/>
        <v>-16530.997908488112</v>
      </c>
      <c r="V960" s="153">
        <f t="shared" si="168"/>
        <v>272.4379901824957</v>
      </c>
      <c r="W960" s="153">
        <f t="shared" si="176"/>
        <v>-0.56200981750430401</v>
      </c>
      <c r="X960" s="153">
        <f t="shared" si="177"/>
        <v>30.988382328492253</v>
      </c>
      <c r="Y960" s="155">
        <v>2.0490283024296785</v>
      </c>
      <c r="Z960" s="153">
        <f t="shared" si="178"/>
        <v>48.142965304932673</v>
      </c>
      <c r="AA960" s="165">
        <v>2888.5779182959604</v>
      </c>
    </row>
    <row r="961" spans="13:27">
      <c r="M961" s="164">
        <f>Equations!E961-V960</f>
        <v>-55.954990182495692</v>
      </c>
      <c r="N961" s="152">
        <f t="shared" si="169"/>
        <v>-29.516660197195797</v>
      </c>
      <c r="O961" s="152">
        <f t="shared" si="170"/>
        <v>-178.88884967997453</v>
      </c>
      <c r="P961" s="152">
        <f t="shared" si="171"/>
        <v>-23.365460980445825</v>
      </c>
      <c r="Q961" s="152">
        <f t="shared" si="172"/>
        <v>-13.382553563982839</v>
      </c>
      <c r="R961" s="153">
        <f t="shared" si="173"/>
        <v>-27.391907343057891</v>
      </c>
      <c r="S961" s="153">
        <f t="shared" si="174"/>
        <v>13.645580774050554</v>
      </c>
      <c r="T961" s="153">
        <f t="shared" si="175"/>
        <v>-13.746326569007337</v>
      </c>
      <c r="U961" s="154">
        <f t="shared" si="179"/>
        <v>-16544.744235057118</v>
      </c>
      <c r="V961" s="153">
        <f t="shared" si="168"/>
        <v>272.41984319894993</v>
      </c>
      <c r="W961" s="153">
        <f t="shared" si="176"/>
        <v>-0.58015680105006595</v>
      </c>
      <c r="X961" s="153">
        <f t="shared" si="177"/>
        <v>30.955717758109881</v>
      </c>
      <c r="Y961" s="155">
        <v>2.0468371161075831</v>
      </c>
      <c r="Z961" s="153">
        <f t="shared" si="178"/>
        <v>48.177079256867806</v>
      </c>
      <c r="AA961" s="165">
        <v>2890.6247554120682</v>
      </c>
    </row>
    <row r="962" spans="13:27">
      <c r="M962" s="164">
        <f>Equations!E962-V961</f>
        <v>-55.93684319894993</v>
      </c>
      <c r="N962" s="152">
        <f t="shared" si="169"/>
        <v>-29.507087532717126</v>
      </c>
      <c r="O962" s="152">
        <f t="shared" si="170"/>
        <v>-178.83083353161894</v>
      </c>
      <c r="P962" s="152">
        <f t="shared" si="171"/>
        <v>-23.357883235644714</v>
      </c>
      <c r="Q962" s="152">
        <f t="shared" si="172"/>
        <v>-13.37821341525734</v>
      </c>
      <c r="R962" s="153">
        <f t="shared" si="173"/>
        <v>-27.353704901083233</v>
      </c>
      <c r="S962" s="153">
        <f t="shared" si="174"/>
        <v>13.630970520018456</v>
      </c>
      <c r="T962" s="153">
        <f t="shared" si="175"/>
        <v>-13.722734381064777</v>
      </c>
      <c r="U962" s="154">
        <f t="shared" si="179"/>
        <v>-16558.466969438185</v>
      </c>
      <c r="V962" s="153">
        <f t="shared" si="168"/>
        <v>272.40172736023732</v>
      </c>
      <c r="W962" s="153">
        <f t="shared" si="176"/>
        <v>-0.59827263976268341</v>
      </c>
      <c r="X962" s="153">
        <f t="shared" si="177"/>
        <v>30.923109248427171</v>
      </c>
      <c r="Y962" s="155">
        <v>2.0446455780027684</v>
      </c>
      <c r="Z962" s="153">
        <f t="shared" si="178"/>
        <v>48.21115668316785</v>
      </c>
      <c r="AA962" s="165">
        <v>2892.6694009900712</v>
      </c>
    </row>
    <row r="963" spans="13:27">
      <c r="M963" s="164">
        <f>Equations!E963-V962</f>
        <v>-55.918727360237312</v>
      </c>
      <c r="N963" s="152">
        <f t="shared" si="169"/>
        <v>-29.49753129736218</v>
      </c>
      <c r="O963" s="152">
        <f t="shared" si="170"/>
        <v>-178.77291695371017</v>
      </c>
      <c r="P963" s="152">
        <f t="shared" si="171"/>
        <v>-23.350318496178456</v>
      </c>
      <c r="Q963" s="152">
        <f t="shared" si="172"/>
        <v>-13.373880715329463</v>
      </c>
      <c r="R963" s="153">
        <f t="shared" si="173"/>
        <v>-27.315531985207627</v>
      </c>
      <c r="S963" s="153">
        <f t="shared" si="174"/>
        <v>13.616357917662553</v>
      </c>
      <c r="T963" s="153">
        <f t="shared" si="175"/>
        <v>-13.699174067545075</v>
      </c>
      <c r="U963" s="154">
        <f t="shared" si="179"/>
        <v>-16572.166143505729</v>
      </c>
      <c r="V963" s="153">
        <f t="shared" ref="V963:V1026" si="180">U963/(J$3*1670)+J$2</f>
        <v>272.38364262427928</v>
      </c>
      <c r="W963" s="153">
        <f t="shared" si="176"/>
        <v>-0.61635737572072458</v>
      </c>
      <c r="X963" s="153">
        <f t="shared" si="177"/>
        <v>30.890556723702694</v>
      </c>
      <c r="Y963" s="155">
        <v>2.0424536876493828</v>
      </c>
      <c r="Z963" s="153">
        <f t="shared" si="178"/>
        <v>48.24519757796201</v>
      </c>
      <c r="AA963" s="165">
        <v>2894.7118546777206</v>
      </c>
    </row>
    <row r="964" spans="13:27">
      <c r="M964" s="164">
        <f>Equations!E964-V963</f>
        <v>-55.900642624279271</v>
      </c>
      <c r="N964" s="152">
        <f t="shared" ref="N964:N1027" si="181">(L$2*G$20*M964)/(G$19)</f>
        <v>-29.487991468934215</v>
      </c>
      <c r="O964" s="152">
        <f t="shared" ref="O964:O1027" si="182">(L$4*G$20*M964)/(G$19)</f>
        <v>-178.71509981172252</v>
      </c>
      <c r="P964" s="152">
        <f t="shared" ref="P964:P1027" si="183">(L$3*G$28*M964)/(G$27)</f>
        <v>-23.342766744476041</v>
      </c>
      <c r="Q964" s="152">
        <f t="shared" ref="Q964:Q1027" si="184">(H$38*G$30*M964)/(G$31)</f>
        <v>-13.369555454135428</v>
      </c>
      <c r="R964" s="153">
        <f t="shared" ref="R964:R1027" si="185">Q964*Y964</f>
        <v>-27.277388524251652</v>
      </c>
      <c r="S964" s="153">
        <f t="shared" ref="S964:S1027" si="186">H$14*H$15*Y964</f>
        <v>13.601742963869103</v>
      </c>
      <c r="T964" s="153">
        <f t="shared" ref="T964:T1027" si="187">R964+S964</f>
        <v>-13.675645560382549</v>
      </c>
      <c r="U964" s="154">
        <f t="shared" si="179"/>
        <v>-16585.841789066111</v>
      </c>
      <c r="V964" s="153">
        <f t="shared" si="180"/>
        <v>272.36558894908717</v>
      </c>
      <c r="W964" s="153">
        <f t="shared" ref="W964:W1027" si="188">(V964-273)</f>
        <v>-0.63441105091283134</v>
      </c>
      <c r="X964" s="153">
        <f t="shared" ref="X964:X1027" si="189">CONVERT(W964,"C","F")</f>
        <v>30.858060108356902</v>
      </c>
      <c r="Y964" s="155">
        <v>2.0402614445803655</v>
      </c>
      <c r="Z964" s="153">
        <f t="shared" ref="Z964:Z1027" si="190">AA964/60</f>
        <v>48.279201935371681</v>
      </c>
      <c r="AA964" s="165">
        <v>2896.7521161223008</v>
      </c>
    </row>
    <row r="965" spans="13:27">
      <c r="M965" s="164">
        <f>Equations!E965-V964</f>
        <v>-55.882588949087165</v>
      </c>
      <c r="N965" s="152">
        <f t="shared" si="181"/>
        <v>-29.478468025283917</v>
      </c>
      <c r="O965" s="152">
        <f t="shared" si="182"/>
        <v>-178.65738197141769</v>
      </c>
      <c r="P965" s="152">
        <f t="shared" si="183"/>
        <v>-23.335227963004023</v>
      </c>
      <c r="Q965" s="152">
        <f t="shared" si="184"/>
        <v>-13.365237621632962</v>
      </c>
      <c r="R965" s="153">
        <f t="shared" si="185"/>
        <v>-27.239274447143949</v>
      </c>
      <c r="S965" s="153">
        <f t="shared" si="186"/>
        <v>13.587125655516211</v>
      </c>
      <c r="T965" s="153">
        <f t="shared" si="187"/>
        <v>-13.652148791627738</v>
      </c>
      <c r="U965" s="154">
        <f t="shared" ref="U965:U1028" si="191">U964+T965</f>
        <v>-16599.49393785774</v>
      </c>
      <c r="V965" s="153">
        <f t="shared" si="180"/>
        <v>272.34756629276211</v>
      </c>
      <c r="W965" s="153">
        <f t="shared" si="188"/>
        <v>-0.65243370723788985</v>
      </c>
      <c r="X965" s="153">
        <f t="shared" si="189"/>
        <v>30.825619326971797</v>
      </c>
      <c r="Y965" s="155">
        <v>2.0380688483274314</v>
      </c>
      <c r="Z965" s="153">
        <f t="shared" si="190"/>
        <v>48.313169749510472</v>
      </c>
      <c r="AA965" s="165">
        <v>2898.7901849706282</v>
      </c>
    </row>
    <row r="966" spans="13:27">
      <c r="M966" s="164">
        <f>Equations!E966-V965</f>
        <v>-55.864566292762106</v>
      </c>
      <c r="N966" s="152">
        <f t="shared" si="181"/>
        <v>-29.468960944309327</v>
      </c>
      <c r="O966" s="152">
        <f t="shared" si="182"/>
        <v>-178.59976329884438</v>
      </c>
      <c r="P966" s="152">
        <f t="shared" si="183"/>
        <v>-23.327702134266431</v>
      </c>
      <c r="Q966" s="152">
        <f t="shared" si="184"/>
        <v>-13.360927207801261</v>
      </c>
      <c r="R966" s="153">
        <f t="shared" si="185"/>
        <v>-27.201189682921015</v>
      </c>
      <c r="S966" s="153">
        <f t="shared" si="186"/>
        <v>13.572505989473854</v>
      </c>
      <c r="T966" s="153">
        <f t="shared" si="187"/>
        <v>-13.628683693447162</v>
      </c>
      <c r="U966" s="154">
        <f t="shared" si="191"/>
        <v>-16613.122621551189</v>
      </c>
      <c r="V966" s="153">
        <f t="shared" si="180"/>
        <v>272.32957461349469</v>
      </c>
      <c r="W966" s="153">
        <f t="shared" si="188"/>
        <v>-0.67042538650531469</v>
      </c>
      <c r="X966" s="153">
        <f t="shared" si="189"/>
        <v>30.793234304290433</v>
      </c>
      <c r="Y966" s="155">
        <v>2.0358758984210779</v>
      </c>
      <c r="Z966" s="153">
        <f t="shared" si="190"/>
        <v>48.347101014484153</v>
      </c>
      <c r="AA966" s="165">
        <v>2900.8260608690493</v>
      </c>
    </row>
    <row r="967" spans="13:27">
      <c r="M967" s="164">
        <f>Equations!E967-V966</f>
        <v>-55.846574613494681</v>
      </c>
      <c r="N967" s="152">
        <f t="shared" si="181"/>
        <v>-29.459470203955668</v>
      </c>
      <c r="O967" s="152">
        <f t="shared" si="182"/>
        <v>-178.54224366033736</v>
      </c>
      <c r="P967" s="152">
        <f t="shared" si="183"/>
        <v>-23.320189240804659</v>
      </c>
      <c r="Q967" s="152">
        <f t="shared" si="184"/>
        <v>-13.356624202640916</v>
      </c>
      <c r="R967" s="153">
        <f t="shared" si="185"/>
        <v>-27.163134160726671</v>
      </c>
      <c r="S967" s="153">
        <f t="shared" si="186"/>
        <v>13.557883962603809</v>
      </c>
      <c r="T967" s="153">
        <f t="shared" si="187"/>
        <v>-13.605250198122862</v>
      </c>
      <c r="U967" s="154">
        <f t="shared" si="191"/>
        <v>-16626.72787174931</v>
      </c>
      <c r="V967" s="153">
        <f t="shared" si="180"/>
        <v>272.31161386956489</v>
      </c>
      <c r="W967" s="153">
        <f t="shared" si="188"/>
        <v>-0.68838613043510577</v>
      </c>
      <c r="X967" s="153">
        <f t="shared" si="189"/>
        <v>30.76090496521681</v>
      </c>
      <c r="Y967" s="155">
        <v>2.0336825943905712</v>
      </c>
      <c r="Z967" s="153">
        <f t="shared" si="190"/>
        <v>48.380995724390665</v>
      </c>
      <c r="AA967" s="165">
        <v>2902.8597434634398</v>
      </c>
    </row>
    <row r="968" spans="13:27">
      <c r="M968" s="164">
        <f>Equations!E968-V967</f>
        <v>-55.82861386956489</v>
      </c>
      <c r="N968" s="152">
        <f t="shared" si="181"/>
        <v>-29.449995782215346</v>
      </c>
      <c r="O968" s="152">
        <f t="shared" si="182"/>
        <v>-178.48482292251722</v>
      </c>
      <c r="P968" s="152">
        <f t="shared" si="183"/>
        <v>-23.312689265197431</v>
      </c>
      <c r="Q968" s="152">
        <f t="shared" si="184"/>
        <v>-13.352328596173905</v>
      </c>
      <c r="R968" s="153">
        <f t="shared" si="185"/>
        <v>-27.125107809811841</v>
      </c>
      <c r="S968" s="153">
        <f t="shared" si="186"/>
        <v>13.543259571759645</v>
      </c>
      <c r="T968" s="153">
        <f t="shared" si="187"/>
        <v>-13.581848238052196</v>
      </c>
      <c r="U968" s="154">
        <f t="shared" si="191"/>
        <v>-16640.309719987363</v>
      </c>
      <c r="V968" s="153">
        <f t="shared" si="180"/>
        <v>272.29368401934209</v>
      </c>
      <c r="W968" s="153">
        <f t="shared" si="188"/>
        <v>-0.70631598065790513</v>
      </c>
      <c r="X968" s="153">
        <f t="shared" si="189"/>
        <v>30.728631234815772</v>
      </c>
      <c r="Y968" s="155">
        <v>2.0314889357639467</v>
      </c>
      <c r="Z968" s="153">
        <f t="shared" si="190"/>
        <v>48.41485387332007</v>
      </c>
      <c r="AA968" s="165">
        <v>2904.891232399204</v>
      </c>
    </row>
    <row r="969" spans="13:27">
      <c r="M969" s="164">
        <f>Equations!E969-V968</f>
        <v>-55.810684019342091</v>
      </c>
      <c r="N969" s="152">
        <f t="shared" si="181"/>
        <v>-29.440537657127898</v>
      </c>
      <c r="O969" s="152">
        <f t="shared" si="182"/>
        <v>-178.4275009522903</v>
      </c>
      <c r="P969" s="152">
        <f t="shared" si="183"/>
        <v>-23.305202190060793</v>
      </c>
      <c r="Q969" s="152">
        <f t="shared" si="184"/>
        <v>-13.34804037844358</v>
      </c>
      <c r="R969" s="153">
        <f t="shared" si="185"/>
        <v>-27.087110559534178</v>
      </c>
      <c r="S969" s="153">
        <f t="shared" si="186"/>
        <v>13.528632813786666</v>
      </c>
      <c r="T969" s="153">
        <f t="shared" si="187"/>
        <v>-13.558477745747512</v>
      </c>
      <c r="U969" s="154">
        <f t="shared" si="191"/>
        <v>-16653.868197733111</v>
      </c>
      <c r="V969" s="153">
        <f t="shared" si="180"/>
        <v>272.27578502128455</v>
      </c>
      <c r="W969" s="153">
        <f t="shared" si="188"/>
        <v>-0.72421497871545171</v>
      </c>
      <c r="X969" s="153">
        <f t="shared" si="189"/>
        <v>30.696413038312187</v>
      </c>
      <c r="Y969" s="155">
        <v>2.0292949220679999</v>
      </c>
      <c r="Z969" s="153">
        <f t="shared" si="190"/>
        <v>48.448675455354532</v>
      </c>
      <c r="AA969" s="165">
        <v>2906.9205273212719</v>
      </c>
    </row>
    <row r="970" spans="13:27">
      <c r="M970" s="164">
        <f>Equations!E970-V969</f>
        <v>-55.792785021284544</v>
      </c>
      <c r="N970" s="152">
        <f t="shared" si="181"/>
        <v>-29.431095806779759</v>
      </c>
      <c r="O970" s="152">
        <f t="shared" si="182"/>
        <v>-178.37027761684701</v>
      </c>
      <c r="P970" s="152">
        <f t="shared" si="183"/>
        <v>-23.297727998047915</v>
      </c>
      <c r="Q970" s="152">
        <f t="shared" si="184"/>
        <v>-13.343759539514549</v>
      </c>
      <c r="R970" s="153">
        <f t="shared" si="185"/>
        <v>-27.049142339357683</v>
      </c>
      <c r="S970" s="153">
        <f t="shared" si="186"/>
        <v>13.514003685521921</v>
      </c>
      <c r="T970" s="153">
        <f t="shared" si="187"/>
        <v>-13.535138653835762</v>
      </c>
      <c r="U970" s="154">
        <f t="shared" si="191"/>
        <v>-16667.403336386946</v>
      </c>
      <c r="V970" s="153">
        <f t="shared" si="180"/>
        <v>272.25791683393953</v>
      </c>
      <c r="W970" s="153">
        <f t="shared" si="188"/>
        <v>-0.74208316606046765</v>
      </c>
      <c r="X970" s="153">
        <f t="shared" si="189"/>
        <v>30.664250301091158</v>
      </c>
      <c r="Y970" s="155">
        <v>2.0271005528282879</v>
      </c>
      <c r="Z970" s="153">
        <f t="shared" si="190"/>
        <v>48.482460464568341</v>
      </c>
      <c r="AA970" s="165">
        <v>2908.9476278741004</v>
      </c>
    </row>
    <row r="971" spans="13:27">
      <c r="M971" s="164">
        <f>Equations!E971-V970</f>
        <v>-55.774916833939528</v>
      </c>
      <c r="N971" s="152">
        <f t="shared" si="181"/>
        <v>-29.42167020930431</v>
      </c>
      <c r="O971" s="152">
        <f t="shared" si="182"/>
        <v>-178.31315278366247</v>
      </c>
      <c r="P971" s="152">
        <f t="shared" si="183"/>
        <v>-23.290266671849132</v>
      </c>
      <c r="Q971" s="152">
        <f t="shared" si="184"/>
        <v>-13.339486069472716</v>
      </c>
      <c r="R971" s="153">
        <f t="shared" si="185"/>
        <v>-27.011203078852372</v>
      </c>
      <c r="S971" s="153">
        <f t="shared" si="186"/>
        <v>13.499372183794121</v>
      </c>
      <c r="T971" s="153">
        <f t="shared" si="187"/>
        <v>-13.511830895058251</v>
      </c>
      <c r="U971" s="154">
        <f t="shared" si="191"/>
        <v>-16680.915167282004</v>
      </c>
      <c r="V971" s="153">
        <f t="shared" si="180"/>
        <v>272.24007941594323</v>
      </c>
      <c r="W971" s="153">
        <f t="shared" si="188"/>
        <v>-0.75992058405677199</v>
      </c>
      <c r="X971" s="153">
        <f t="shared" si="189"/>
        <v>30.632142948697812</v>
      </c>
      <c r="Y971" s="155">
        <v>2.0249058275691181</v>
      </c>
      <c r="Z971" s="153">
        <f t="shared" si="190"/>
        <v>48.516208895027823</v>
      </c>
      <c r="AA971" s="165">
        <v>2910.9725337016694</v>
      </c>
    </row>
    <row r="972" spans="13:27">
      <c r="M972" s="164">
        <f>Equations!E972-V971</f>
        <v>-55.757079415943224</v>
      </c>
      <c r="N972" s="152">
        <f t="shared" si="181"/>
        <v>-29.412260842881849</v>
      </c>
      <c r="O972" s="152">
        <f t="shared" si="182"/>
        <v>-178.25612632049607</v>
      </c>
      <c r="P972" s="152">
        <f t="shared" si="183"/>
        <v>-23.282818194191908</v>
      </c>
      <c r="Q972" s="152">
        <f t="shared" si="184"/>
        <v>-13.335219958425245</v>
      </c>
      <c r="R972" s="153">
        <f t="shared" si="185"/>
        <v>-26.973292707694018</v>
      </c>
      <c r="S972" s="153">
        <f t="shared" si="186"/>
        <v>13.484738305423644</v>
      </c>
      <c r="T972" s="153">
        <f t="shared" si="187"/>
        <v>-13.488554402270374</v>
      </c>
      <c r="U972" s="154">
        <f t="shared" si="191"/>
        <v>-16694.403721684273</v>
      </c>
      <c r="V972" s="153">
        <f t="shared" si="180"/>
        <v>272.22227272602032</v>
      </c>
      <c r="W972" s="153">
        <f t="shared" si="188"/>
        <v>-0.77772727397967856</v>
      </c>
      <c r="X972" s="153">
        <f t="shared" si="189"/>
        <v>30.600090906836577</v>
      </c>
      <c r="Y972" s="155">
        <v>2.0227107458135465</v>
      </c>
      <c r="Z972" s="153">
        <f t="shared" si="190"/>
        <v>48.549920740791386</v>
      </c>
      <c r="AA972" s="165">
        <v>2912.9952444474829</v>
      </c>
    </row>
    <row r="973" spans="13:27">
      <c r="M973" s="164">
        <f>Equations!E973-V972</f>
        <v>-55.739272726020317</v>
      </c>
      <c r="N973" s="152">
        <f t="shared" si="181"/>
        <v>-29.402867685739349</v>
      </c>
      <c r="O973" s="152">
        <f t="shared" si="182"/>
        <v>-178.19919809539002</v>
      </c>
      <c r="P973" s="152">
        <f t="shared" si="183"/>
        <v>-23.27538254784066</v>
      </c>
      <c r="Q973" s="152">
        <f t="shared" si="184"/>
        <v>-13.330961196500468</v>
      </c>
      <c r="R973" s="153">
        <f t="shared" si="185"/>
        <v>-26.93541115566369</v>
      </c>
      <c r="S973" s="153">
        <f t="shared" si="186"/>
        <v>13.470102047222497</v>
      </c>
      <c r="T973" s="153">
        <f t="shared" si="187"/>
        <v>-13.465309108441193</v>
      </c>
      <c r="U973" s="154">
        <f t="shared" si="191"/>
        <v>-16707.869030792714</v>
      </c>
      <c r="V973" s="153">
        <f t="shared" si="180"/>
        <v>272.204496722984</v>
      </c>
      <c r="W973" s="153">
        <f t="shared" si="188"/>
        <v>-0.79550327701599599</v>
      </c>
      <c r="X973" s="153">
        <f t="shared" si="189"/>
        <v>30.568094101371209</v>
      </c>
      <c r="Y973" s="155">
        <v>2.0205153070833743</v>
      </c>
      <c r="Z973" s="153">
        <f t="shared" si="190"/>
        <v>48.583595995909441</v>
      </c>
      <c r="AA973" s="165">
        <v>2915.0157597545663</v>
      </c>
    </row>
    <row r="974" spans="13:27">
      <c r="M974" s="164">
        <f>Equations!E974-V973</f>
        <v>-55.721496722984</v>
      </c>
      <c r="N974" s="152">
        <f t="shared" si="181"/>
        <v>-29.393490716150474</v>
      </c>
      <c r="O974" s="152">
        <f t="shared" si="182"/>
        <v>-178.14236797666953</v>
      </c>
      <c r="P974" s="152">
        <f t="shared" si="183"/>
        <v>-23.267959715596767</v>
      </c>
      <c r="Q974" s="152">
        <f t="shared" si="184"/>
        <v>-13.326709773847883</v>
      </c>
      <c r="R974" s="153">
        <f t="shared" si="185"/>
        <v>-26.897558352647412</v>
      </c>
      <c r="S974" s="153">
        <f t="shared" si="186"/>
        <v>13.455463405994248</v>
      </c>
      <c r="T974" s="153">
        <f t="shared" si="187"/>
        <v>-13.442094946653164</v>
      </c>
      <c r="U974" s="154">
        <f t="shared" si="191"/>
        <v>-16721.311125739368</v>
      </c>
      <c r="V974" s="153">
        <f t="shared" si="180"/>
        <v>272.18675136573586</v>
      </c>
      <c r="W974" s="153">
        <f t="shared" si="188"/>
        <v>-0.8132486342641414</v>
      </c>
      <c r="X974" s="153">
        <f t="shared" si="189"/>
        <v>30.536152458324544</v>
      </c>
      <c r="Y974" s="155">
        <v>2.0183195108991372</v>
      </c>
      <c r="Z974" s="153">
        <f t="shared" si="190"/>
        <v>48.617234654424429</v>
      </c>
      <c r="AA974" s="165">
        <v>2917.0340792654656</v>
      </c>
    </row>
    <row r="975" spans="13:27">
      <c r="M975" s="164">
        <f>Equations!E975-V974</f>
        <v>-55.703751365735855</v>
      </c>
      <c r="N975" s="152">
        <f t="shared" si="181"/>
        <v>-29.384129912435505</v>
      </c>
      <c r="O975" s="152">
        <f t="shared" si="182"/>
        <v>-178.08563583294244</v>
      </c>
      <c r="P975" s="152">
        <f t="shared" si="183"/>
        <v>-23.260549680298514</v>
      </c>
      <c r="Q975" s="152">
        <f t="shared" si="184"/>
        <v>-13.32246568063813</v>
      </c>
      <c r="R975" s="153">
        <f t="shared" si="185"/>
        <v>-26.85973422863594</v>
      </c>
      <c r="S975" s="153">
        <f t="shared" si="186"/>
        <v>13.440822378534056</v>
      </c>
      <c r="T975" s="153">
        <f t="shared" si="187"/>
        <v>-13.418911850101884</v>
      </c>
      <c r="U975" s="154">
        <f t="shared" si="191"/>
        <v>-16734.73003758947</v>
      </c>
      <c r="V975" s="153">
        <f t="shared" si="180"/>
        <v>272.16903661326558</v>
      </c>
      <c r="W975" s="153">
        <f t="shared" si="188"/>
        <v>-0.8309633867344246</v>
      </c>
      <c r="X975" s="153">
        <f t="shared" si="189"/>
        <v>30.504265903878036</v>
      </c>
      <c r="Y975" s="155">
        <v>2.0161233567801085</v>
      </c>
      <c r="Z975" s="153">
        <f t="shared" si="190"/>
        <v>48.650836710370761</v>
      </c>
      <c r="AA975" s="165">
        <v>2919.0502026222457</v>
      </c>
    </row>
    <row r="976" spans="13:27">
      <c r="M976" s="164">
        <f>Equations!E976-V975</f>
        <v>-55.686036613265571</v>
      </c>
      <c r="N976" s="152">
        <f t="shared" si="181"/>
        <v>-29.37478525296121</v>
      </c>
      <c r="O976" s="152">
        <f t="shared" si="182"/>
        <v>-178.02900153309824</v>
      </c>
      <c r="P976" s="152">
        <f t="shared" si="183"/>
        <v>-23.253152424820986</v>
      </c>
      <c r="Q976" s="152">
        <f t="shared" si="184"/>
        <v>-13.318228907062922</v>
      </c>
      <c r="R976" s="153">
        <f t="shared" si="185"/>
        <v>-26.82193871372429</v>
      </c>
      <c r="S976" s="153">
        <f t="shared" si="186"/>
        <v>13.42617896162859</v>
      </c>
      <c r="T976" s="153">
        <f t="shared" si="187"/>
        <v>-13.395759752095699</v>
      </c>
      <c r="U976" s="154">
        <f t="shared" si="191"/>
        <v>-16748.125797341567</v>
      </c>
      <c r="V976" s="153">
        <f t="shared" si="180"/>
        <v>272.15135242465101</v>
      </c>
      <c r="W976" s="153">
        <f t="shared" si="188"/>
        <v>-0.84864757534899127</v>
      </c>
      <c r="X976" s="153">
        <f t="shared" si="189"/>
        <v>30.472434364371814</v>
      </c>
      <c r="Y976" s="155">
        <v>2.0139268442442884</v>
      </c>
      <c r="Z976" s="153">
        <f t="shared" si="190"/>
        <v>48.684402157774834</v>
      </c>
      <c r="AA976" s="165">
        <v>2921.0641294664902</v>
      </c>
    </row>
    <row r="977" spans="13:27">
      <c r="M977" s="164">
        <f>Equations!E977-V976</f>
        <v>-55.668352424651005</v>
      </c>
      <c r="N977" s="152">
        <f t="shared" si="181"/>
        <v>-29.365456716140869</v>
      </c>
      <c r="O977" s="152">
        <f t="shared" si="182"/>
        <v>-177.97246494630829</v>
      </c>
      <c r="P977" s="152">
        <f t="shared" si="183"/>
        <v>-23.245767932076067</v>
      </c>
      <c r="Q977" s="152">
        <f t="shared" si="184"/>
        <v>-13.313999443335053</v>
      </c>
      <c r="R977" s="153">
        <f t="shared" si="185"/>
        <v>-26.784171738111485</v>
      </c>
      <c r="S977" s="153">
        <f t="shared" si="186"/>
        <v>13.411533152056004</v>
      </c>
      <c r="T977" s="153">
        <f t="shared" si="187"/>
        <v>-13.372638586055482</v>
      </c>
      <c r="U977" s="154">
        <f t="shared" si="191"/>
        <v>-16761.498435927624</v>
      </c>
      <c r="V977" s="153">
        <f t="shared" si="180"/>
        <v>272.13369875905784</v>
      </c>
      <c r="W977" s="153">
        <f t="shared" si="188"/>
        <v>-0.86630124094216399</v>
      </c>
      <c r="X977" s="153">
        <f t="shared" si="189"/>
        <v>30.440657766304106</v>
      </c>
      <c r="Y977" s="155">
        <v>2.0117299728084004</v>
      </c>
      <c r="Z977" s="153">
        <f t="shared" si="190"/>
        <v>48.717930990654978</v>
      </c>
      <c r="AA977" s="165">
        <v>2923.0758594392987</v>
      </c>
    </row>
    <row r="978" spans="13:27">
      <c r="M978" s="164">
        <f>Equations!E978-V977</f>
        <v>-55.650698759057832</v>
      </c>
      <c r="N978" s="152">
        <f t="shared" si="181"/>
        <v>-29.356144280434076</v>
      </c>
      <c r="O978" s="152">
        <f t="shared" si="182"/>
        <v>-177.9160259420247</v>
      </c>
      <c r="P978" s="152">
        <f t="shared" si="183"/>
        <v>-23.238396185012338</v>
      </c>
      <c r="Q978" s="152">
        <f t="shared" si="184"/>
        <v>-13.309777279688332</v>
      </c>
      <c r="R978" s="153">
        <f t="shared" si="185"/>
        <v>-26.746433232100198</v>
      </c>
      <c r="S978" s="153">
        <f t="shared" si="186"/>
        <v>13.396884946585928</v>
      </c>
      <c r="T978" s="153">
        <f t="shared" si="187"/>
        <v>-13.34954828551427</v>
      </c>
      <c r="U978" s="154">
        <f t="shared" si="191"/>
        <v>-16774.847984213138</v>
      </c>
      <c r="V978" s="153">
        <f t="shared" si="180"/>
        <v>272.11607557573944</v>
      </c>
      <c r="W978" s="153">
        <f t="shared" si="188"/>
        <v>-0.88392442426055595</v>
      </c>
      <c r="X978" s="153">
        <f t="shared" si="189"/>
        <v>30.408936036330999</v>
      </c>
      <c r="Y978" s="155">
        <v>2.009532741987889</v>
      </c>
      <c r="Z978" s="153">
        <f t="shared" si="190"/>
        <v>48.751423203021446</v>
      </c>
      <c r="AA978" s="165">
        <v>2925.0853921812868</v>
      </c>
    </row>
    <row r="979" spans="13:27">
      <c r="M979" s="164">
        <f>Equations!E979-V978</f>
        <v>-55.63307557573944</v>
      </c>
      <c r="N979" s="152">
        <f t="shared" si="181"/>
        <v>-29.346847924346701</v>
      </c>
      <c r="O979" s="152">
        <f t="shared" si="182"/>
        <v>-177.85968438998003</v>
      </c>
      <c r="P979" s="152">
        <f t="shared" si="183"/>
        <v>-23.231037166614975</v>
      </c>
      <c r="Q979" s="152">
        <f t="shared" si="184"/>
        <v>-13.305562406377531</v>
      </c>
      <c r="R979" s="153">
        <f t="shared" si="185"/>
        <v>-26.708723126096306</v>
      </c>
      <c r="S979" s="153">
        <f t="shared" si="186"/>
        <v>13.382234341979395</v>
      </c>
      <c r="T979" s="153">
        <f t="shared" si="187"/>
        <v>-13.326488784116911</v>
      </c>
      <c r="U979" s="154">
        <f t="shared" si="191"/>
        <v>-16788.174472997256</v>
      </c>
      <c r="V979" s="153">
        <f t="shared" si="180"/>
        <v>272.09848283403687</v>
      </c>
      <c r="W979" s="153">
        <f t="shared" si="188"/>
        <v>-0.90151716596312781</v>
      </c>
      <c r="X979" s="153">
        <f t="shared" si="189"/>
        <v>30.377269101266371</v>
      </c>
      <c r="Y979" s="155">
        <v>2.0073351512969091</v>
      </c>
      <c r="Z979" s="153">
        <f t="shared" si="190"/>
        <v>48.784878788876398</v>
      </c>
      <c r="AA979" s="165">
        <v>2927.0927273325838</v>
      </c>
    </row>
    <row r="980" spans="13:27">
      <c r="M980" s="164">
        <f>Equations!E980-V979</f>
        <v>-55.615482834036868</v>
      </c>
      <c r="N980" s="152">
        <f t="shared" si="181"/>
        <v>-29.337567626430857</v>
      </c>
      <c r="O980" s="152">
        <f t="shared" si="182"/>
        <v>-177.80344016018702</v>
      </c>
      <c r="P980" s="152">
        <f t="shared" si="183"/>
        <v>-23.223690859905783</v>
      </c>
      <c r="Q980" s="152">
        <f t="shared" si="184"/>
        <v>-13.301354813678397</v>
      </c>
      <c r="R980" s="153">
        <f t="shared" si="185"/>
        <v>-26.671041350608689</v>
      </c>
      <c r="S980" s="153">
        <f t="shared" si="186"/>
        <v>13.367581334988836</v>
      </c>
      <c r="T980" s="153">
        <f t="shared" si="187"/>
        <v>-13.303460015619853</v>
      </c>
      <c r="U980" s="154">
        <f t="shared" si="191"/>
        <v>-16801.477933012877</v>
      </c>
      <c r="V980" s="153">
        <f t="shared" si="180"/>
        <v>272.08092049337858</v>
      </c>
      <c r="W980" s="153">
        <f t="shared" si="188"/>
        <v>-0.91907950662141502</v>
      </c>
      <c r="X980" s="153">
        <f t="shared" si="189"/>
        <v>30.345656888081454</v>
      </c>
      <c r="Y980" s="155">
        <v>2.0051372002483254</v>
      </c>
      <c r="Z980" s="153">
        <f t="shared" si="190"/>
        <v>48.818297742213865</v>
      </c>
      <c r="AA980" s="165">
        <v>2929.0978645328319</v>
      </c>
    </row>
    <row r="981" spans="13:27">
      <c r="M981" s="164">
        <f>Equations!E981-V980</f>
        <v>-55.597920493378581</v>
      </c>
      <c r="N981" s="152">
        <f t="shared" si="181"/>
        <v>-29.328303365284757</v>
      </c>
      <c r="O981" s="152">
        <f t="shared" si="182"/>
        <v>-177.74729312293792</v>
      </c>
      <c r="P981" s="152">
        <f t="shared" si="183"/>
        <v>-23.216357247943055</v>
      </c>
      <c r="Q981" s="152">
        <f t="shared" si="184"/>
        <v>-13.29715449188758</v>
      </c>
      <c r="R981" s="153">
        <f t="shared" si="185"/>
        <v>-26.633387836248829</v>
      </c>
      <c r="S981" s="153">
        <f t="shared" si="186"/>
        <v>13.352925922358056</v>
      </c>
      <c r="T981" s="153">
        <f t="shared" si="187"/>
        <v>-13.280461913890774</v>
      </c>
      <c r="U981" s="154">
        <f t="shared" si="191"/>
        <v>-16814.758394926768</v>
      </c>
      <c r="V981" s="153">
        <f t="shared" si="180"/>
        <v>272.06338851328042</v>
      </c>
      <c r="W981" s="153">
        <f t="shared" si="188"/>
        <v>-0.93661148671958472</v>
      </c>
      <c r="X981" s="153">
        <f t="shared" si="189"/>
        <v>30.314099323904749</v>
      </c>
      <c r="Y981" s="155">
        <v>2.0029388883537083</v>
      </c>
      <c r="Z981" s="153">
        <f t="shared" si="190"/>
        <v>48.851680057019756</v>
      </c>
      <c r="AA981" s="165">
        <v>2931.1008034211854</v>
      </c>
    </row>
    <row r="982" spans="13:27">
      <c r="M982" s="164">
        <f>Equations!E982-V981</f>
        <v>-55.580388513280411</v>
      </c>
      <c r="N982" s="152">
        <f t="shared" si="181"/>
        <v>-29.319055119552715</v>
      </c>
      <c r="O982" s="152">
        <f t="shared" si="182"/>
        <v>-177.69124314880435</v>
      </c>
      <c r="P982" s="152">
        <f t="shared" si="183"/>
        <v>-23.209036313821581</v>
      </c>
      <c r="Q982" s="152">
        <f t="shared" si="184"/>
        <v>-13.292961431322631</v>
      </c>
      <c r="R982" s="153">
        <f t="shared" si="185"/>
        <v>-26.595762513730477</v>
      </c>
      <c r="S982" s="153">
        <f t="shared" si="186"/>
        <v>13.338268100822155</v>
      </c>
      <c r="T982" s="153">
        <f t="shared" si="187"/>
        <v>-13.257494412908322</v>
      </c>
      <c r="U982" s="154">
        <f t="shared" si="191"/>
        <v>-16828.015889339677</v>
      </c>
      <c r="V982" s="153">
        <f t="shared" si="180"/>
        <v>272.04588685334528</v>
      </c>
      <c r="W982" s="153">
        <f t="shared" si="188"/>
        <v>-0.95411314665471991</v>
      </c>
      <c r="X982" s="153">
        <f t="shared" si="189"/>
        <v>30.282596336021506</v>
      </c>
      <c r="Y982" s="155">
        <v>2.0007402151233231</v>
      </c>
      <c r="Z982" s="153">
        <f t="shared" si="190"/>
        <v>48.88502572727181</v>
      </c>
      <c r="AA982" s="165">
        <v>2933.1015436363086</v>
      </c>
    </row>
    <row r="983" spans="13:27">
      <c r="M983" s="164">
        <f>Equations!E983-V982</f>
        <v>-55.562886853345276</v>
      </c>
      <c r="N983" s="152">
        <f t="shared" si="181"/>
        <v>-29.309822867924982</v>
      </c>
      <c r="O983" s="152">
        <f t="shared" si="182"/>
        <v>-177.63529010863627</v>
      </c>
      <c r="P983" s="152">
        <f t="shared" si="183"/>
        <v>-23.201728040672506</v>
      </c>
      <c r="Q983" s="152">
        <f t="shared" si="184"/>
        <v>-13.28877562232192</v>
      </c>
      <c r="R983" s="153">
        <f t="shared" si="185"/>
        <v>-26.558165313869299</v>
      </c>
      <c r="S983" s="153">
        <f t="shared" si="186"/>
        <v>13.323607867107548</v>
      </c>
      <c r="T983" s="153">
        <f t="shared" si="187"/>
        <v>-13.234557446761752</v>
      </c>
      <c r="U983" s="154">
        <f t="shared" si="191"/>
        <v>-16841.250446786438</v>
      </c>
      <c r="V983" s="153">
        <f t="shared" si="180"/>
        <v>272.02841547326307</v>
      </c>
      <c r="W983" s="153">
        <f t="shared" si="188"/>
        <v>-0.97158452673693319</v>
      </c>
      <c r="X983" s="153">
        <f t="shared" si="189"/>
        <v>30.251147851873519</v>
      </c>
      <c r="Y983" s="155">
        <v>1.9985411800661321</v>
      </c>
      <c r="Z983" s="153">
        <f t="shared" si="190"/>
        <v>48.918334746939578</v>
      </c>
      <c r="AA983" s="165">
        <v>2935.1000848163749</v>
      </c>
    </row>
    <row r="984" spans="13:27">
      <c r="M984" s="164">
        <f>Equations!E984-V983</f>
        <v>-55.545415473263063</v>
      </c>
      <c r="N984" s="152">
        <f t="shared" si="181"/>
        <v>-29.300606589137676</v>
      </c>
      <c r="O984" s="152">
        <f t="shared" si="182"/>
        <v>-177.5794338735617</v>
      </c>
      <c r="P984" s="152">
        <f t="shared" si="183"/>
        <v>-23.1944324116633</v>
      </c>
      <c r="Q984" s="152">
        <f t="shared" si="184"/>
        <v>-13.284597055244625</v>
      </c>
      <c r="R984" s="153">
        <f t="shared" si="185"/>
        <v>-26.520596167582493</v>
      </c>
      <c r="S984" s="153">
        <f t="shared" si="186"/>
        <v>13.308945217931885</v>
      </c>
      <c r="T984" s="153">
        <f t="shared" si="187"/>
        <v>-13.211650949650608</v>
      </c>
      <c r="U984" s="154">
        <f t="shared" si="191"/>
        <v>-16854.46209773609</v>
      </c>
      <c r="V984" s="153">
        <f t="shared" si="180"/>
        <v>272.01097433281063</v>
      </c>
      <c r="W984" s="153">
        <f t="shared" si="188"/>
        <v>-0.98902566718936669</v>
      </c>
      <c r="X984" s="153">
        <f t="shared" si="189"/>
        <v>30.219753799059141</v>
      </c>
      <c r="Y984" s="155">
        <v>1.9963417826897827</v>
      </c>
      <c r="Z984" s="153">
        <f t="shared" si="190"/>
        <v>48.951607109984408</v>
      </c>
      <c r="AA984" s="165">
        <v>2937.0964265990647</v>
      </c>
    </row>
    <row r="985" spans="13:27">
      <c r="M985" s="164">
        <f>Equations!E985-V984</f>
        <v>-55.527974332810629</v>
      </c>
      <c r="N985" s="152">
        <f t="shared" si="181"/>
        <v>-29.291406261972806</v>
      </c>
      <c r="O985" s="152">
        <f t="shared" si="182"/>
        <v>-177.52367431498672</v>
      </c>
      <c r="P985" s="152">
        <f t="shared" si="183"/>
        <v>-23.187149409997733</v>
      </c>
      <c r="Q985" s="152">
        <f t="shared" si="184"/>
        <v>-13.280425720470722</v>
      </c>
      <c r="R985" s="153">
        <f t="shared" si="185"/>
        <v>-26.483055005888566</v>
      </c>
      <c r="S985" s="153">
        <f t="shared" si="186"/>
        <v>13.294280150004047</v>
      </c>
      <c r="T985" s="153">
        <f t="shared" si="187"/>
        <v>-13.188774855884519</v>
      </c>
      <c r="U985" s="154">
        <f t="shared" si="191"/>
        <v>-16867.650872591974</v>
      </c>
      <c r="V985" s="153">
        <f t="shared" si="180"/>
        <v>271.99356339185147</v>
      </c>
      <c r="W985" s="153">
        <f t="shared" si="188"/>
        <v>-1.0064366081485332</v>
      </c>
      <c r="X985" s="153">
        <f t="shared" si="189"/>
        <v>30.18841410533264</v>
      </c>
      <c r="Y985" s="155">
        <v>1.994142022500607</v>
      </c>
      <c r="Z985" s="153">
        <f t="shared" si="190"/>
        <v>48.984842810359417</v>
      </c>
      <c r="AA985" s="165">
        <v>2939.0905686215651</v>
      </c>
    </row>
    <row r="986" spans="13:27">
      <c r="M986" s="164">
        <f>Equations!E986-V985</f>
        <v>-55.510563391851463</v>
      </c>
      <c r="N986" s="152">
        <f t="shared" si="181"/>
        <v>-29.282221865258073</v>
      </c>
      <c r="O986" s="152">
        <f t="shared" si="182"/>
        <v>-177.46801130459437</v>
      </c>
      <c r="P986" s="152">
        <f t="shared" si="183"/>
        <v>-23.179879018915766</v>
      </c>
      <c r="Q986" s="152">
        <f t="shared" si="184"/>
        <v>-13.276261608400906</v>
      </c>
      <c r="R986" s="153">
        <f t="shared" si="185"/>
        <v>-26.445541759906892</v>
      </c>
      <c r="S986" s="153">
        <f t="shared" si="186"/>
        <v>13.279612660024101</v>
      </c>
      <c r="T986" s="153">
        <f t="shared" si="187"/>
        <v>-13.16592909988279</v>
      </c>
      <c r="U986" s="154">
        <f t="shared" si="191"/>
        <v>-16880.816801691857</v>
      </c>
      <c r="V986" s="153">
        <f t="shared" si="180"/>
        <v>271.97618261033574</v>
      </c>
      <c r="W986" s="153">
        <f t="shared" si="188"/>
        <v>-1.0238173896642593</v>
      </c>
      <c r="X986" s="153">
        <f t="shared" si="189"/>
        <v>30.157128698604332</v>
      </c>
      <c r="Y986" s="155">
        <v>1.9919418990036151</v>
      </c>
      <c r="Z986" s="153">
        <f t="shared" si="190"/>
        <v>49.018041842009474</v>
      </c>
      <c r="AA986" s="165">
        <v>2941.0825105205686</v>
      </c>
    </row>
    <row r="987" spans="13:27">
      <c r="M987" s="164">
        <f>Equations!E987-V986</f>
        <v>-55.493182610335737</v>
      </c>
      <c r="N987" s="152">
        <f t="shared" si="181"/>
        <v>-29.273053377866905</v>
      </c>
      <c r="O987" s="152">
        <f t="shared" si="182"/>
        <v>-177.41244471434487</v>
      </c>
      <c r="P987" s="152">
        <f t="shared" si="183"/>
        <v>-23.172621221693557</v>
      </c>
      <c r="Q987" s="152">
        <f t="shared" si="184"/>
        <v>-13.272104709456602</v>
      </c>
      <c r="R987" s="153">
        <f t="shared" si="185"/>
        <v>-26.408056360857426</v>
      </c>
      <c r="S987" s="153">
        <f t="shared" si="186"/>
        <v>13.264942744683257</v>
      </c>
      <c r="T987" s="153">
        <f t="shared" si="187"/>
        <v>-13.143113616174169</v>
      </c>
      <c r="U987" s="154">
        <f t="shared" si="191"/>
        <v>-16893.959915308031</v>
      </c>
      <c r="V987" s="153">
        <f t="shared" si="180"/>
        <v>271.95883194829997</v>
      </c>
      <c r="W987" s="153">
        <f t="shared" si="188"/>
        <v>-1.0411680517000264</v>
      </c>
      <c r="X987" s="153">
        <f t="shared" si="189"/>
        <v>30.125897506939953</v>
      </c>
      <c r="Y987" s="155">
        <v>1.9897414117024885</v>
      </c>
      <c r="Z987" s="153">
        <f t="shared" si="190"/>
        <v>49.05120419887119</v>
      </c>
      <c r="AA987" s="165">
        <v>2943.0722519322712</v>
      </c>
    </row>
    <row r="988" spans="13:27">
      <c r="M988" s="164">
        <f>Equations!E988-V987</f>
        <v>-55.47583194829997</v>
      </c>
      <c r="N988" s="152">
        <f t="shared" si="181"/>
        <v>-29.263900778718266</v>
      </c>
      <c r="O988" s="152">
        <f t="shared" si="182"/>
        <v>-177.35697441647434</v>
      </c>
      <c r="P988" s="152">
        <f t="shared" si="183"/>
        <v>-23.16537600164331</v>
      </c>
      <c r="Q988" s="152">
        <f t="shared" si="184"/>
        <v>-13.267955014079892</v>
      </c>
      <c r="R988" s="153">
        <f t="shared" si="185"/>
        <v>-26.370598740060359</v>
      </c>
      <c r="S988" s="153">
        <f t="shared" si="186"/>
        <v>13.250270400663858</v>
      </c>
      <c r="T988" s="153">
        <f t="shared" si="187"/>
        <v>-13.120328339396501</v>
      </c>
      <c r="U988" s="154">
        <f t="shared" si="191"/>
        <v>-16907.080243647426</v>
      </c>
      <c r="V988" s="153">
        <f t="shared" si="180"/>
        <v>271.94151136586697</v>
      </c>
      <c r="W988" s="153">
        <f t="shared" si="188"/>
        <v>-1.0584886341330275</v>
      </c>
      <c r="X988" s="153">
        <f t="shared" si="189"/>
        <v>30.094720458560552</v>
      </c>
      <c r="Y988" s="155">
        <v>1.9875405600995786</v>
      </c>
      <c r="Z988" s="153">
        <f t="shared" si="190"/>
        <v>49.08432987487285</v>
      </c>
      <c r="AA988" s="165">
        <v>2945.0597924923709</v>
      </c>
    </row>
    <row r="989" spans="13:27">
      <c r="M989" s="164">
        <f>Equations!E989-V988</f>
        <v>-55.458511365866968</v>
      </c>
      <c r="N989" s="152">
        <f t="shared" si="181"/>
        <v>-29.254764046776664</v>
      </c>
      <c r="O989" s="152">
        <f t="shared" si="182"/>
        <v>-177.30160028349493</v>
      </c>
      <c r="P989" s="152">
        <f t="shared" si="183"/>
        <v>-23.158143342113267</v>
      </c>
      <c r="Q989" s="152">
        <f t="shared" si="184"/>
        <v>-13.263812512733489</v>
      </c>
      <c r="R989" s="153">
        <f t="shared" si="185"/>
        <v>-26.333168828935705</v>
      </c>
      <c r="S989" s="153">
        <f t="shared" si="186"/>
        <v>13.235595624639299</v>
      </c>
      <c r="T989" s="153">
        <f t="shared" si="187"/>
        <v>-13.097573204296406</v>
      </c>
      <c r="U989" s="154">
        <f t="shared" si="191"/>
        <v>-16920.177816851723</v>
      </c>
      <c r="V989" s="153">
        <f t="shared" si="180"/>
        <v>271.92422082324572</v>
      </c>
      <c r="W989" s="153">
        <f t="shared" si="188"/>
        <v>-1.0757791767542813</v>
      </c>
      <c r="X989" s="153">
        <f t="shared" si="189"/>
        <v>30.063597481842294</v>
      </c>
      <c r="Y989" s="155">
        <v>1.9853393436958948</v>
      </c>
      <c r="Z989" s="153">
        <f t="shared" si="190"/>
        <v>49.117418863934446</v>
      </c>
      <c r="AA989" s="165">
        <v>2947.045131836067</v>
      </c>
    </row>
    <row r="990" spans="13:27">
      <c r="M990" s="164">
        <f>Equations!E990-V989</f>
        <v>-55.441220823245715</v>
      </c>
      <c r="N990" s="152">
        <f t="shared" si="181"/>
        <v>-29.245643161052051</v>
      </c>
      <c r="O990" s="152">
        <f t="shared" si="182"/>
        <v>-177.24632218819423</v>
      </c>
      <c r="P990" s="152">
        <f t="shared" si="183"/>
        <v>-23.150923226487656</v>
      </c>
      <c r="Q990" s="152">
        <f t="shared" si="184"/>
        <v>-13.259677195900716</v>
      </c>
      <c r="R990" s="153">
        <f t="shared" si="185"/>
        <v>-26.295766559003098</v>
      </c>
      <c r="S990" s="153">
        <f t="shared" si="186"/>
        <v>13.220918413274065</v>
      </c>
      <c r="T990" s="153">
        <f t="shared" si="187"/>
        <v>-13.074848145729034</v>
      </c>
      <c r="U990" s="154">
        <f t="shared" si="191"/>
        <v>-16933.252664997453</v>
      </c>
      <c r="V990" s="153">
        <f t="shared" si="180"/>
        <v>271.90696028073114</v>
      </c>
      <c r="W990" s="153">
        <f t="shared" si="188"/>
        <v>-1.0930397192688588</v>
      </c>
      <c r="X990" s="153">
        <f t="shared" si="189"/>
        <v>30.032528505316055</v>
      </c>
      <c r="Y990" s="155">
        <v>1.9831377619911097</v>
      </c>
      <c r="Z990" s="153">
        <f t="shared" si="190"/>
        <v>49.150471159967637</v>
      </c>
      <c r="AA990" s="165">
        <v>2949.0282695980582</v>
      </c>
    </row>
    <row r="991" spans="13:27">
      <c r="M991" s="164">
        <f>Equations!E991-V990</f>
        <v>-55.423960280731137</v>
      </c>
      <c r="N991" s="152">
        <f t="shared" si="181"/>
        <v>-29.236538100599699</v>
      </c>
      <c r="O991" s="152">
        <f t="shared" si="182"/>
        <v>-177.19114000363456</v>
      </c>
      <c r="P991" s="152">
        <f t="shared" si="183"/>
        <v>-23.143715638186585</v>
      </c>
      <c r="Q991" s="152">
        <f t="shared" si="184"/>
        <v>-13.255549054085458</v>
      </c>
      <c r="R991" s="153">
        <f t="shared" si="185"/>
        <v>-26.258391861881286</v>
      </c>
      <c r="S991" s="153">
        <f t="shared" si="186"/>
        <v>13.206238763223597</v>
      </c>
      <c r="T991" s="153">
        <f t="shared" si="187"/>
        <v>-13.052153098657689</v>
      </c>
      <c r="U991" s="154">
        <f t="shared" si="191"/>
        <v>-16946.304818096112</v>
      </c>
      <c r="V991" s="153">
        <f t="shared" si="180"/>
        <v>271.88972969870412</v>
      </c>
      <c r="W991" s="153">
        <f t="shared" si="188"/>
        <v>-1.1102703012958841</v>
      </c>
      <c r="X991" s="153">
        <f t="shared" si="189"/>
        <v>30.001513457667407</v>
      </c>
      <c r="Y991" s="155">
        <v>1.9809358144835394</v>
      </c>
      <c r="Z991" s="153">
        <f t="shared" si="190"/>
        <v>49.183486756875695</v>
      </c>
      <c r="AA991" s="165">
        <v>2951.0092054125416</v>
      </c>
    </row>
    <row r="992" spans="13:27">
      <c r="M992" s="164">
        <f>Equations!E992-V991</f>
        <v>-55.406729698704112</v>
      </c>
      <c r="N992" s="152">
        <f t="shared" si="181"/>
        <v>-29.227448844520254</v>
      </c>
      <c r="O992" s="152">
        <f t="shared" si="182"/>
        <v>-177.13605360315304</v>
      </c>
      <c r="P992" s="152">
        <f t="shared" si="183"/>
        <v>-23.136520560666071</v>
      </c>
      <c r="Q992" s="152">
        <f t="shared" si="184"/>
        <v>-13.251428077812148</v>
      </c>
      <c r="R992" s="153">
        <f t="shared" si="185"/>
        <v>-26.221044669287974</v>
      </c>
      <c r="S992" s="153">
        <f t="shared" si="186"/>
        <v>13.191556671134347</v>
      </c>
      <c r="T992" s="153">
        <f t="shared" si="187"/>
        <v>-13.029487998153627</v>
      </c>
      <c r="U992" s="154">
        <f t="shared" si="191"/>
        <v>-16959.334306094264</v>
      </c>
      <c r="V992" s="153">
        <f t="shared" si="180"/>
        <v>271.87252903763118</v>
      </c>
      <c r="W992" s="153">
        <f t="shared" si="188"/>
        <v>-1.1274709623688182</v>
      </c>
      <c r="X992" s="153">
        <f t="shared" si="189"/>
        <v>29.970552267736128</v>
      </c>
      <c r="Y992" s="155">
        <v>1.9787335006701519</v>
      </c>
      <c r="Z992" s="153">
        <f t="shared" si="190"/>
        <v>49.216465648553523</v>
      </c>
      <c r="AA992" s="165">
        <v>2952.9879389132116</v>
      </c>
    </row>
    <row r="993" spans="13:27">
      <c r="M993" s="164">
        <f>Equations!E993-V992</f>
        <v>-55.389529037631178</v>
      </c>
      <c r="N993" s="152">
        <f t="shared" si="181"/>
        <v>-29.218375371959521</v>
      </c>
      <c r="O993" s="152">
        <f t="shared" si="182"/>
        <v>-177.08106286036076</v>
      </c>
      <c r="P993" s="152">
        <f t="shared" si="183"/>
        <v>-23.12933797741788</v>
      </c>
      <c r="Q993" s="152">
        <f t="shared" si="184"/>
        <v>-13.247314257625716</v>
      </c>
      <c r="R993" s="153">
        <f t="shared" si="185"/>
        <v>-26.183724913039352</v>
      </c>
      <c r="S993" s="153">
        <f t="shared" si="186"/>
        <v>13.176872133643689</v>
      </c>
      <c r="T993" s="153">
        <f t="shared" si="187"/>
        <v>-13.006852779395663</v>
      </c>
      <c r="U993" s="154">
        <f t="shared" si="191"/>
        <v>-16972.34115887366</v>
      </c>
      <c r="V993" s="153">
        <f t="shared" si="180"/>
        <v>271.85535825806437</v>
      </c>
      <c r="W993" s="153">
        <f t="shared" si="188"/>
        <v>-1.1446417419356294</v>
      </c>
      <c r="X993" s="153">
        <f t="shared" si="189"/>
        <v>29.939644864515866</v>
      </c>
      <c r="Y993" s="155">
        <v>1.9765308200465532</v>
      </c>
      <c r="Z993" s="153">
        <f t="shared" si="190"/>
        <v>49.249407828887641</v>
      </c>
      <c r="AA993" s="165">
        <v>2954.9644697332583</v>
      </c>
    </row>
    <row r="994" spans="13:27">
      <c r="M994" s="164">
        <f>Equations!E994-V993</f>
        <v>-55.372358258064367</v>
      </c>
      <c r="N994" s="152">
        <f t="shared" si="181"/>
        <v>-29.209317662108418</v>
      </c>
      <c r="O994" s="152">
        <f t="shared" si="182"/>
        <v>-177.02616764914194</v>
      </c>
      <c r="P994" s="152">
        <f t="shared" si="183"/>
        <v>-23.122167871969488</v>
      </c>
      <c r="Q994" s="152">
        <f t="shared" si="184"/>
        <v>-13.243207584091527</v>
      </c>
      <c r="R994" s="153">
        <f t="shared" si="185"/>
        <v>-26.146432525049782</v>
      </c>
      <c r="S994" s="153">
        <f t="shared" si="186"/>
        <v>13.162185147379917</v>
      </c>
      <c r="T994" s="153">
        <f t="shared" si="187"/>
        <v>-12.984247377669865</v>
      </c>
      <c r="U994" s="154">
        <f t="shared" si="191"/>
        <v>-16985.32540625133</v>
      </c>
      <c r="V994" s="153">
        <f t="shared" si="180"/>
        <v>271.83821732064132</v>
      </c>
      <c r="W994" s="153">
        <f t="shared" si="188"/>
        <v>-1.1617826793586801</v>
      </c>
      <c r="X994" s="153">
        <f t="shared" si="189"/>
        <v>29.908791177154377</v>
      </c>
      <c r="Y994" s="155">
        <v>1.9743277721069874</v>
      </c>
      <c r="Z994" s="153">
        <f t="shared" si="190"/>
        <v>49.282313291756083</v>
      </c>
      <c r="AA994" s="165">
        <v>2956.9387975053651</v>
      </c>
    </row>
    <row r="995" spans="13:27">
      <c r="M995" s="164">
        <f>Equations!E995-V994</f>
        <v>-55.355217320641316</v>
      </c>
      <c r="N995" s="152">
        <f t="shared" si="181"/>
        <v>-29.200275694203008</v>
      </c>
      <c r="O995" s="152">
        <f t="shared" si="182"/>
        <v>-176.9713678436546</v>
      </c>
      <c r="P995" s="152">
        <f t="shared" si="183"/>
        <v>-23.115010227884117</v>
      </c>
      <c r="Q995" s="152">
        <f t="shared" si="184"/>
        <v>-13.239108047795431</v>
      </c>
      <c r="R995" s="153">
        <f t="shared" si="185"/>
        <v>-26.109167437331561</v>
      </c>
      <c r="S995" s="153">
        <f t="shared" si="186"/>
        <v>13.147495708962179</v>
      </c>
      <c r="T995" s="153">
        <f t="shared" si="187"/>
        <v>-12.961671728369382</v>
      </c>
      <c r="U995" s="154">
        <f t="shared" si="191"/>
        <v>-16998.287077979698</v>
      </c>
      <c r="V995" s="153">
        <f t="shared" si="180"/>
        <v>271.82110618608488</v>
      </c>
      <c r="W995" s="153">
        <f t="shared" si="188"/>
        <v>-1.1788938139151242</v>
      </c>
      <c r="X995" s="153">
        <f t="shared" si="189"/>
        <v>29.877991134952776</v>
      </c>
      <c r="Y995" s="155">
        <v>1.9721243563443267</v>
      </c>
      <c r="Z995" s="153">
        <f t="shared" si="190"/>
        <v>49.315182031028492</v>
      </c>
      <c r="AA995" s="165">
        <v>2958.9109218617095</v>
      </c>
    </row>
    <row r="996" spans="13:27">
      <c r="M996" s="164">
        <f>Equations!E996-V995</f>
        <v>-55.338106186084872</v>
      </c>
      <c r="N996" s="152">
        <f t="shared" si="181"/>
        <v>-29.191249447524317</v>
      </c>
      <c r="O996" s="152">
        <f t="shared" si="182"/>
        <v>-176.91666331832917</v>
      </c>
      <c r="P996" s="152">
        <f t="shared" si="183"/>
        <v>-23.107865028760578</v>
      </c>
      <c r="Q996" s="152">
        <f t="shared" si="184"/>
        <v>-13.235015639343651</v>
      </c>
      <c r="R996" s="153">
        <f t="shared" si="185"/>
        <v>-26.071929581994407</v>
      </c>
      <c r="S996" s="153">
        <f t="shared" si="186"/>
        <v>13.132803815000436</v>
      </c>
      <c r="T996" s="153">
        <f t="shared" si="187"/>
        <v>-12.939125766993971</v>
      </c>
      <c r="U996" s="154">
        <f t="shared" si="191"/>
        <v>-17011.22620374669</v>
      </c>
      <c r="V996" s="153">
        <f t="shared" si="180"/>
        <v>271.80402481520292</v>
      </c>
      <c r="W996" s="153">
        <f t="shared" si="188"/>
        <v>-1.1959751847970779</v>
      </c>
      <c r="X996" s="153">
        <f t="shared" si="189"/>
        <v>29.84724466736526</v>
      </c>
      <c r="Y996" s="155">
        <v>1.9699205722500652</v>
      </c>
      <c r="Z996" s="153">
        <f t="shared" si="190"/>
        <v>49.348014040565992</v>
      </c>
      <c r="AA996" s="165">
        <v>2960.8808424339595</v>
      </c>
    </row>
    <row r="997" spans="13:27">
      <c r="M997" s="164">
        <f>Equations!E997-V996</f>
        <v>-55.321024815202918</v>
      </c>
      <c r="N997" s="152">
        <f t="shared" si="181"/>
        <v>-29.182238901398215</v>
      </c>
      <c r="O997" s="152">
        <f t="shared" si="182"/>
        <v>-176.86205394786796</v>
      </c>
      <c r="P997" s="152">
        <f t="shared" si="183"/>
        <v>-23.100732258233176</v>
      </c>
      <c r="Q997" s="152">
        <f t="shared" si="184"/>
        <v>-13.230930349362749</v>
      </c>
      <c r="R997" s="153">
        <f t="shared" si="185"/>
        <v>-26.034718891245248</v>
      </c>
      <c r="S997" s="153">
        <f t="shared" si="186"/>
        <v>13.118109462095473</v>
      </c>
      <c r="T997" s="153">
        <f t="shared" si="187"/>
        <v>-12.916609429149775</v>
      </c>
      <c r="U997" s="154">
        <f t="shared" si="191"/>
        <v>-17024.14281317584</v>
      </c>
      <c r="V997" s="153">
        <f t="shared" si="180"/>
        <v>271.78697316888849</v>
      </c>
      <c r="W997" s="153">
        <f t="shared" si="188"/>
        <v>-1.213026831111506</v>
      </c>
      <c r="X997" s="153">
        <f t="shared" si="189"/>
        <v>29.816551703999288</v>
      </c>
      <c r="Y997" s="155">
        <v>1.9677164193143211</v>
      </c>
      <c r="Z997" s="153">
        <f t="shared" si="190"/>
        <v>49.380809314221231</v>
      </c>
      <c r="AA997" s="165">
        <v>2962.848558853274</v>
      </c>
    </row>
    <row r="998" spans="13:27">
      <c r="M998" s="164">
        <f>Equations!E998-V997</f>
        <v>-55.30397316888849</v>
      </c>
      <c r="N998" s="152">
        <f t="shared" si="181"/>
        <v>-29.173244035195502</v>
      </c>
      <c r="O998" s="152">
        <f t="shared" si="182"/>
        <v>-176.80753960724545</v>
      </c>
      <c r="P998" s="152">
        <f t="shared" si="183"/>
        <v>-23.093611899971783</v>
      </c>
      <c r="Q998" s="152">
        <f t="shared" si="184"/>
        <v>-13.226852168499654</v>
      </c>
      <c r="R998" s="153">
        <f t="shared" si="185"/>
        <v>-25.997535297387849</v>
      </c>
      <c r="S998" s="153">
        <f t="shared" si="186"/>
        <v>13.103412646838807</v>
      </c>
      <c r="T998" s="153">
        <f t="shared" si="187"/>
        <v>-12.894122650549042</v>
      </c>
      <c r="U998" s="154">
        <f t="shared" si="191"/>
        <v>-17037.036935826389</v>
      </c>
      <c r="V998" s="153">
        <f t="shared" si="180"/>
        <v>271.76995120811944</v>
      </c>
      <c r="W998" s="153">
        <f t="shared" si="188"/>
        <v>-1.2300487918805629</v>
      </c>
      <c r="X998" s="153">
        <f t="shared" si="189"/>
        <v>29.785912174614985</v>
      </c>
      <c r="Y998" s="155">
        <v>1.965511897025821</v>
      </c>
      <c r="Z998" s="153">
        <f t="shared" si="190"/>
        <v>49.41356784583833</v>
      </c>
      <c r="AA998" s="165">
        <v>2964.8140707502998</v>
      </c>
    </row>
    <row r="999" spans="13:27">
      <c r="M999" s="164">
        <f>Equations!E999-V998</f>
        <v>-55.286951208119433</v>
      </c>
      <c r="N999" s="152">
        <f t="shared" si="181"/>
        <v>-29.164264828331703</v>
      </c>
      <c r="O999" s="152">
        <f t="shared" si="182"/>
        <v>-176.75312017170728</v>
      </c>
      <c r="P999" s="152">
        <f t="shared" si="183"/>
        <v>-23.086503937681684</v>
      </c>
      <c r="Q999" s="152">
        <f t="shared" si="184"/>
        <v>-13.222781087421577</v>
      </c>
      <c r="R999" s="153">
        <f t="shared" si="185"/>
        <v>-25.960378732822516</v>
      </c>
      <c r="S999" s="153">
        <f t="shared" si="186"/>
        <v>13.088713365812694</v>
      </c>
      <c r="T999" s="153">
        <f t="shared" si="187"/>
        <v>-12.871665367009822</v>
      </c>
      <c r="U999" s="154">
        <f t="shared" si="191"/>
        <v>-17049.908601193398</v>
      </c>
      <c r="V999" s="153">
        <f t="shared" si="180"/>
        <v>271.75295889395841</v>
      </c>
      <c r="W999" s="153">
        <f t="shared" si="188"/>
        <v>-1.2470411060415927</v>
      </c>
      <c r="X999" s="153">
        <f t="shared" si="189"/>
        <v>29.755326009125135</v>
      </c>
      <c r="Y999" s="155">
        <v>1.9633070048719041</v>
      </c>
      <c r="Z999" s="153">
        <f t="shared" si="190"/>
        <v>49.44628962925286</v>
      </c>
      <c r="AA999" s="165">
        <v>2966.7773777551715</v>
      </c>
    </row>
    <row r="1000" spans="13:27">
      <c r="M1000" s="164">
        <f>Equations!E1000-V999</f>
        <v>-55.269958893958403</v>
      </c>
      <c r="N1000" s="152">
        <f t="shared" si="181"/>
        <v>-29.155301260267098</v>
      </c>
      <c r="O1000" s="152">
        <f t="shared" si="182"/>
        <v>-176.6987955167703</v>
      </c>
      <c r="P1000" s="152">
        <f t="shared" si="183"/>
        <v>-23.079408355103574</v>
      </c>
      <c r="Q1000" s="152">
        <f t="shared" si="184"/>
        <v>-13.218717096816016</v>
      </c>
      <c r="R1000" s="153">
        <f t="shared" si="185"/>
        <v>-25.923249130045694</v>
      </c>
      <c r="S1000" s="153">
        <f t="shared" si="186"/>
        <v>13.074011615590043</v>
      </c>
      <c r="T1000" s="153">
        <f t="shared" si="187"/>
        <v>-12.84923751445565</v>
      </c>
      <c r="U1000" s="154">
        <f t="shared" si="191"/>
        <v>-17062.757838707854</v>
      </c>
      <c r="V1000" s="153">
        <f t="shared" si="180"/>
        <v>271.73599618755247</v>
      </c>
      <c r="W1000" s="153">
        <f t="shared" si="188"/>
        <v>-1.2640038124475268</v>
      </c>
      <c r="X1000" s="153">
        <f t="shared" si="189"/>
        <v>29.724793137594453</v>
      </c>
      <c r="Y1000" s="155">
        <v>1.9611017423385064</v>
      </c>
      <c r="Z1000" s="153">
        <f t="shared" si="190"/>
        <v>49.478974658291833</v>
      </c>
      <c r="AA1000" s="165">
        <v>2968.7384794975101</v>
      </c>
    </row>
    <row r="1001" spans="13:27">
      <c r="M1001" s="164">
        <f>Equations!E1001-V1000</f>
        <v>-55.252996187552469</v>
      </c>
      <c r="N1001" s="152">
        <f t="shared" si="181"/>
        <v>-29.146353310506484</v>
      </c>
      <c r="O1001" s="152">
        <f t="shared" si="182"/>
        <v>-176.6445655182211</v>
      </c>
      <c r="P1001" s="152">
        <f t="shared" si="183"/>
        <v>-23.072325136013411</v>
      </c>
      <c r="Q1001" s="152">
        <f t="shared" si="184"/>
        <v>-13.214660187390651</v>
      </c>
      <c r="R1001" s="153">
        <f t="shared" si="185"/>
        <v>-25.886146421649624</v>
      </c>
      <c r="S1001" s="153">
        <f t="shared" si="186"/>
        <v>13.059307392734437</v>
      </c>
      <c r="T1001" s="153">
        <f t="shared" si="187"/>
        <v>-12.826839028915186</v>
      </c>
      <c r="U1001" s="154">
        <f t="shared" si="191"/>
        <v>-17075.58467773677</v>
      </c>
      <c r="V1001" s="153">
        <f t="shared" si="180"/>
        <v>271.71906305013334</v>
      </c>
      <c r="W1001" s="153">
        <f t="shared" si="188"/>
        <v>-1.280936949866657</v>
      </c>
      <c r="X1001" s="153">
        <f t="shared" si="189"/>
        <v>29.694313490240017</v>
      </c>
      <c r="Y1001" s="155">
        <v>1.9588961089101655</v>
      </c>
      <c r="Z1001" s="153">
        <f t="shared" si="190"/>
        <v>49.511622926773676</v>
      </c>
      <c r="AA1001" s="165">
        <v>2970.6973756064203</v>
      </c>
    </row>
    <row r="1002" spans="13:27">
      <c r="M1002" s="164">
        <f>Equations!E1002-V1001</f>
        <v>-55.236063050133339</v>
      </c>
      <c r="N1002" s="152">
        <f t="shared" si="181"/>
        <v>-29.137420958599304</v>
      </c>
      <c r="O1002" s="152">
        <f t="shared" si="182"/>
        <v>-176.59043005211697</v>
      </c>
      <c r="P1002" s="152">
        <f t="shared" si="183"/>
        <v>-23.065254264222482</v>
      </c>
      <c r="Q1002" s="152">
        <f t="shared" si="184"/>
        <v>-13.210610349873411</v>
      </c>
      <c r="R1002" s="153">
        <f t="shared" si="185"/>
        <v>-25.84907054032211</v>
      </c>
      <c r="S1002" s="153">
        <f t="shared" si="186"/>
        <v>13.044600693800044</v>
      </c>
      <c r="T1002" s="153">
        <f t="shared" si="187"/>
        <v>-12.804469846522066</v>
      </c>
      <c r="U1002" s="154">
        <f t="shared" si="191"/>
        <v>-17088.389147583293</v>
      </c>
      <c r="V1002" s="153">
        <f t="shared" si="180"/>
        <v>271.70215944301691</v>
      </c>
      <c r="W1002" s="153">
        <f t="shared" si="188"/>
        <v>-1.2978405569830898</v>
      </c>
      <c r="X1002" s="153">
        <f t="shared" si="189"/>
        <v>29.663886997430438</v>
      </c>
      <c r="Y1002" s="155">
        <v>1.9566901040700064</v>
      </c>
      <c r="Z1002" s="153">
        <f t="shared" si="190"/>
        <v>49.544234428508169</v>
      </c>
      <c r="AA1002" s="165">
        <v>2972.6540657104902</v>
      </c>
    </row>
    <row r="1003" spans="13:27">
      <c r="M1003" s="164">
        <f>Equations!E1003-V1002</f>
        <v>-55.219159443016906</v>
      </c>
      <c r="N1003" s="152">
        <f t="shared" si="181"/>
        <v>-29.128504184139416</v>
      </c>
      <c r="O1003" s="152">
        <f t="shared" si="182"/>
        <v>-176.53638899478432</v>
      </c>
      <c r="P1003" s="152">
        <f t="shared" si="183"/>
        <v>-23.058195723577228</v>
      </c>
      <c r="Q1003" s="152">
        <f t="shared" si="184"/>
        <v>-13.206567575012361</v>
      </c>
      <c r="R1003" s="153">
        <f t="shared" si="185"/>
        <v>-25.812021418846076</v>
      </c>
      <c r="S1003" s="153">
        <f t="shared" si="186"/>
        <v>13.029891515331615</v>
      </c>
      <c r="T1003" s="153">
        <f t="shared" si="187"/>
        <v>-12.782129903514461</v>
      </c>
      <c r="U1003" s="154">
        <f t="shared" si="191"/>
        <v>-17101.171277486807</v>
      </c>
      <c r="V1003" s="153">
        <f t="shared" si="180"/>
        <v>271.68528532760331</v>
      </c>
      <c r="W1003" s="153">
        <f t="shared" si="188"/>
        <v>-1.3147146723966898</v>
      </c>
      <c r="X1003" s="153">
        <f t="shared" si="189"/>
        <v>29.633513589685958</v>
      </c>
      <c r="Y1003" s="155">
        <v>1.9544837272997422</v>
      </c>
      <c r="Z1003" s="153">
        <f t="shared" si="190"/>
        <v>49.576809157296495</v>
      </c>
      <c r="AA1003" s="165">
        <v>2974.6085494377899</v>
      </c>
    </row>
    <row r="1004" spans="13:27">
      <c r="M1004" s="164">
        <f>Equations!E1004-V1003</f>
        <v>-55.202285327603306</v>
      </c>
      <c r="N1004" s="152">
        <f t="shared" si="181"/>
        <v>-29.119602966765108</v>
      </c>
      <c r="O1004" s="152">
        <f t="shared" si="182"/>
        <v>-176.48244222281883</v>
      </c>
      <c r="P1004" s="152">
        <f t="shared" si="183"/>
        <v>-23.05114949795928</v>
      </c>
      <c r="Q1004" s="152">
        <f t="shared" si="184"/>
        <v>-13.202531853575707</v>
      </c>
      <c r="R1004" s="153">
        <f t="shared" si="185"/>
        <v>-25.774998990099263</v>
      </c>
      <c r="S1004" s="153">
        <f t="shared" si="186"/>
        <v>13.015179853864415</v>
      </c>
      <c r="T1004" s="153">
        <f t="shared" si="187"/>
        <v>-12.759819136234848</v>
      </c>
      <c r="U1004" s="154">
        <f t="shared" si="191"/>
        <v>-17113.931096623041</v>
      </c>
      <c r="V1004" s="153">
        <f t="shared" si="180"/>
        <v>271.66844066537669</v>
      </c>
      <c r="W1004" s="153">
        <f t="shared" si="188"/>
        <v>-1.3315593346233072</v>
      </c>
      <c r="X1004" s="153">
        <f t="shared" si="189"/>
        <v>29.603193197678046</v>
      </c>
      <c r="Y1004" s="155">
        <v>1.9522769780796623</v>
      </c>
      <c r="Z1004" s="153">
        <f t="shared" si="190"/>
        <v>49.60934710693116</v>
      </c>
      <c r="AA1004" s="165">
        <v>2976.5608264158695</v>
      </c>
    </row>
    <row r="1005" spans="13:27">
      <c r="M1005" s="164">
        <f>Equations!E1005-V1004</f>
        <v>-55.185440665376689</v>
      </c>
      <c r="N1005" s="152">
        <f t="shared" si="181"/>
        <v>-29.110717286159002</v>
      </c>
      <c r="O1005" s="152">
        <f t="shared" si="182"/>
        <v>-176.42858961308482</v>
      </c>
      <c r="P1005" s="152">
        <f t="shared" si="183"/>
        <v>-23.044115571285339</v>
      </c>
      <c r="Q1005" s="152">
        <f t="shared" si="184"/>
        <v>-13.19850317635175</v>
      </c>
      <c r="R1005" s="153">
        <f t="shared" si="185"/>
        <v>-25.738003187053906</v>
      </c>
      <c r="S1005" s="153">
        <f t="shared" si="186"/>
        <v>13.000465705924212</v>
      </c>
      <c r="T1005" s="153">
        <f t="shared" si="187"/>
        <v>-12.737537481129694</v>
      </c>
      <c r="U1005" s="154">
        <f t="shared" si="191"/>
        <v>-17126.668634104171</v>
      </c>
      <c r="V1005" s="153">
        <f t="shared" si="180"/>
        <v>271.65162541790511</v>
      </c>
      <c r="W1005" s="153">
        <f t="shared" si="188"/>
        <v>-1.3483745820948911</v>
      </c>
      <c r="X1005" s="153">
        <f t="shared" si="189"/>
        <v>29.572925752229196</v>
      </c>
      <c r="Y1005" s="155">
        <v>1.9500698558886318</v>
      </c>
      <c r="Z1005" s="153">
        <f t="shared" si="190"/>
        <v>49.641848271195968</v>
      </c>
      <c r="AA1005" s="165">
        <v>2978.5108962717582</v>
      </c>
    </row>
    <row r="1006" spans="13:27">
      <c r="M1006" s="164">
        <f>Equations!E1006-V1005</f>
        <v>-55.168625417905105</v>
      </c>
      <c r="N1006" s="152">
        <f t="shared" si="181"/>
        <v>-29.101847122047957</v>
      </c>
      <c r="O1006" s="152">
        <f t="shared" si="182"/>
        <v>-176.37483104271487</v>
      </c>
      <c r="P1006" s="152">
        <f t="shared" si="183"/>
        <v>-23.03709392750714</v>
      </c>
      <c r="Q1006" s="152">
        <f t="shared" si="184"/>
        <v>-13.19448153414886</v>
      </c>
      <c r="R1006" s="153">
        <f t="shared" si="185"/>
        <v>-25.701033942776416</v>
      </c>
      <c r="S1006" s="153">
        <f t="shared" si="186"/>
        <v>12.985749068027234</v>
      </c>
      <c r="T1006" s="153">
        <f t="shared" si="187"/>
        <v>-12.715284874749182</v>
      </c>
      <c r="U1006" s="154">
        <f t="shared" si="191"/>
        <v>-17139.383918978921</v>
      </c>
      <c r="V1006" s="153">
        <f t="shared" si="180"/>
        <v>271.6348395468404</v>
      </c>
      <c r="W1006" s="153">
        <f t="shared" si="188"/>
        <v>-1.3651604531596035</v>
      </c>
      <c r="X1006" s="153">
        <f t="shared" si="189"/>
        <v>29.542711184312715</v>
      </c>
      <c r="Y1006" s="155">
        <v>1.947862360204085</v>
      </c>
      <c r="Z1006" s="153">
        <f t="shared" si="190"/>
        <v>49.674312643866038</v>
      </c>
      <c r="AA1006" s="165">
        <v>2980.4587586319622</v>
      </c>
    </row>
    <row r="1007" spans="13:27">
      <c r="M1007" s="164">
        <f>Equations!E1007-V1006</f>
        <v>-55.151839546840392</v>
      </c>
      <c r="N1007" s="152">
        <f t="shared" si="181"/>
        <v>-29.092992454203053</v>
      </c>
      <c r="O1007" s="152">
        <f t="shared" si="182"/>
        <v>-176.32116638910938</v>
      </c>
      <c r="P1007" s="152">
        <f t="shared" si="183"/>
        <v>-23.030084550611424</v>
      </c>
      <c r="Q1007" s="152">
        <f t="shared" si="184"/>
        <v>-13.190466917795451</v>
      </c>
      <c r="R1007" s="153">
        <f t="shared" si="185"/>
        <v>-25.664091190427012</v>
      </c>
      <c r="S1007" s="153">
        <f t="shared" si="186"/>
        <v>12.971029936680111</v>
      </c>
      <c r="T1007" s="153">
        <f t="shared" si="187"/>
        <v>-12.693061253746901</v>
      </c>
      <c r="U1007" s="154">
        <f t="shared" si="191"/>
        <v>-17152.076980232669</v>
      </c>
      <c r="V1007" s="153">
        <f t="shared" si="180"/>
        <v>271.6180830139179</v>
      </c>
      <c r="W1007" s="153">
        <f t="shared" si="188"/>
        <v>-1.3819169860821034</v>
      </c>
      <c r="X1007" s="153">
        <f t="shared" si="189"/>
        <v>29.512549425052214</v>
      </c>
      <c r="Y1007" s="155">
        <v>1.9456544905020166</v>
      </c>
      <c r="Z1007" s="153">
        <f t="shared" si="190"/>
        <v>49.706740218707736</v>
      </c>
      <c r="AA1007" s="165">
        <v>2982.4044131224641</v>
      </c>
    </row>
    <row r="1008" spans="13:27">
      <c r="M1008" s="164">
        <f>Equations!E1008-V1007</f>
        <v>-55.135083013917892</v>
      </c>
      <c r="N1008" s="152">
        <f t="shared" si="181"/>
        <v>-29.084153262439393</v>
      </c>
      <c r="O1008" s="152">
        <f t="shared" si="182"/>
        <v>-176.2675955299357</v>
      </c>
      <c r="P1008" s="152">
        <f t="shared" si="183"/>
        <v>-23.023087424619778</v>
      </c>
      <c r="Q1008" s="152">
        <f t="shared" si="184"/>
        <v>-13.186459318139894</v>
      </c>
      <c r="R1008" s="153">
        <f t="shared" si="185"/>
        <v>-25.627174863259327</v>
      </c>
      <c r="S1008" s="153">
        <f t="shared" si="186"/>
        <v>12.956308308379853</v>
      </c>
      <c r="T1008" s="153">
        <f t="shared" si="187"/>
        <v>-12.670866554879474</v>
      </c>
      <c r="U1008" s="154">
        <f t="shared" si="191"/>
        <v>-17164.747846787548</v>
      </c>
      <c r="V1008" s="153">
        <f t="shared" si="180"/>
        <v>271.60135578095662</v>
      </c>
      <c r="W1008" s="153">
        <f t="shared" si="188"/>
        <v>-1.3986442190433763</v>
      </c>
      <c r="X1008" s="153">
        <f t="shared" si="189"/>
        <v>29.482440405721924</v>
      </c>
      <c r="Y1008" s="155">
        <v>1.9434462462569779</v>
      </c>
      <c r="Z1008" s="153">
        <f t="shared" si="190"/>
        <v>49.739130989478681</v>
      </c>
      <c r="AA1008" s="165">
        <v>2984.3478593687209</v>
      </c>
    </row>
    <row r="1009" spans="13:27">
      <c r="M1009" s="164">
        <f>Equations!E1009-V1008</f>
        <v>-55.11835578095662</v>
      </c>
      <c r="N1009" s="152">
        <f t="shared" si="181"/>
        <v>-29.075329526616244</v>
      </c>
      <c r="O1009" s="152">
        <f t="shared" si="182"/>
        <v>-176.21411834312877</v>
      </c>
      <c r="P1009" s="152">
        <f t="shared" si="183"/>
        <v>-23.016102533588739</v>
      </c>
      <c r="Q1009" s="152">
        <f t="shared" si="184"/>
        <v>-13.182458726050585</v>
      </c>
      <c r="R1009" s="153">
        <f t="shared" si="185"/>
        <v>-25.59028489462024</v>
      </c>
      <c r="S1009" s="153">
        <f t="shared" si="186"/>
        <v>12.941584179613811</v>
      </c>
      <c r="T1009" s="153">
        <f t="shared" si="187"/>
        <v>-12.648700715006429</v>
      </c>
      <c r="U1009" s="154">
        <f t="shared" si="191"/>
        <v>-17177.396547502554</v>
      </c>
      <c r="V1009" s="153">
        <f t="shared" si="180"/>
        <v>271.58465780985887</v>
      </c>
      <c r="W1009" s="153">
        <f t="shared" si="188"/>
        <v>-1.4153421901411321</v>
      </c>
      <c r="X1009" s="153">
        <f t="shared" si="189"/>
        <v>29.452384057745963</v>
      </c>
      <c r="Y1009" s="155">
        <v>1.9412376269420715</v>
      </c>
      <c r="Z1009" s="153">
        <f t="shared" si="190"/>
        <v>49.771484949927718</v>
      </c>
      <c r="AA1009" s="165">
        <v>2986.2890969956629</v>
      </c>
    </row>
    <row r="1010" spans="13:27">
      <c r="M1010" s="164">
        <f>Equations!E1010-V1009</f>
        <v>-55.101657809858864</v>
      </c>
      <c r="N1010" s="152">
        <f t="shared" si="181"/>
        <v>-29.066521226636787</v>
      </c>
      <c r="O1010" s="152">
        <f t="shared" si="182"/>
        <v>-176.1607347068896</v>
      </c>
      <c r="P1010" s="152">
        <f t="shared" si="183"/>
        <v>-23.00912986160963</v>
      </c>
      <c r="Q1010" s="152">
        <f t="shared" si="184"/>
        <v>-13.178465132415832</v>
      </c>
      <c r="R1010" s="153">
        <f t="shared" si="185"/>
        <v>-25.553421217949388</v>
      </c>
      <c r="S1010" s="153">
        <f t="shared" si="186"/>
        <v>12.926857546859617</v>
      </c>
      <c r="T1010" s="153">
        <f t="shared" si="187"/>
        <v>-12.626563671089771</v>
      </c>
      <c r="U1010" s="154">
        <f t="shared" si="191"/>
        <v>-17190.023111173643</v>
      </c>
      <c r="V1010" s="153">
        <f t="shared" si="180"/>
        <v>271.56798906261008</v>
      </c>
      <c r="W1010" s="153">
        <f t="shared" si="188"/>
        <v>-1.4320109373899186</v>
      </c>
      <c r="X1010" s="153">
        <f t="shared" si="189"/>
        <v>29.422380312698145</v>
      </c>
      <c r="Y1010" s="155">
        <v>1.9390286320289425</v>
      </c>
      <c r="Z1010" s="153">
        <f t="shared" si="190"/>
        <v>49.803802093794864</v>
      </c>
      <c r="AA1010" s="165">
        <v>2988.228125627692</v>
      </c>
    </row>
    <row r="1011" spans="13:27">
      <c r="M1011" s="164">
        <f>Equations!E1011-V1010</f>
        <v>-55.084989062610077</v>
      </c>
      <c r="N1011" s="152">
        <f t="shared" si="181"/>
        <v>-29.057728342448069</v>
      </c>
      <c r="O1011" s="152">
        <f t="shared" si="182"/>
        <v>-176.10744449968527</v>
      </c>
      <c r="P1011" s="152">
        <f t="shared" si="183"/>
        <v>-23.002169392808469</v>
      </c>
      <c r="Q1011" s="152">
        <f t="shared" si="184"/>
        <v>-13.17447852814383</v>
      </c>
      <c r="R1011" s="153">
        <f t="shared" si="185"/>
        <v>-25.516583766778883</v>
      </c>
      <c r="S1011" s="153">
        <f t="shared" si="186"/>
        <v>12.912128406585188</v>
      </c>
      <c r="T1011" s="153">
        <f t="shared" si="187"/>
        <v>-12.604455360193695</v>
      </c>
      <c r="U1011" s="154">
        <f t="shared" si="191"/>
        <v>-17202.627566533836</v>
      </c>
      <c r="V1011" s="153">
        <f t="shared" si="180"/>
        <v>271.55134950127882</v>
      </c>
      <c r="W1011" s="153">
        <f t="shared" si="188"/>
        <v>-1.4486504987211788</v>
      </c>
      <c r="X1011" s="153">
        <f t="shared" si="189"/>
        <v>29.392429102301879</v>
      </c>
      <c r="Y1011" s="155">
        <v>1.9368192609877781</v>
      </c>
      <c r="Z1011" s="153">
        <f t="shared" si="190"/>
        <v>49.836082414811329</v>
      </c>
      <c r="AA1011" s="165">
        <v>2990.1649448886797</v>
      </c>
    </row>
    <row r="1012" spans="13:27">
      <c r="M1012" s="164">
        <f>Equations!E1012-V1011</f>
        <v>-55.068349501278817</v>
      </c>
      <c r="N1012" s="152">
        <f t="shared" si="181"/>
        <v>-29.048950854040989</v>
      </c>
      <c r="O1012" s="152">
        <f t="shared" si="182"/>
        <v>-176.05424760024843</v>
      </c>
      <c r="P1012" s="152">
        <f t="shared" si="183"/>
        <v>-22.995221111346002</v>
      </c>
      <c r="Q1012" s="152">
        <f t="shared" si="184"/>
        <v>-13.170498904162653</v>
      </c>
      <c r="R1012" s="153">
        <f t="shared" si="185"/>
        <v>-25.479772474732986</v>
      </c>
      <c r="S1012" s="153">
        <f t="shared" si="186"/>
        <v>12.897396755248646</v>
      </c>
      <c r="T1012" s="153">
        <f t="shared" si="187"/>
        <v>-12.58237571948434</v>
      </c>
      <c r="U1012" s="154">
        <f t="shared" si="191"/>
        <v>-17215.209942253321</v>
      </c>
      <c r="V1012" s="153">
        <f t="shared" si="180"/>
        <v>271.53473908801669</v>
      </c>
      <c r="W1012" s="153">
        <f t="shared" si="188"/>
        <v>-1.4652609119833073</v>
      </c>
      <c r="X1012" s="153">
        <f t="shared" si="189"/>
        <v>29.362530358430046</v>
      </c>
      <c r="Y1012" s="155">
        <v>1.9346095132872969</v>
      </c>
      <c r="Z1012" s="153">
        <f t="shared" si="190"/>
        <v>49.868325906699447</v>
      </c>
      <c r="AA1012" s="165">
        <v>2992.099554401967</v>
      </c>
    </row>
    <row r="1013" spans="13:27">
      <c r="M1013" s="164">
        <f>Equations!E1013-V1012</f>
        <v>-55.051739088016689</v>
      </c>
      <c r="N1013" s="152">
        <f t="shared" si="181"/>
        <v>-29.040188741450244</v>
      </c>
      <c r="O1013" s="152">
        <f t="shared" si="182"/>
        <v>-176.00114388757723</v>
      </c>
      <c r="P1013" s="152">
        <f t="shared" si="183"/>
        <v>-22.988285001417658</v>
      </c>
      <c r="Q1013" s="152">
        <f t="shared" si="184"/>
        <v>-13.166526251420237</v>
      </c>
      <c r="R1013" s="153">
        <f t="shared" si="185"/>
        <v>-25.44298727552777</v>
      </c>
      <c r="S1013" s="153">
        <f t="shared" si="186"/>
        <v>12.882662589298276</v>
      </c>
      <c r="T1013" s="153">
        <f t="shared" si="187"/>
        <v>-12.560324686229494</v>
      </c>
      <c r="U1013" s="154">
        <f t="shared" si="191"/>
        <v>-17227.770266939551</v>
      </c>
      <c r="V1013" s="153">
        <f t="shared" si="180"/>
        <v>271.51815778505795</v>
      </c>
      <c r="W1013" s="153">
        <f t="shared" si="188"/>
        <v>-1.4818422149420485</v>
      </c>
      <c r="X1013" s="153">
        <f t="shared" si="189"/>
        <v>29.332684013104313</v>
      </c>
      <c r="Y1013" s="155">
        <v>1.9323993883947412</v>
      </c>
      <c r="Z1013" s="153">
        <f t="shared" si="190"/>
        <v>49.900532563172689</v>
      </c>
      <c r="AA1013" s="165">
        <v>2994.0319537903615</v>
      </c>
    </row>
    <row r="1014" spans="13:27">
      <c r="M1014" s="164">
        <f>Equations!E1014-V1013</f>
        <v>-55.035157785057947</v>
      </c>
      <c r="N1014" s="152">
        <f t="shared" si="181"/>
        <v>-29.031441984754125</v>
      </c>
      <c r="O1014" s="152">
        <f t="shared" si="182"/>
        <v>-175.94813324093408</v>
      </c>
      <c r="P1014" s="152">
        <f t="shared" si="183"/>
        <v>-22.981361047253358</v>
      </c>
      <c r="Q1014" s="152">
        <f t="shared" si="184"/>
        <v>-13.162560560884286</v>
      </c>
      <c r="R1014" s="153">
        <f t="shared" si="185"/>
        <v>-25.406228102970754</v>
      </c>
      <c r="S1014" s="153">
        <f t="shared" si="186"/>
        <v>12.86792590517252</v>
      </c>
      <c r="T1014" s="153">
        <f t="shared" si="187"/>
        <v>-12.538302197798235</v>
      </c>
      <c r="U1014" s="154">
        <f t="shared" si="191"/>
        <v>-17240.308569137349</v>
      </c>
      <c r="V1014" s="153">
        <f t="shared" si="180"/>
        <v>271.50160555471973</v>
      </c>
      <c r="W1014" s="153">
        <f t="shared" si="188"/>
        <v>-1.4983944452802689</v>
      </c>
      <c r="X1014" s="153">
        <f t="shared" si="189"/>
        <v>29.302889998495516</v>
      </c>
      <c r="Y1014" s="155">
        <v>1.930188885775878</v>
      </c>
      <c r="Z1014" s="153">
        <f t="shared" si="190"/>
        <v>49.93270237793562</v>
      </c>
      <c r="AA1014" s="165">
        <v>2995.9621426761373</v>
      </c>
    </row>
    <row r="1015" spans="13:27">
      <c r="M1015" s="164">
        <f>Equations!E1015-V1014</f>
        <v>-55.018605554719727</v>
      </c>
      <c r="N1015" s="152">
        <f t="shared" si="181"/>
        <v>-29.022710564074654</v>
      </c>
      <c r="O1015" s="152">
        <f t="shared" si="182"/>
        <v>-175.89521553984639</v>
      </c>
      <c r="P1015" s="152">
        <f t="shared" si="183"/>
        <v>-22.974449233117646</v>
      </c>
      <c r="Q1015" s="152">
        <f t="shared" si="184"/>
        <v>-13.158601823542321</v>
      </c>
      <c r="R1015" s="153">
        <f t="shared" si="185"/>
        <v>-25.369494890960674</v>
      </c>
      <c r="S1015" s="153">
        <f t="shared" si="186"/>
        <v>12.85318669929992</v>
      </c>
      <c r="T1015" s="153">
        <f t="shared" si="187"/>
        <v>-12.516308191660753</v>
      </c>
      <c r="U1015" s="154">
        <f t="shared" si="191"/>
        <v>-17252.824877329011</v>
      </c>
      <c r="V1015" s="153">
        <f t="shared" si="180"/>
        <v>271.48508235940159</v>
      </c>
      <c r="W1015" s="153">
        <f t="shared" si="188"/>
        <v>-1.5149176405984122</v>
      </c>
      <c r="X1015" s="153">
        <f t="shared" si="189"/>
        <v>29.273148246922858</v>
      </c>
      <c r="Y1015" s="155">
        <v>1.9279780048949879</v>
      </c>
      <c r="Z1015" s="153">
        <f t="shared" si="190"/>
        <v>49.96483534468387</v>
      </c>
      <c r="AA1015" s="165">
        <v>2997.8901206810324</v>
      </c>
    </row>
    <row r="1016" spans="13:27">
      <c r="M1016" s="164">
        <f>Equations!E1016-V1015</f>
        <v>-55.002082359401584</v>
      </c>
      <c r="N1016" s="152">
        <f t="shared" si="181"/>
        <v>-29.013994459577329</v>
      </c>
      <c r="O1016" s="152">
        <f t="shared" si="182"/>
        <v>-175.84239066410504</v>
      </c>
      <c r="P1016" s="152">
        <f t="shared" si="183"/>
        <v>-22.967549543309477</v>
      </c>
      <c r="Q1016" s="152">
        <f t="shared" si="184"/>
        <v>-13.154650030401585</v>
      </c>
      <c r="R1016" s="153">
        <f t="shared" si="185"/>
        <v>-25.332787573487018</v>
      </c>
      <c r="S1016" s="153">
        <f t="shared" si="186"/>
        <v>12.838444968099065</v>
      </c>
      <c r="T1016" s="153">
        <f t="shared" si="187"/>
        <v>-12.494342605387953</v>
      </c>
      <c r="U1016" s="154">
        <f t="shared" si="191"/>
        <v>-17265.319219934398</v>
      </c>
      <c r="V1016" s="153">
        <f t="shared" si="180"/>
        <v>271.46858816158544</v>
      </c>
      <c r="W1016" s="153">
        <f t="shared" si="188"/>
        <v>-1.5314118384145559</v>
      </c>
      <c r="X1016" s="153">
        <f t="shared" si="189"/>
        <v>29.243458690853799</v>
      </c>
      <c r="Y1016" s="155">
        <v>1.9257667452148597</v>
      </c>
      <c r="Z1016" s="153">
        <f t="shared" si="190"/>
        <v>49.996931457104118</v>
      </c>
      <c r="AA1016" s="165">
        <v>2999.8158874262472</v>
      </c>
    </row>
    <row r="1017" spans="13:27">
      <c r="M1017" s="164">
        <f>Equations!E1017-V1016</f>
        <v>-56.643588161585456</v>
      </c>
      <c r="N1017" s="152">
        <f t="shared" si="181"/>
        <v>-29.879900589071095</v>
      </c>
      <c r="O1017" s="152">
        <f t="shared" si="182"/>
        <v>-181.09030660043089</v>
      </c>
      <c r="P1017" s="152">
        <f t="shared" si="183"/>
        <v>-23.653002970162209</v>
      </c>
      <c r="Q1017" s="152">
        <f t="shared" si="184"/>
        <v>-13.547243063689013</v>
      </c>
      <c r="R1017" s="153">
        <f t="shared" si="185"/>
        <v>-26.092281282286532</v>
      </c>
      <c r="S1017" s="153">
        <f t="shared" si="186"/>
        <v>12.840143272260944</v>
      </c>
      <c r="T1017" s="153">
        <f t="shared" si="187"/>
        <v>-13.252138010025588</v>
      </c>
      <c r="U1017" s="154">
        <f t="shared" si="191"/>
        <v>-17278.571357944424</v>
      </c>
      <c r="V1017" s="153">
        <f t="shared" si="180"/>
        <v>271.45109357281609</v>
      </c>
      <c r="W1017" s="153">
        <f t="shared" si="188"/>
        <v>-1.5489064271839084</v>
      </c>
      <c r="X1017" s="153">
        <f t="shared" si="189"/>
        <v>29.211968431068964</v>
      </c>
      <c r="Y1017" s="155">
        <v>1.9260214908391415</v>
      </c>
      <c r="Z1017" s="153">
        <f t="shared" si="190"/>
        <v>50.029031815284768</v>
      </c>
      <c r="AA1017" s="165">
        <v>3001.7419089170862</v>
      </c>
    </row>
    <row r="1018" spans="13:27">
      <c r="M1018" s="164">
        <f>Equations!E1018-V1017</f>
        <v>-56.552093572816091</v>
      </c>
      <c r="N1018" s="152">
        <f t="shared" si="181"/>
        <v>-29.831636534734216</v>
      </c>
      <c r="O1018" s="152">
        <f t="shared" si="182"/>
        <v>-180.79779718020737</v>
      </c>
      <c r="P1018" s="152">
        <f t="shared" si="183"/>
        <v>-23.614797025762254</v>
      </c>
      <c r="Q1018" s="152">
        <f t="shared" si="184"/>
        <v>-13.525360632273564</v>
      </c>
      <c r="R1018" s="153">
        <f t="shared" si="185"/>
        <v>-26.018684988242413</v>
      </c>
      <c r="S1018" s="153">
        <f t="shared" si="186"/>
        <v>12.824641400519791</v>
      </c>
      <c r="T1018" s="153">
        <f t="shared" si="187"/>
        <v>-13.194043587722621</v>
      </c>
      <c r="U1018" s="154">
        <f t="shared" si="191"/>
        <v>-17291.765401532146</v>
      </c>
      <c r="V1018" s="153">
        <f t="shared" si="180"/>
        <v>271.43367567642861</v>
      </c>
      <c r="W1018" s="153">
        <f t="shared" si="188"/>
        <v>-1.5663243235713935</v>
      </c>
      <c r="X1018" s="153">
        <f t="shared" si="189"/>
        <v>29.18061621757149</v>
      </c>
      <c r="Y1018" s="155">
        <v>1.9236962100779686</v>
      </c>
      <c r="Z1018" s="153">
        <f t="shared" si="190"/>
        <v>50.061093418786072</v>
      </c>
      <c r="AA1018" s="165">
        <v>3003.6656051271643</v>
      </c>
    </row>
    <row r="1019" spans="13:27">
      <c r="M1019" s="164">
        <f>Equations!E1019-V1018</f>
        <v>-56.460675676428622</v>
      </c>
      <c r="N1019" s="152">
        <f t="shared" si="181"/>
        <v>-29.783412936180973</v>
      </c>
      <c r="O1019" s="152">
        <f t="shared" si="182"/>
        <v>-180.50553294655134</v>
      </c>
      <c r="P1019" s="152">
        <f t="shared" si="183"/>
        <v>-23.57662310626036</v>
      </c>
      <c r="Q1019" s="152">
        <f t="shared" si="184"/>
        <v>-13.503496543099001</v>
      </c>
      <c r="R1019" s="153">
        <f t="shared" si="185"/>
        <v>-25.945224590725488</v>
      </c>
      <c r="S1019" s="153">
        <f t="shared" si="186"/>
        <v>12.80913898012332</v>
      </c>
      <c r="T1019" s="153">
        <f t="shared" si="187"/>
        <v>-13.136085610602168</v>
      </c>
      <c r="U1019" s="154">
        <f t="shared" si="191"/>
        <v>-17304.90148714275</v>
      </c>
      <c r="V1019" s="153">
        <f t="shared" si="180"/>
        <v>271.41633429229705</v>
      </c>
      <c r="W1019" s="153">
        <f t="shared" si="188"/>
        <v>-1.5836657077029486</v>
      </c>
      <c r="X1019" s="153">
        <f t="shared" si="189"/>
        <v>29.149401726134691</v>
      </c>
      <c r="Y1019" s="155">
        <v>1.921370847018498</v>
      </c>
      <c r="Z1019" s="153">
        <f t="shared" si="190"/>
        <v>50.093116266236379</v>
      </c>
      <c r="AA1019" s="165">
        <v>3005.5869759741827</v>
      </c>
    </row>
    <row r="1020" spans="13:27">
      <c r="M1020" s="164">
        <f>Equations!E1020-V1019</f>
        <v>-56.369334292297083</v>
      </c>
      <c r="N1020" s="152">
        <f t="shared" si="181"/>
        <v>-29.735229698393621</v>
      </c>
      <c r="O1020" s="152">
        <f t="shared" si="182"/>
        <v>-180.21351332359768</v>
      </c>
      <c r="P1020" s="152">
        <f t="shared" si="183"/>
        <v>-23.538481136440247</v>
      </c>
      <c r="Q1020" s="152">
        <f t="shared" si="184"/>
        <v>-13.481650753085242</v>
      </c>
      <c r="R1020" s="153">
        <f t="shared" si="185"/>
        <v>-25.871899875545694</v>
      </c>
      <c r="S1020" s="153">
        <f t="shared" si="186"/>
        <v>12.793636006641583</v>
      </c>
      <c r="T1020" s="153">
        <f t="shared" si="187"/>
        <v>-13.078263868904111</v>
      </c>
      <c r="U1020" s="154">
        <f t="shared" si="191"/>
        <v>-17317.979751011655</v>
      </c>
      <c r="V1020" s="153">
        <f t="shared" si="180"/>
        <v>271.39906924057254</v>
      </c>
      <c r="W1020" s="153">
        <f t="shared" si="188"/>
        <v>-1.600930759427456</v>
      </c>
      <c r="X1020" s="153">
        <f t="shared" si="189"/>
        <v>29.118324633030578</v>
      </c>
      <c r="Y1020" s="155">
        <v>1.9190454009962374</v>
      </c>
      <c r="Z1020" s="153">
        <f t="shared" si="190"/>
        <v>50.125100356252986</v>
      </c>
      <c r="AA1020" s="165">
        <v>3007.506021375179</v>
      </c>
    </row>
    <row r="1021" spans="13:27">
      <c r="M1021" s="164">
        <f>Equations!E1021-V1020</f>
        <v>-56.278069240572563</v>
      </c>
      <c r="N1021" s="152">
        <f t="shared" si="181"/>
        <v>-29.687086726500564</v>
      </c>
      <c r="O1021" s="152">
        <f t="shared" si="182"/>
        <v>-179.92173773636705</v>
      </c>
      <c r="P1021" s="152">
        <f t="shared" si="183"/>
        <v>-23.50037104120133</v>
      </c>
      <c r="Q1021" s="152">
        <f t="shared" si="184"/>
        <v>-13.459823219218476</v>
      </c>
      <c r="R1021" s="153">
        <f t="shared" si="185"/>
        <v>-25.798710629072733</v>
      </c>
      <c r="S1021" s="153">
        <f t="shared" si="186"/>
        <v>12.778132475636232</v>
      </c>
      <c r="T1021" s="153">
        <f t="shared" si="187"/>
        <v>-13.020578153436501</v>
      </c>
      <c r="U1021" s="154">
        <f t="shared" si="191"/>
        <v>-17331.00032916509</v>
      </c>
      <c r="V1021" s="153">
        <f t="shared" si="180"/>
        <v>271.38188034168235</v>
      </c>
      <c r="W1021" s="153">
        <f t="shared" si="188"/>
        <v>-1.6181196583176529</v>
      </c>
      <c r="X1021" s="153">
        <f t="shared" si="189"/>
        <v>29.087384615028224</v>
      </c>
      <c r="Y1021" s="155">
        <v>1.9167198713454348</v>
      </c>
      <c r="Z1021" s="153">
        <f t="shared" si="190"/>
        <v>50.157045687442071</v>
      </c>
      <c r="AA1021" s="165">
        <v>3009.4227412465243</v>
      </c>
    </row>
    <row r="1022" spans="13:27">
      <c r="M1022" s="164">
        <f>Equations!E1022-V1021</f>
        <v>-56.186880341682354</v>
      </c>
      <c r="N1022" s="152">
        <f t="shared" si="181"/>
        <v>-29.638983925775911</v>
      </c>
      <c r="O1022" s="152">
        <f t="shared" si="182"/>
        <v>-179.63020561076308</v>
      </c>
      <c r="P1022" s="152">
        <f t="shared" si="183"/>
        <v>-23.462292745558351</v>
      </c>
      <c r="Q1022" s="152">
        <f t="shared" si="184"/>
        <v>-13.438013898550942</v>
      </c>
      <c r="R1022" s="153">
        <f t="shared" si="185"/>
        <v>-25.725656638234756</v>
      </c>
      <c r="S1022" s="153">
        <f t="shared" si="186"/>
        <v>12.76262838266044</v>
      </c>
      <c r="T1022" s="153">
        <f t="shared" si="187"/>
        <v>-12.963028255574317</v>
      </c>
      <c r="U1022" s="154">
        <f t="shared" si="191"/>
        <v>-17343.963357420664</v>
      </c>
      <c r="V1022" s="153">
        <f t="shared" si="180"/>
        <v>271.36476741632913</v>
      </c>
      <c r="W1022" s="153">
        <f t="shared" si="188"/>
        <v>-1.6352325836708701</v>
      </c>
      <c r="X1022" s="153">
        <f t="shared" si="189"/>
        <v>29.056581349392435</v>
      </c>
      <c r="Y1022" s="155">
        <v>1.914394257399066</v>
      </c>
      <c r="Z1022" s="153">
        <f t="shared" si="190"/>
        <v>50.188952258398722</v>
      </c>
      <c r="AA1022" s="165">
        <v>3011.3371355039235</v>
      </c>
    </row>
    <row r="1023" spans="13:27">
      <c r="M1023" s="164">
        <f>Equations!E1023-V1022</f>
        <v>-56.095767416329124</v>
      </c>
      <c r="N1023" s="152">
        <f t="shared" si="181"/>
        <v>-29.590921201639013</v>
      </c>
      <c r="O1023" s="152">
        <f t="shared" si="182"/>
        <v>-179.33891637356979</v>
      </c>
      <c r="P1023" s="152">
        <f t="shared" si="183"/>
        <v>-23.424246174641052</v>
      </c>
      <c r="Q1023" s="152">
        <f t="shared" si="184"/>
        <v>-13.41622274820074</v>
      </c>
      <c r="R1023" s="153">
        <f t="shared" si="185"/>
        <v>-25.652737690517256</v>
      </c>
      <c r="S1023" s="153">
        <f t="shared" si="186"/>
        <v>12.747123723258875</v>
      </c>
      <c r="T1023" s="153">
        <f t="shared" si="187"/>
        <v>-12.905613967258381</v>
      </c>
      <c r="U1023" s="154">
        <f t="shared" si="191"/>
        <v>-17356.868971387921</v>
      </c>
      <c r="V1023" s="153">
        <f t="shared" si="180"/>
        <v>271.34773028549017</v>
      </c>
      <c r="W1023" s="153">
        <f t="shared" si="188"/>
        <v>-1.6522697145098277</v>
      </c>
      <c r="X1023" s="153">
        <f t="shared" si="189"/>
        <v>29.025914513882309</v>
      </c>
      <c r="Y1023" s="155">
        <v>1.9120685584888313</v>
      </c>
      <c r="Z1023" s="153">
        <f t="shared" si="190"/>
        <v>50.220820067706875</v>
      </c>
      <c r="AA1023" s="165">
        <v>3013.2492040624124</v>
      </c>
    </row>
    <row r="1024" spans="13:27">
      <c r="M1024" s="164">
        <f>Equations!E1024-V1023</f>
        <v>-56.004730285490183</v>
      </c>
      <c r="N1024" s="152">
        <f t="shared" si="181"/>
        <v>-29.542898459654133</v>
      </c>
      <c r="O1024" s="152">
        <f t="shared" si="182"/>
        <v>-179.04786945244928</v>
      </c>
      <c r="P1024" s="152">
        <f t="shared" si="183"/>
        <v>-23.38623125369385</v>
      </c>
      <c r="Q1024" s="152">
        <f t="shared" si="184"/>
        <v>-13.394449725351661</v>
      </c>
      <c r="R1024" s="153">
        <f t="shared" si="185"/>
        <v>-25.579953573961898</v>
      </c>
      <c r="S1024" s="153">
        <f t="shared" si="186"/>
        <v>12.73161849296765</v>
      </c>
      <c r="T1024" s="153">
        <f t="shared" si="187"/>
        <v>-12.848335080994248</v>
      </c>
      <c r="U1024" s="154">
        <f t="shared" si="191"/>
        <v>-17369.717306468916</v>
      </c>
      <c r="V1024" s="153">
        <f t="shared" si="180"/>
        <v>271.33076877041674</v>
      </c>
      <c r="W1024" s="153">
        <f t="shared" si="188"/>
        <v>-1.6692312295832608</v>
      </c>
      <c r="X1024" s="153">
        <f t="shared" si="189"/>
        <v>28.995383786750132</v>
      </c>
      <c r="Y1024" s="155">
        <v>1.9097427739451474</v>
      </c>
      <c r="Z1024" s="153">
        <f t="shared" si="190"/>
        <v>50.252649113939292</v>
      </c>
      <c r="AA1024" s="165">
        <v>3015.1589468363577</v>
      </c>
    </row>
    <row r="1025" spans="13:27">
      <c r="M1025" s="164">
        <f>Equations!E1025-V1024</f>
        <v>-55.913768770416766</v>
      </c>
      <c r="N1025" s="152">
        <f t="shared" si="181"/>
        <v>-29.494915605529997</v>
      </c>
      <c r="O1025" s="152">
        <f t="shared" si="182"/>
        <v>-178.75706427593937</v>
      </c>
      <c r="P1025" s="152">
        <f t="shared" si="183"/>
        <v>-23.348247908075553</v>
      </c>
      <c r="Q1025" s="152">
        <f t="shared" si="184"/>
        <v>-13.372694787253007</v>
      </c>
      <c r="R1025" s="153">
        <f t="shared" si="185"/>
        <v>-25.507304077165479</v>
      </c>
      <c r="S1025" s="153">
        <f t="shared" si="186"/>
        <v>12.716112687314308</v>
      </c>
      <c r="T1025" s="153">
        <f t="shared" si="187"/>
        <v>-12.791191389851171</v>
      </c>
      <c r="U1025" s="154">
        <f t="shared" si="191"/>
        <v>-17382.508497858766</v>
      </c>
      <c r="V1025" s="153">
        <f t="shared" si="180"/>
        <v>271.31388269263323</v>
      </c>
      <c r="W1025" s="153">
        <f t="shared" si="188"/>
        <v>-1.6861173073667715</v>
      </c>
      <c r="X1025" s="153">
        <f t="shared" si="189"/>
        <v>28.964988846739811</v>
      </c>
      <c r="Y1025" s="155">
        <v>1.9074169030971462</v>
      </c>
      <c r="Z1025" s="153">
        <f t="shared" si="190"/>
        <v>50.284439395657586</v>
      </c>
      <c r="AA1025" s="165">
        <v>3017.066363739455</v>
      </c>
    </row>
    <row r="1026" spans="13:27">
      <c r="M1026" s="164">
        <f>Equations!E1026-V1025</f>
        <v>-55.822882692633243</v>
      </c>
      <c r="N1026" s="152">
        <f t="shared" si="181"/>
        <v>-29.446972545119426</v>
      </c>
      <c r="O1026" s="152">
        <f t="shared" si="182"/>
        <v>-178.46650027345109</v>
      </c>
      <c r="P1026" s="152">
        <f t="shared" si="183"/>
        <v>-23.31029606325902</v>
      </c>
      <c r="Q1026" s="152">
        <f t="shared" si="184"/>
        <v>-13.350957891219402</v>
      </c>
      <c r="R1026" s="153">
        <f t="shared" si="185"/>
        <v>-25.434788989278655</v>
      </c>
      <c r="S1026" s="153">
        <f t="shared" si="186"/>
        <v>12.700606301817736</v>
      </c>
      <c r="T1026" s="153">
        <f t="shared" si="187"/>
        <v>-12.734182687460919</v>
      </c>
      <c r="U1026" s="154">
        <f t="shared" si="191"/>
        <v>-17395.242680546227</v>
      </c>
      <c r="V1026" s="153">
        <f t="shared" si="180"/>
        <v>271.29707187393649</v>
      </c>
      <c r="W1026" s="153">
        <f t="shared" si="188"/>
        <v>-1.7029281260635116</v>
      </c>
      <c r="X1026" s="153">
        <f t="shared" si="189"/>
        <v>28.93472937308568</v>
      </c>
      <c r="Y1026" s="155">
        <v>1.9050909452726603</v>
      </c>
      <c r="Z1026" s="153">
        <f t="shared" si="190"/>
        <v>50.316190911412129</v>
      </c>
      <c r="AA1026" s="165">
        <v>3018.9714546847276</v>
      </c>
    </row>
    <row r="1027" spans="13:27">
      <c r="M1027" s="164">
        <f>Equations!E1027-V1026</f>
        <v>-55.732071873936491</v>
      </c>
      <c r="N1027" s="152">
        <f t="shared" si="181"/>
        <v>-29.399069184418995</v>
      </c>
      <c r="O1027" s="152">
        <f t="shared" si="182"/>
        <v>-178.17617687526663</v>
      </c>
      <c r="P1027" s="152">
        <f t="shared" si="183"/>
        <v>-23.272375644830905</v>
      </c>
      <c r="Q1027" s="152">
        <f t="shared" si="184"/>
        <v>-13.329238994630646</v>
      </c>
      <c r="R1027" s="153">
        <f t="shared" si="185"/>
        <v>-25.362408100004963</v>
      </c>
      <c r="S1027" s="153">
        <f t="shared" si="186"/>
        <v>12.685099331988161</v>
      </c>
      <c r="T1027" s="153">
        <f t="shared" si="187"/>
        <v>-12.677308768016802</v>
      </c>
      <c r="U1027" s="154">
        <f t="shared" si="191"/>
        <v>-17407.919989314243</v>
      </c>
      <c r="V1027" s="153">
        <f t="shared" ref="V1027:V1090" si="192">U1027/(J$3*1670)+J$2</f>
        <v>271.28033613639508</v>
      </c>
      <c r="W1027" s="153">
        <f t="shared" si="188"/>
        <v>-1.7196638636049215</v>
      </c>
      <c r="X1027" s="153">
        <f t="shared" si="189"/>
        <v>28.90460504551114</v>
      </c>
      <c r="Y1027" s="155">
        <v>1.9027648997982241</v>
      </c>
      <c r="Z1027" s="153">
        <f t="shared" si="190"/>
        <v>50.347903659742094</v>
      </c>
      <c r="AA1027" s="165">
        <v>3020.8742195845257</v>
      </c>
    </row>
    <row r="1028" spans="13:27">
      <c r="M1028" s="164">
        <f>Equations!E1028-V1027</f>
        <v>-55.641336136395097</v>
      </c>
      <c r="N1028" s="152">
        <f t="shared" ref="N1028:N1091" si="193">(L$2*G$20*M1028)/(G$19)</f>
        <v>-29.351205429568598</v>
      </c>
      <c r="O1028" s="152">
        <f t="shared" ref="O1028:O1091" si="194">(L$4*G$20*M1028)/(G$19)</f>
        <v>-177.88609351253697</v>
      </c>
      <c r="P1028" s="152">
        <f t="shared" ref="P1028:P1091" si="195">(L$3*G$28*M1028)/(G$27)</f>
        <v>-23.234486578491317</v>
      </c>
      <c r="Q1028" s="152">
        <f t="shared" ref="Q1028:Q1091" si="196">(H$38*G$30*M1028)/(G$31)</f>
        <v>-13.307538054931525</v>
      </c>
      <c r="R1028" s="153">
        <f t="shared" ref="R1028:R1091" si="197">Q1028*Y1028</f>
        <v>-25.290161199599634</v>
      </c>
      <c r="S1028" s="153">
        <f t="shared" ref="S1028:S1091" si="198">H$14*H$15*Y1028</f>
        <v>12.669591773327085</v>
      </c>
      <c r="T1028" s="153">
        <f t="shared" ref="T1028:T1091" si="199">R1028+S1028</f>
        <v>-12.620569426272549</v>
      </c>
      <c r="U1028" s="154">
        <f t="shared" si="191"/>
        <v>-17420.540558740515</v>
      </c>
      <c r="V1028" s="153">
        <f t="shared" si="192"/>
        <v>271.26367530234853</v>
      </c>
      <c r="W1028" s="153">
        <f t="shared" ref="W1028:W1091" si="200">(V1028-273)</f>
        <v>-1.7363246976514688</v>
      </c>
      <c r="X1028" s="153">
        <f t="shared" ref="X1028:X1091" si="201">CONVERT(W1028,"C","F")</f>
        <v>28.874615544227357</v>
      </c>
      <c r="Y1028" s="155">
        <v>1.9004387659990627</v>
      </c>
      <c r="Z1028" s="153">
        <f t="shared" ref="Z1028:Z1091" si="202">AA1028/60</f>
        <v>50.379577639175409</v>
      </c>
      <c r="AA1028" s="165">
        <v>3022.7746583505245</v>
      </c>
    </row>
    <row r="1029" spans="13:27">
      <c r="M1029" s="164">
        <f>Equations!E1029-V1028</f>
        <v>-55.550675302348566</v>
      </c>
      <c r="N1029" s="152">
        <f t="shared" si="193"/>
        <v>-29.303381186851052</v>
      </c>
      <c r="O1029" s="152">
        <f t="shared" si="194"/>
        <v>-177.59624961727908</v>
      </c>
      <c r="P1029" s="152">
        <f t="shared" si="195"/>
        <v>-23.196628790053509</v>
      </c>
      <c r="Q1029" s="152">
        <f t="shared" si="196"/>
        <v>-13.28585502963162</v>
      </c>
      <c r="R1029" s="153">
        <f t="shared" si="197"/>
        <v>-25.218048078868478</v>
      </c>
      <c r="S1029" s="153">
        <f t="shared" si="198"/>
        <v>12.654083621327258</v>
      </c>
      <c r="T1029" s="153">
        <f t="shared" si="199"/>
        <v>-12.563964457541219</v>
      </c>
      <c r="U1029" s="154">
        <f t="shared" ref="U1029:U1092" si="203">U1028+T1029</f>
        <v>-17433.104523198057</v>
      </c>
      <c r="V1029" s="153">
        <f t="shared" si="192"/>
        <v>271.2470891944065</v>
      </c>
      <c r="W1029" s="153">
        <f t="shared" si="200"/>
        <v>-1.7529108055935012</v>
      </c>
      <c r="X1029" s="153">
        <f t="shared" si="201"/>
        <v>28.844760549931699</v>
      </c>
      <c r="Y1029" s="155">
        <v>1.8981125431990886</v>
      </c>
      <c r="Z1029" s="153">
        <f t="shared" si="202"/>
        <v>50.411212848228729</v>
      </c>
      <c r="AA1029" s="165">
        <v>3024.6727708937237</v>
      </c>
    </row>
    <row r="1030" spans="13:27">
      <c r="M1030" s="164">
        <f>Equations!E1030-V1029</f>
        <v>-55.460089194406521</v>
      </c>
      <c r="N1030" s="152">
        <f t="shared" si="193"/>
        <v>-29.255596362691644</v>
      </c>
      <c r="O1030" s="152">
        <f t="shared" si="194"/>
        <v>-177.3066446223736</v>
      </c>
      <c r="P1030" s="152">
        <f t="shared" si="195"/>
        <v>-23.1588022054435</v>
      </c>
      <c r="Q1030" s="152">
        <f t="shared" si="196"/>
        <v>-13.26418987630511</v>
      </c>
      <c r="R1030" s="153">
        <f t="shared" si="197"/>
        <v>-25.146068529166683</v>
      </c>
      <c r="S1030" s="153">
        <f t="shared" si="198"/>
        <v>12.638574871472617</v>
      </c>
      <c r="T1030" s="153">
        <f t="shared" si="199"/>
        <v>-12.507493657694067</v>
      </c>
      <c r="U1030" s="154">
        <f t="shared" si="203"/>
        <v>-17445.61201685575</v>
      </c>
      <c r="V1030" s="153">
        <f t="shared" si="192"/>
        <v>271.23057763544818</v>
      </c>
      <c r="W1030" s="153">
        <f t="shared" si="200"/>
        <v>-1.769422364551815</v>
      </c>
      <c r="X1030" s="153">
        <f t="shared" si="201"/>
        <v>28.815039743806732</v>
      </c>
      <c r="Y1030" s="155">
        <v>1.8957862307208924</v>
      </c>
      <c r="Z1030" s="153">
        <f t="shared" si="202"/>
        <v>50.442809285407414</v>
      </c>
      <c r="AA1030" s="165">
        <v>3026.5685571244449</v>
      </c>
    </row>
    <row r="1031" spans="13:27">
      <c r="M1031" s="164">
        <f>Equations!E1031-V1030</f>
        <v>-55.369577635448195</v>
      </c>
      <c r="N1031" s="152">
        <f t="shared" si="193"/>
        <v>-29.207850863657903</v>
      </c>
      <c r="O1031" s="152">
        <f t="shared" si="194"/>
        <v>-177.01727796156302</v>
      </c>
      <c r="P1031" s="152">
        <f t="shared" si="195"/>
        <v>-23.121006750699916</v>
      </c>
      <c r="Q1031" s="152">
        <f t="shared" si="196"/>
        <v>-13.242542552590658</v>
      </c>
      <c r="R1031" s="153">
        <f t="shared" si="197"/>
        <v>-25.074222342397881</v>
      </c>
      <c r="S1031" s="153">
        <f t="shared" si="198"/>
        <v>12.623065519238262</v>
      </c>
      <c r="T1031" s="153">
        <f t="shared" si="199"/>
        <v>-12.45115682315962</v>
      </c>
      <c r="U1031" s="154">
        <f t="shared" si="203"/>
        <v>-17458.063173678911</v>
      </c>
      <c r="V1031" s="153">
        <f t="shared" si="192"/>
        <v>271.21414044862149</v>
      </c>
      <c r="W1031" s="153">
        <f t="shared" si="200"/>
        <v>-1.7858595513785076</v>
      </c>
      <c r="X1031" s="153">
        <f t="shared" si="201"/>
        <v>28.785452807518688</v>
      </c>
      <c r="Y1031" s="155">
        <v>1.8934598278857391</v>
      </c>
      <c r="Z1031" s="153">
        <f t="shared" si="202"/>
        <v>50.47436694920551</v>
      </c>
      <c r="AA1031" s="165">
        <v>3028.4620169523305</v>
      </c>
    </row>
    <row r="1032" spans="13:27">
      <c r="M1032" s="164">
        <f>Equations!E1032-V1031</f>
        <v>-55.27914044862149</v>
      </c>
      <c r="N1032" s="152">
        <f t="shared" si="193"/>
        <v>-29.16014459645907</v>
      </c>
      <c r="O1032" s="152">
        <f t="shared" si="194"/>
        <v>-176.72814906944893</v>
      </c>
      <c r="P1032" s="152">
        <f t="shared" si="195"/>
        <v>-23.083242351973567</v>
      </c>
      <c r="Q1032" s="152">
        <f t="shared" si="196"/>
        <v>-13.220913016191188</v>
      </c>
      <c r="R1032" s="153">
        <f t="shared" si="197"/>
        <v>-25.002509311012894</v>
      </c>
      <c r="S1032" s="153">
        <f t="shared" si="198"/>
        <v>12.607555560090391</v>
      </c>
      <c r="T1032" s="153">
        <f t="shared" si="199"/>
        <v>-12.394953750922502</v>
      </c>
      <c r="U1032" s="154">
        <f t="shared" si="203"/>
        <v>-17470.458127429833</v>
      </c>
      <c r="V1032" s="153">
        <f t="shared" si="192"/>
        <v>271.19777745734245</v>
      </c>
      <c r="W1032" s="153">
        <f t="shared" si="200"/>
        <v>-1.802222542657546</v>
      </c>
      <c r="X1032" s="153">
        <f t="shared" si="201"/>
        <v>28.755999423216416</v>
      </c>
      <c r="Y1032" s="155">
        <v>1.8911333340135585</v>
      </c>
      <c r="Z1032" s="153">
        <f t="shared" si="202"/>
        <v>50.505885838105733</v>
      </c>
      <c r="AA1032" s="165">
        <v>3030.3531502863439</v>
      </c>
    </row>
    <row r="1033" spans="13:27">
      <c r="M1033" s="164">
        <f>Equations!E1033-V1032</f>
        <v>-55.188777457342468</v>
      </c>
      <c r="N1033" s="152">
        <f t="shared" si="193"/>
        <v>-29.112477467945848</v>
      </c>
      <c r="O1033" s="152">
        <f t="shared" si="194"/>
        <v>-176.43925738148999</v>
      </c>
      <c r="P1033" s="152">
        <f t="shared" si="195"/>
        <v>-23.045508935527241</v>
      </c>
      <c r="Q1033" s="152">
        <f t="shared" si="196"/>
        <v>-13.199301224873754</v>
      </c>
      <c r="R1033" s="153">
        <f t="shared" si="197"/>
        <v>-24.930929228008761</v>
      </c>
      <c r="S1033" s="153">
        <f t="shared" si="198"/>
        <v>12.592044989486284</v>
      </c>
      <c r="T1033" s="153">
        <f t="shared" si="199"/>
        <v>-12.338884238522477</v>
      </c>
      <c r="U1033" s="154">
        <f t="shared" si="203"/>
        <v>-17482.797011668354</v>
      </c>
      <c r="V1033" s="153">
        <f t="shared" si="192"/>
        <v>271.18148848529415</v>
      </c>
      <c r="W1033" s="153">
        <f t="shared" si="200"/>
        <v>-1.8185115147058468</v>
      </c>
      <c r="X1033" s="153">
        <f t="shared" si="201"/>
        <v>28.726679273529477</v>
      </c>
      <c r="Y1033" s="155">
        <v>1.8888067484229427</v>
      </c>
      <c r="Z1033" s="153">
        <f t="shared" si="202"/>
        <v>50.537365950579449</v>
      </c>
      <c r="AA1033" s="165">
        <v>3032.241957034767</v>
      </c>
    </row>
    <row r="1034" spans="13:27">
      <c r="M1034" s="164">
        <f>Equations!E1034-V1033</f>
        <v>-55.098488485294183</v>
      </c>
      <c r="N1034" s="152">
        <f t="shared" si="193"/>
        <v>-29.064849385109781</v>
      </c>
      <c r="O1034" s="152">
        <f t="shared" si="194"/>
        <v>-176.15060233399865</v>
      </c>
      <c r="P1034" s="152">
        <f t="shared" si="195"/>
        <v>-23.007806427735204</v>
      </c>
      <c r="Q1034" s="152">
        <f t="shared" si="196"/>
        <v>-13.177707136469266</v>
      </c>
      <c r="R1034" s="153">
        <f t="shared" si="197"/>
        <v>-24.85948188692743</v>
      </c>
      <c r="S1034" s="153">
        <f t="shared" si="198"/>
        <v>12.576533802874243</v>
      </c>
      <c r="T1034" s="153">
        <f t="shared" si="199"/>
        <v>-12.282948084053187</v>
      </c>
      <c r="U1034" s="154">
        <f t="shared" si="203"/>
        <v>-17495.079959752406</v>
      </c>
      <c r="V1034" s="153">
        <f t="shared" si="192"/>
        <v>271.16527335642644</v>
      </c>
      <c r="W1034" s="153">
        <f t="shared" si="200"/>
        <v>-1.8347266435735605</v>
      </c>
      <c r="X1034" s="153">
        <f t="shared" si="201"/>
        <v>28.697492041567592</v>
      </c>
      <c r="Y1034" s="155">
        <v>1.8864800704311364</v>
      </c>
      <c r="Z1034" s="153">
        <f t="shared" si="202"/>
        <v>50.568807285086635</v>
      </c>
      <c r="AA1034" s="165">
        <v>3034.1284371051979</v>
      </c>
    </row>
    <row r="1035" spans="13:27">
      <c r="M1035" s="164">
        <f>Equations!E1035-V1034</f>
        <v>-55.008273356426457</v>
      </c>
      <c r="N1035" s="152">
        <f t="shared" si="193"/>
        <v>-29.01726025508313</v>
      </c>
      <c r="O1035" s="152">
        <f t="shared" si="194"/>
        <v>-175.86218336414015</v>
      </c>
      <c r="P1035" s="152">
        <f t="shared" si="195"/>
        <v>-22.970134755083134</v>
      </c>
      <c r="Q1035" s="152">
        <f t="shared" si="196"/>
        <v>-13.156130708872436</v>
      </c>
      <c r="R1035" s="153">
        <f t="shared" si="197"/>
        <v>-24.788167081854859</v>
      </c>
      <c r="S1035" s="153">
        <f t="shared" si="198"/>
        <v>12.561021995693526</v>
      </c>
      <c r="T1035" s="153">
        <f t="shared" si="199"/>
        <v>-12.227145086161332</v>
      </c>
      <c r="U1035" s="154">
        <f t="shared" si="203"/>
        <v>-17507.307104838568</v>
      </c>
      <c r="V1035" s="153">
        <f t="shared" si="192"/>
        <v>271.14913189495485</v>
      </c>
      <c r="W1035" s="153">
        <f t="shared" si="200"/>
        <v>-1.8508681050451514</v>
      </c>
      <c r="X1035" s="153">
        <f t="shared" si="201"/>
        <v>28.668437410918727</v>
      </c>
      <c r="Y1035" s="155">
        <v>1.8841532993540289</v>
      </c>
      <c r="Z1035" s="153">
        <f t="shared" si="202"/>
        <v>50.60020984007587</v>
      </c>
      <c r="AA1035" s="165">
        <v>3036.0125904045522</v>
      </c>
    </row>
    <row r="1036" spans="13:27">
      <c r="M1036" s="164">
        <f>Equations!E1036-V1035</f>
        <v>-54.918131894954854</v>
      </c>
      <c r="N1036" s="152">
        <f t="shared" si="193"/>
        <v>-28.969709985138334</v>
      </c>
      <c r="O1036" s="152">
        <f t="shared" si="194"/>
        <v>-175.57399990992928</v>
      </c>
      <c r="P1036" s="152">
        <f t="shared" si="195"/>
        <v>-22.93249384416767</v>
      </c>
      <c r="Q1036" s="152">
        <f t="shared" si="196"/>
        <v>-13.134571900041532</v>
      </c>
      <c r="R1036" s="153">
        <f t="shared" si="197"/>
        <v>-24.71698460741986</v>
      </c>
      <c r="S1036" s="153">
        <f t="shared" si="198"/>
        <v>12.545509563374353</v>
      </c>
      <c r="T1036" s="153">
        <f t="shared" si="199"/>
        <v>-12.171475044045508</v>
      </c>
      <c r="U1036" s="154">
        <f t="shared" si="203"/>
        <v>-17519.478579882612</v>
      </c>
      <c r="V1036" s="153">
        <f t="shared" si="192"/>
        <v>271.13306392536003</v>
      </c>
      <c r="W1036" s="153">
        <f t="shared" si="200"/>
        <v>-1.8669360746399661</v>
      </c>
      <c r="X1036" s="153">
        <f t="shared" si="201"/>
        <v>28.639515065648062</v>
      </c>
      <c r="Y1036" s="155">
        <v>1.8818264345061528</v>
      </c>
      <c r="Z1036" s="153">
        <f t="shared" si="202"/>
        <v>50.631573613984308</v>
      </c>
      <c r="AA1036" s="165">
        <v>3037.8944168390585</v>
      </c>
    </row>
    <row r="1037" spans="13:27">
      <c r="M1037" s="164">
        <f>Equations!E1037-V1036</f>
        <v>-54.828063925360027</v>
      </c>
      <c r="N1037" s="152">
        <f t="shared" si="193"/>
        <v>-28.92219848268768</v>
      </c>
      <c r="O1037" s="152">
        <f t="shared" si="194"/>
        <v>-175.28605141022837</v>
      </c>
      <c r="P1037" s="152">
        <f t="shared" si="195"/>
        <v>-22.894883621696138</v>
      </c>
      <c r="Q1037" s="152">
        <f t="shared" si="196"/>
        <v>-13.113030667998228</v>
      </c>
      <c r="R1037" s="153">
        <f t="shared" si="197"/>
        <v>-24.64593425879297</v>
      </c>
      <c r="S1037" s="153">
        <f t="shared" si="198"/>
        <v>12.529996501337806</v>
      </c>
      <c r="T1037" s="153">
        <f t="shared" si="199"/>
        <v>-12.115937757455164</v>
      </c>
      <c r="U1037" s="154">
        <f t="shared" si="203"/>
        <v>-17531.594517640067</v>
      </c>
      <c r="V1037" s="153">
        <f t="shared" si="192"/>
        <v>271.11706927238697</v>
      </c>
      <c r="W1037" s="153">
        <f t="shared" si="200"/>
        <v>-1.8829307276130294</v>
      </c>
      <c r="X1037" s="153">
        <f t="shared" si="201"/>
        <v>28.610724690296546</v>
      </c>
      <c r="Y1037" s="155">
        <v>1.8794994752006708</v>
      </c>
      <c r="Z1037" s="153">
        <f t="shared" si="202"/>
        <v>50.66289860523765</v>
      </c>
      <c r="AA1037" s="165">
        <v>3039.7739163142592</v>
      </c>
    </row>
    <row r="1038" spans="13:27">
      <c r="M1038" s="164">
        <f>Equations!E1038-V1037</f>
        <v>-54.73806927238698</v>
      </c>
      <c r="N1038" s="152">
        <f t="shared" si="193"/>
        <v>-28.874725655282901</v>
      </c>
      <c r="O1038" s="152">
        <f t="shared" si="194"/>
        <v>-174.99833730474484</v>
      </c>
      <c r="P1038" s="152">
        <f t="shared" si="195"/>
        <v>-22.857304014486267</v>
      </c>
      <c r="Q1038" s="152">
        <f t="shared" si="196"/>
        <v>-13.091506970827416</v>
      </c>
      <c r="R1038" s="153">
        <f t="shared" si="197"/>
        <v>-24.575015831685455</v>
      </c>
      <c r="S1038" s="153">
        <f t="shared" si="198"/>
        <v>12.514482804995852</v>
      </c>
      <c r="T1038" s="153">
        <f t="shared" si="199"/>
        <v>-12.060533026689603</v>
      </c>
      <c r="U1038" s="154">
        <f t="shared" si="203"/>
        <v>-17543.655050666755</v>
      </c>
      <c r="V1038" s="153">
        <f t="shared" si="192"/>
        <v>271.10114776104433</v>
      </c>
      <c r="W1038" s="153">
        <f t="shared" si="200"/>
        <v>-1.8988522389556692</v>
      </c>
      <c r="X1038" s="153">
        <f t="shared" si="201"/>
        <v>28.582065969879796</v>
      </c>
      <c r="Y1038" s="155">
        <v>1.8771724207493778</v>
      </c>
      <c r="Z1038" s="153">
        <f t="shared" si="202"/>
        <v>50.694184812250143</v>
      </c>
      <c r="AA1038" s="165">
        <v>3041.6510887350087</v>
      </c>
    </row>
    <row r="1039" spans="13:27">
      <c r="M1039" s="164">
        <f>Equations!E1039-V1038</f>
        <v>-54.648147761044356</v>
      </c>
      <c r="N1039" s="152">
        <f t="shared" si="193"/>
        <v>-28.82729141061478</v>
      </c>
      <c r="O1039" s="152">
        <f t="shared" si="194"/>
        <v>-174.71085703402898</v>
      </c>
      <c r="P1039" s="152">
        <f t="shared" si="195"/>
        <v>-22.81975494946586</v>
      </c>
      <c r="Q1039" s="152">
        <f t="shared" si="196"/>
        <v>-13.07000076667704</v>
      </c>
      <c r="R1039" s="153">
        <f t="shared" si="197"/>
        <v>-24.504229122348086</v>
      </c>
      <c r="S1039" s="153">
        <f t="shared" si="198"/>
        <v>12.498968469751219</v>
      </c>
      <c r="T1039" s="153">
        <f t="shared" si="199"/>
        <v>-12.005260652596867</v>
      </c>
      <c r="U1039" s="154">
        <f t="shared" si="203"/>
        <v>-17555.660311319352</v>
      </c>
      <c r="V1039" s="153">
        <f t="shared" si="192"/>
        <v>271.08529921660369</v>
      </c>
      <c r="W1039" s="153">
        <f t="shared" si="200"/>
        <v>-1.914700783396313</v>
      </c>
      <c r="X1039" s="153">
        <f t="shared" si="201"/>
        <v>28.553538589886635</v>
      </c>
      <c r="Y1039" s="155">
        <v>1.8748452704626828</v>
      </c>
      <c r="Z1039" s="153">
        <f t="shared" si="202"/>
        <v>50.72543223342452</v>
      </c>
      <c r="AA1039" s="165">
        <v>3043.5259340054713</v>
      </c>
    </row>
    <row r="1040" spans="13:27">
      <c r="M1040" s="164">
        <f>Equations!E1040-V1039</f>
        <v>-54.5582992166037</v>
      </c>
      <c r="N1040" s="152">
        <f t="shared" si="193"/>
        <v>-28.779895656512817</v>
      </c>
      <c r="O1040" s="152">
        <f t="shared" si="194"/>
        <v>-174.42361003947161</v>
      </c>
      <c r="P1040" s="152">
        <f t="shared" si="195"/>
        <v>-22.782236353672506</v>
      </c>
      <c r="Q1040" s="152">
        <f t="shared" si="196"/>
        <v>-13.04851201375793</v>
      </c>
      <c r="R1040" s="153">
        <f t="shared" si="197"/>
        <v>-24.433573927570194</v>
      </c>
      <c r="S1040" s="153">
        <f t="shared" si="198"/>
        <v>12.483453490997402</v>
      </c>
      <c r="T1040" s="153">
        <f t="shared" si="199"/>
        <v>-11.950120436572792</v>
      </c>
      <c r="U1040" s="154">
        <f t="shared" si="203"/>
        <v>-17567.610431755926</v>
      </c>
      <c r="V1040" s="153">
        <f t="shared" si="192"/>
        <v>271.06952346459872</v>
      </c>
      <c r="W1040" s="153">
        <f t="shared" si="200"/>
        <v>-1.9304765354012829</v>
      </c>
      <c r="X1040" s="153">
        <f t="shared" si="201"/>
        <v>28.525142236277691</v>
      </c>
      <c r="Y1040" s="155">
        <v>1.8725180236496102</v>
      </c>
      <c r="Z1040" s="153">
        <f t="shared" si="202"/>
        <v>50.756640867152015</v>
      </c>
      <c r="AA1040" s="165">
        <v>3045.398452029121</v>
      </c>
    </row>
    <row r="1041" spans="13:27">
      <c r="M1041" s="164">
        <f>Equations!E1041-V1040</f>
        <v>-54.468523464598718</v>
      </c>
      <c r="N1041" s="152">
        <f t="shared" si="193"/>
        <v>-28.732538300944771</v>
      </c>
      <c r="O1041" s="152">
        <f t="shared" si="194"/>
        <v>-174.13659576330167</v>
      </c>
      <c r="P1041" s="152">
        <f t="shared" si="195"/>
        <v>-22.744748154253276</v>
      </c>
      <c r="Q1041" s="152">
        <f t="shared" si="196"/>
        <v>-13.027040670343604</v>
      </c>
      <c r="R1041" s="153">
        <f t="shared" si="197"/>
        <v>-24.363050044678527</v>
      </c>
      <c r="S1041" s="153">
        <f t="shared" si="198"/>
        <v>12.467937864118616</v>
      </c>
      <c r="T1041" s="153">
        <f t="shared" si="199"/>
        <v>-11.895112180559911</v>
      </c>
      <c r="U1041" s="154">
        <f t="shared" si="203"/>
        <v>-17579.505543936484</v>
      </c>
      <c r="V1041" s="153">
        <f t="shared" si="192"/>
        <v>271.05382033082464</v>
      </c>
      <c r="W1041" s="153">
        <f t="shared" si="200"/>
        <v>-1.9461796691753648</v>
      </c>
      <c r="X1041" s="153">
        <f t="shared" si="201"/>
        <v>28.496876595484345</v>
      </c>
      <c r="Y1041" s="155">
        <v>1.8701906796177923</v>
      </c>
      <c r="Z1041" s="153">
        <f t="shared" si="202"/>
        <v>50.787810711812313</v>
      </c>
      <c r="AA1041" s="165">
        <v>3047.2686427087388</v>
      </c>
    </row>
    <row r="1042" spans="13:27">
      <c r="M1042" s="164">
        <f>Equations!E1042-V1041</f>
        <v>-54.378820330824652</v>
      </c>
      <c r="N1042" s="152">
        <f t="shared" si="193"/>
        <v>-28.685219252016388</v>
      </c>
      <c r="O1042" s="152">
        <f t="shared" si="194"/>
        <v>-173.84981364858419</v>
      </c>
      <c r="P1042" s="152">
        <f t="shared" si="195"/>
        <v>-22.707290278464438</v>
      </c>
      <c r="Q1042" s="152">
        <f t="shared" si="196"/>
        <v>-13.005586694770143</v>
      </c>
      <c r="R1042" s="153">
        <f t="shared" si="197"/>
        <v>-24.292657271536203</v>
      </c>
      <c r="S1042" s="153">
        <f t="shared" si="198"/>
        <v>12.45242158448972</v>
      </c>
      <c r="T1042" s="153">
        <f t="shared" si="199"/>
        <v>-11.840235687046484</v>
      </c>
      <c r="U1042" s="154">
        <f t="shared" si="203"/>
        <v>-17591.345779623531</v>
      </c>
      <c r="V1042" s="153">
        <f t="shared" si="192"/>
        <v>271.0381896413374</v>
      </c>
      <c r="W1042" s="153">
        <f t="shared" si="200"/>
        <v>-1.9618103586626034</v>
      </c>
      <c r="X1042" s="153">
        <f t="shared" si="201"/>
        <v>28.468741354407314</v>
      </c>
      <c r="Y1042" s="155">
        <v>1.8678632376734579</v>
      </c>
      <c r="Z1042" s="153">
        <f t="shared" si="202"/>
        <v>50.818941765773538</v>
      </c>
      <c r="AA1042" s="165">
        <v>3049.1365059464124</v>
      </c>
    </row>
    <row r="1043" spans="13:27">
      <c r="M1043" s="164">
        <f>Equations!E1043-V1042</f>
        <v>-54.28918964133743</v>
      </c>
      <c r="N1043" s="152">
        <f t="shared" si="193"/>
        <v>-28.637938417970918</v>
      </c>
      <c r="O1043" s="152">
        <f t="shared" si="194"/>
        <v>-173.5632631392177</v>
      </c>
      <c r="P1043" s="152">
        <f t="shared" si="195"/>
        <v>-22.669862653671121</v>
      </c>
      <c r="Q1043" s="152">
        <f t="shared" si="196"/>
        <v>-12.984150045435968</v>
      </c>
      <c r="R1043" s="153">
        <f t="shared" si="197"/>
        <v>-24.222395406541654</v>
      </c>
      <c r="S1043" s="153">
        <f t="shared" si="198"/>
        <v>12.43690464747621</v>
      </c>
      <c r="T1043" s="153">
        <f t="shared" si="199"/>
        <v>-11.785490759065445</v>
      </c>
      <c r="U1043" s="154">
        <f t="shared" si="203"/>
        <v>-17603.131270382597</v>
      </c>
      <c r="V1043" s="153">
        <f t="shared" si="192"/>
        <v>271.02263122245296</v>
      </c>
      <c r="W1043" s="153">
        <f t="shared" si="200"/>
        <v>-1.9773687775470421</v>
      </c>
      <c r="X1043" s="153">
        <f t="shared" si="201"/>
        <v>28.440736200415323</v>
      </c>
      <c r="Y1043" s="155">
        <v>1.8655356971214314</v>
      </c>
      <c r="Z1043" s="153">
        <f t="shared" si="202"/>
        <v>50.850034027392226</v>
      </c>
      <c r="AA1043" s="165">
        <v>3051.0020416435336</v>
      </c>
    </row>
    <row r="1044" spans="13:27">
      <c r="M1044" s="164">
        <f>Equations!E1044-V1043</f>
        <v>-54.199631222452979</v>
      </c>
      <c r="N1044" s="152">
        <f t="shared" si="193"/>
        <v>-28.59069570718875</v>
      </c>
      <c r="O1044" s="152">
        <f t="shared" si="194"/>
        <v>-173.27694367993183</v>
      </c>
      <c r="P1044" s="152">
        <f t="shared" si="195"/>
        <v>-22.632465207347025</v>
      </c>
      <c r="Q1044" s="152">
        <f t="shared" si="196"/>
        <v>-12.96273068080168</v>
      </c>
      <c r="R1044" s="153">
        <f t="shared" si="197"/>
        <v>-24.152264248627461</v>
      </c>
      <c r="S1044" s="153">
        <f t="shared" si="198"/>
        <v>12.421387048434131</v>
      </c>
      <c r="T1044" s="153">
        <f t="shared" si="199"/>
        <v>-11.73087720019333</v>
      </c>
      <c r="U1044" s="154">
        <f t="shared" si="203"/>
        <v>-17614.862147582789</v>
      </c>
      <c r="V1044" s="153">
        <f t="shared" si="192"/>
        <v>271.00714490074654</v>
      </c>
      <c r="W1044" s="153">
        <f t="shared" si="200"/>
        <v>-1.992855099253461</v>
      </c>
      <c r="X1044" s="153">
        <f t="shared" si="201"/>
        <v>28.41286082134377</v>
      </c>
      <c r="Y1044" s="155">
        <v>1.8632080572651195</v>
      </c>
      <c r="Z1044" s="153">
        <f t="shared" si="202"/>
        <v>50.881087495013311</v>
      </c>
      <c r="AA1044" s="165">
        <v>3052.8652497007988</v>
      </c>
    </row>
    <row r="1045" spans="13:27">
      <c r="M1045" s="164">
        <f>Equations!E1045-V1044</f>
        <v>-54.110144900746548</v>
      </c>
      <c r="N1045" s="152">
        <f t="shared" si="193"/>
        <v>-28.543491028187095</v>
      </c>
      <c r="O1045" s="152">
        <f t="shared" si="194"/>
        <v>-172.99085471628541</v>
      </c>
      <c r="P1045" s="152">
        <f t="shared" si="195"/>
        <v>-22.595097867074141</v>
      </c>
      <c r="Q1045" s="152">
        <f t="shared" si="196"/>
        <v>-12.941328559389911</v>
      </c>
      <c r="R1045" s="153">
        <f t="shared" si="197"/>
        <v>-24.082263597259448</v>
      </c>
      <c r="S1045" s="153">
        <f t="shared" si="198"/>
        <v>12.405868782710076</v>
      </c>
      <c r="T1045" s="153">
        <f t="shared" si="199"/>
        <v>-11.676394814549372</v>
      </c>
      <c r="U1045" s="154">
        <f t="shared" si="203"/>
        <v>-17626.538542397338</v>
      </c>
      <c r="V1045" s="153">
        <f t="shared" si="192"/>
        <v>270.99173050305205</v>
      </c>
      <c r="W1045" s="153">
        <f t="shared" si="200"/>
        <v>-2.0082694969479462</v>
      </c>
      <c r="X1045" s="153">
        <f t="shared" si="201"/>
        <v>28.385114905493698</v>
      </c>
      <c r="Y1045" s="155">
        <v>1.8608803174065114</v>
      </c>
      <c r="Z1045" s="153">
        <f t="shared" si="202"/>
        <v>50.912102166970087</v>
      </c>
      <c r="AA1045" s="165">
        <v>3054.7261300182054</v>
      </c>
    </row>
    <row r="1046" spans="13:27">
      <c r="M1046" s="164">
        <f>Equations!E1046-V1045</f>
        <v>-54.02073050305205</v>
      </c>
      <c r="N1046" s="152">
        <f t="shared" si="193"/>
        <v>-28.496324289619583</v>
      </c>
      <c r="O1046" s="152">
        <f t="shared" si="194"/>
        <v>-172.70499569466412</v>
      </c>
      <c r="P1046" s="152">
        <f t="shared" si="195"/>
        <v>-22.557760560542466</v>
      </c>
      <c r="Q1046" s="152">
        <f t="shared" si="196"/>
        <v>-12.919943639785149</v>
      </c>
      <c r="R1046" s="153">
        <f t="shared" si="197"/>
        <v>-24.012393252435544</v>
      </c>
      <c r="S1046" s="153">
        <f t="shared" si="198"/>
        <v>12.390349845641101</v>
      </c>
      <c r="T1046" s="153">
        <f t="shared" si="199"/>
        <v>-11.622043406794443</v>
      </c>
      <c r="U1046" s="154">
        <f t="shared" si="203"/>
        <v>-17638.160585804133</v>
      </c>
      <c r="V1046" s="153">
        <f t="shared" si="192"/>
        <v>270.9763878564612</v>
      </c>
      <c r="W1046" s="153">
        <f t="shared" si="200"/>
        <v>-2.0236121435387986</v>
      </c>
      <c r="X1046" s="153">
        <f t="shared" si="201"/>
        <v>28.357498141630163</v>
      </c>
      <c r="Y1046" s="155">
        <v>1.858552476846165</v>
      </c>
      <c r="Z1046" s="153">
        <f t="shared" si="202"/>
        <v>50.943078041584187</v>
      </c>
      <c r="AA1046" s="165">
        <v>3056.5846824950513</v>
      </c>
    </row>
    <row r="1047" spans="13:27">
      <c r="M1047" s="164">
        <f>Equations!E1047-V1046</f>
        <v>-53.931387856461214</v>
      </c>
      <c r="N1047" s="152">
        <f t="shared" si="193"/>
        <v>-28.449195400275862</v>
      </c>
      <c r="O1047" s="152">
        <f t="shared" si="194"/>
        <v>-172.41936606227796</v>
      </c>
      <c r="P1047" s="152">
        <f t="shared" si="195"/>
        <v>-22.520453215549647</v>
      </c>
      <c r="Q1047" s="152">
        <f t="shared" si="196"/>
        <v>-12.898575880633548</v>
      </c>
      <c r="R1047" s="153">
        <f t="shared" si="197"/>
        <v>-23.942653014684719</v>
      </c>
      <c r="S1047" s="153">
        <f t="shared" si="198"/>
        <v>12.374830232554695</v>
      </c>
      <c r="T1047" s="153">
        <f t="shared" si="199"/>
        <v>-11.567822782130024</v>
      </c>
      <c r="U1047" s="154">
        <f t="shared" si="203"/>
        <v>-17649.728408586263</v>
      </c>
      <c r="V1047" s="153">
        <f t="shared" si="192"/>
        <v>270.9611167883229</v>
      </c>
      <c r="W1047" s="153">
        <f t="shared" si="200"/>
        <v>-2.0388832116771027</v>
      </c>
      <c r="X1047" s="153">
        <f t="shared" si="201"/>
        <v>28.330010218981215</v>
      </c>
      <c r="Y1047" s="155">
        <v>1.856224534883204</v>
      </c>
      <c r="Z1047" s="153">
        <f t="shared" si="202"/>
        <v>50.974015117165571</v>
      </c>
      <c r="AA1047" s="165">
        <v>3058.4409070299344</v>
      </c>
    </row>
    <row r="1048" spans="13:27">
      <c r="M1048" s="164">
        <f>Equations!E1048-V1047</f>
        <v>-53.842116788322926</v>
      </c>
      <c r="N1048" s="152">
        <f t="shared" si="193"/>
        <v>-28.402104269081224</v>
      </c>
      <c r="O1048" s="152">
        <f t="shared" si="194"/>
        <v>-172.13396526715894</v>
      </c>
      <c r="P1048" s="152">
        <f t="shared" si="195"/>
        <v>-22.483175760000737</v>
      </c>
      <c r="Q1048" s="152">
        <f t="shared" si="196"/>
        <v>-12.877225240642758</v>
      </c>
      <c r="R1048" s="153">
        <f t="shared" si="197"/>
        <v>-23.873042685065926</v>
      </c>
      <c r="S1048" s="153">
        <f t="shared" si="198"/>
        <v>12.359309938768723</v>
      </c>
      <c r="T1048" s="153">
        <f t="shared" si="199"/>
        <v>-11.513732746297203</v>
      </c>
      <c r="U1048" s="154">
        <f t="shared" si="203"/>
        <v>-17661.242141332561</v>
      </c>
      <c r="V1048" s="153">
        <f t="shared" si="192"/>
        <v>270.94591712624242</v>
      </c>
      <c r="W1048" s="153">
        <f t="shared" si="200"/>
        <v>-2.0540828737575794</v>
      </c>
      <c r="X1048" s="153">
        <f t="shared" si="201"/>
        <v>28.302650827236356</v>
      </c>
      <c r="Y1048" s="155">
        <v>1.8538964908153084</v>
      </c>
      <c r="Z1048" s="153">
        <f t="shared" si="202"/>
        <v>51.00491339201249</v>
      </c>
      <c r="AA1048" s="165">
        <v>3060.2948035207496</v>
      </c>
    </row>
    <row r="1049" spans="13:27">
      <c r="M1049" s="164">
        <f>Equations!E1049-V1048</f>
        <v>-53.752917126242437</v>
      </c>
      <c r="N1049" s="152">
        <f t="shared" si="193"/>
        <v>-28.355050805096198</v>
      </c>
      <c r="O1049" s="152">
        <f t="shared" si="194"/>
        <v>-171.84879275815877</v>
      </c>
      <c r="P1049" s="152">
        <f t="shared" si="195"/>
        <v>-22.445928121907812</v>
      </c>
      <c r="Q1049" s="152">
        <f t="shared" si="196"/>
        <v>-12.855891678581751</v>
      </c>
      <c r="R1049" s="153">
        <f t="shared" si="197"/>
        <v>-23.803562065167057</v>
      </c>
      <c r="S1049" s="153">
        <f t="shared" si="198"/>
        <v>12.3437889595914</v>
      </c>
      <c r="T1049" s="153">
        <f t="shared" si="199"/>
        <v>-11.459773105575657</v>
      </c>
      <c r="U1049" s="154">
        <f t="shared" si="203"/>
        <v>-17672.701914438137</v>
      </c>
      <c r="V1049" s="153">
        <f t="shared" si="192"/>
        <v>270.93078869808085</v>
      </c>
      <c r="W1049" s="153">
        <f t="shared" si="200"/>
        <v>-2.0692113019191538</v>
      </c>
      <c r="X1049" s="153">
        <f t="shared" si="201"/>
        <v>28.275419656545523</v>
      </c>
      <c r="Y1049" s="155">
        <v>1.8515683439387101</v>
      </c>
      <c r="Z1049" s="153">
        <f t="shared" si="202"/>
        <v>51.03577286441147</v>
      </c>
      <c r="AA1049" s="165">
        <v>3062.1463718646883</v>
      </c>
    </row>
    <row r="1050" spans="13:27">
      <c r="M1050" s="164">
        <f>Equations!E1050-V1049</f>
        <v>-53.66378869808085</v>
      </c>
      <c r="N1050" s="152">
        <f t="shared" si="193"/>
        <v>-28.308034917516281</v>
      </c>
      <c r="O1050" s="152">
        <f t="shared" si="194"/>
        <v>-171.56384798494716</v>
      </c>
      <c r="P1050" s="152">
        <f t="shared" si="195"/>
        <v>-22.408710229389811</v>
      </c>
      <c r="Q1050" s="152">
        <f t="shared" si="196"/>
        <v>-12.834575153280687</v>
      </c>
      <c r="R1050" s="153">
        <f t="shared" si="197"/>
        <v>-23.734210957103958</v>
      </c>
      <c r="S1050" s="153">
        <f t="shared" si="198"/>
        <v>12.328267290321218</v>
      </c>
      <c r="T1050" s="153">
        <f t="shared" si="199"/>
        <v>-11.40594366678274</v>
      </c>
      <c r="U1050" s="154">
        <f t="shared" si="203"/>
        <v>-17684.107858104919</v>
      </c>
      <c r="V1050" s="153">
        <f t="shared" si="192"/>
        <v>270.91573133195431</v>
      </c>
      <c r="W1050" s="153">
        <f t="shared" si="200"/>
        <v>-2.084268668045695</v>
      </c>
      <c r="X1050" s="153">
        <f t="shared" si="201"/>
        <v>28.248316397517748</v>
      </c>
      <c r="Y1050" s="155">
        <v>1.8492400935481825</v>
      </c>
      <c r="Z1050" s="153">
        <f t="shared" si="202"/>
        <v>51.066593532637278</v>
      </c>
      <c r="AA1050" s="165">
        <v>3063.9956119582366</v>
      </c>
    </row>
    <row r="1051" spans="13:27">
      <c r="M1051" s="164">
        <f>Equations!E1051-V1050</f>
        <v>-53.574731331954325</v>
      </c>
      <c r="N1051" s="152">
        <f t="shared" si="193"/>
        <v>-28.261056515671498</v>
      </c>
      <c r="O1051" s="152">
        <f t="shared" si="194"/>
        <v>-171.2791303980091</v>
      </c>
      <c r="P1051" s="152">
        <f t="shared" si="195"/>
        <v>-22.371522010672162</v>
      </c>
      <c r="Q1051" s="152">
        <f t="shared" si="196"/>
        <v>-12.813275623630723</v>
      </c>
      <c r="R1051" s="153">
        <f t="shared" si="197"/>
        <v>-23.664989163519365</v>
      </c>
      <c r="S1051" s="153">
        <f t="shared" si="198"/>
        <v>12.312744926246914</v>
      </c>
      <c r="T1051" s="153">
        <f t="shared" si="199"/>
        <v>-11.352244237272451</v>
      </c>
      <c r="U1051" s="154">
        <f t="shared" si="203"/>
        <v>-17695.460102342193</v>
      </c>
      <c r="V1051" s="153">
        <f t="shared" si="192"/>
        <v>270.90074485623319</v>
      </c>
      <c r="W1051" s="153">
        <f t="shared" si="200"/>
        <v>-2.0992551437668112</v>
      </c>
      <c r="X1051" s="153">
        <f t="shared" si="201"/>
        <v>28.221340741219741</v>
      </c>
      <c r="Y1051" s="155">
        <v>1.8469117389370371</v>
      </c>
      <c r="Z1051" s="153">
        <f t="shared" si="202"/>
        <v>51.097375394952898</v>
      </c>
      <c r="AA1051" s="165">
        <v>3065.8425236971739</v>
      </c>
    </row>
    <row r="1052" spans="13:27">
      <c r="M1052" s="164">
        <f>Equations!E1052-V1051</f>
        <v>-53.485744856233197</v>
      </c>
      <c r="N1052" s="152">
        <f t="shared" si="193"/>
        <v>-28.214115509025984</v>
      </c>
      <c r="O1052" s="152">
        <f t="shared" si="194"/>
        <v>-170.99463944864232</v>
      </c>
      <c r="P1052" s="152">
        <f t="shared" si="195"/>
        <v>-22.334363394086434</v>
      </c>
      <c r="Q1052" s="152">
        <f t="shared" si="196"/>
        <v>-12.791993048583814</v>
      </c>
      <c r="R1052" s="153">
        <f t="shared" si="197"/>
        <v>-23.595896487581779</v>
      </c>
      <c r="S1052" s="153">
        <f t="shared" si="198"/>
        <v>12.297221862647408</v>
      </c>
      <c r="T1052" s="153">
        <f t="shared" si="199"/>
        <v>-11.298674624934371</v>
      </c>
      <c r="U1052" s="154">
        <f t="shared" si="203"/>
        <v>-17706.758776967126</v>
      </c>
      <c r="V1052" s="153">
        <f t="shared" si="192"/>
        <v>270.88582909954152</v>
      </c>
      <c r="W1052" s="153">
        <f t="shared" si="200"/>
        <v>-2.1141709004584754</v>
      </c>
      <c r="X1052" s="153">
        <f t="shared" si="201"/>
        <v>28.194492379174743</v>
      </c>
      <c r="Y1052" s="155">
        <v>1.8445832793971111</v>
      </c>
      <c r="Z1052" s="153">
        <f t="shared" si="202"/>
        <v>51.128118449609516</v>
      </c>
      <c r="AA1052" s="165">
        <v>3067.6871069765712</v>
      </c>
    </row>
    <row r="1053" spans="13:27">
      <c r="M1053" s="164">
        <f>Equations!E1053-V1052</f>
        <v>-53.396829099541549</v>
      </c>
      <c r="N1053" s="152">
        <f t="shared" si="193"/>
        <v>-28.16721180717769</v>
      </c>
      <c r="O1053" s="152">
        <f t="shared" si="194"/>
        <v>-170.71037458895569</v>
      </c>
      <c r="P1053" s="152">
        <f t="shared" si="195"/>
        <v>-22.297234308070163</v>
      </c>
      <c r="Q1053" s="152">
        <f t="shared" si="196"/>
        <v>-12.770727387152597</v>
      </c>
      <c r="R1053" s="153">
        <f t="shared" si="197"/>
        <v>-23.526932732984577</v>
      </c>
      <c r="S1053" s="153">
        <f t="shared" si="198"/>
        <v>12.281698094791775</v>
      </c>
      <c r="T1053" s="153">
        <f t="shared" si="199"/>
        <v>-11.245234638192802</v>
      </c>
      <c r="U1053" s="154">
        <f t="shared" si="203"/>
        <v>-17718.004011605321</v>
      </c>
      <c r="V1053" s="153">
        <f t="shared" si="192"/>
        <v>270.87098389075629</v>
      </c>
      <c r="W1053" s="153">
        <f t="shared" si="200"/>
        <v>-2.1290161092437074</v>
      </c>
      <c r="X1053" s="153">
        <f t="shared" si="201"/>
        <v>28.167771003361327</v>
      </c>
      <c r="Y1053" s="155">
        <v>1.8422547142187662</v>
      </c>
      <c r="Z1053" s="153">
        <f t="shared" si="202"/>
        <v>51.158822694846499</v>
      </c>
      <c r="AA1053" s="165">
        <v>3069.5293616907898</v>
      </c>
    </row>
    <row r="1054" spans="13:27">
      <c r="M1054" s="164">
        <f>Equations!E1054-V1053</f>
        <v>-53.307983890756304</v>
      </c>
      <c r="N1054" s="152">
        <f t="shared" si="193"/>
        <v>-28.120345319857968</v>
      </c>
      <c r="O1054" s="152">
        <f t="shared" si="194"/>
        <v>-170.42633527186646</v>
      </c>
      <c r="P1054" s="152">
        <f t="shared" si="195"/>
        <v>-22.260134681166456</v>
      </c>
      <c r="Q1054" s="152">
        <f t="shared" si="196"/>
        <v>-12.74947859841018</v>
      </c>
      <c r="R1054" s="153">
        <f t="shared" si="197"/>
        <v>-23.458097703944855</v>
      </c>
      <c r="S1054" s="153">
        <f t="shared" si="198"/>
        <v>12.266173617939172</v>
      </c>
      <c r="T1054" s="153">
        <f t="shared" si="199"/>
        <v>-11.191924086005683</v>
      </c>
      <c r="U1054" s="154">
        <f t="shared" si="203"/>
        <v>-17729.195935691325</v>
      </c>
      <c r="V1054" s="153">
        <f t="shared" si="192"/>
        <v>270.85620905900657</v>
      </c>
      <c r="W1054" s="153">
        <f t="shared" si="200"/>
        <v>-2.1437909409934264</v>
      </c>
      <c r="X1054" s="153">
        <f t="shared" si="201"/>
        <v>28.141176306211833</v>
      </c>
      <c r="Y1054" s="155">
        <v>1.8399260426908757</v>
      </c>
      <c r="Z1054" s="153">
        <f t="shared" si="202"/>
        <v>51.189488128891341</v>
      </c>
      <c r="AA1054" s="165">
        <v>3071.3692877334806</v>
      </c>
    </row>
    <row r="1055" spans="13:27">
      <c r="M1055" s="164">
        <f>Equations!E1055-V1054</f>
        <v>-53.219209059006573</v>
      </c>
      <c r="N1055" s="152">
        <f t="shared" si="193"/>
        <v>-28.073515956931196</v>
      </c>
      <c r="O1055" s="152">
        <f t="shared" si="194"/>
        <v>-170.14252095109816</v>
      </c>
      <c r="P1055" s="152">
        <f t="shared" si="195"/>
        <v>-22.22306444202373</v>
      </c>
      <c r="Q1055" s="152">
        <f t="shared" si="196"/>
        <v>-12.728246641489992</v>
      </c>
      <c r="R1055" s="153">
        <f t="shared" si="197"/>
        <v>-23.389391205202475</v>
      </c>
      <c r="S1055" s="153">
        <f t="shared" si="198"/>
        <v>12.250648427338808</v>
      </c>
      <c r="T1055" s="153">
        <f t="shared" si="199"/>
        <v>-11.138742777863667</v>
      </c>
      <c r="U1055" s="154">
        <f t="shared" si="203"/>
        <v>-17740.334678469189</v>
      </c>
      <c r="V1055" s="153">
        <f t="shared" si="192"/>
        <v>270.84150443367304</v>
      </c>
      <c r="W1055" s="153">
        <f t="shared" si="200"/>
        <v>-2.1584955663269625</v>
      </c>
      <c r="X1055" s="153">
        <f t="shared" si="201"/>
        <v>28.114707980611467</v>
      </c>
      <c r="Y1055" s="155">
        <v>1.8375972641008211</v>
      </c>
      <c r="Z1055" s="153">
        <f t="shared" si="202"/>
        <v>51.220114749959684</v>
      </c>
      <c r="AA1055" s="165">
        <v>3073.2068849975813</v>
      </c>
    </row>
    <row r="1056" spans="13:27">
      <c r="M1056" s="164">
        <f>Equations!E1056-V1055</f>
        <v>-53.130504433673053</v>
      </c>
      <c r="N1056" s="152">
        <f t="shared" si="193"/>
        <v>-28.026723628394461</v>
      </c>
      <c r="O1056" s="152">
        <f t="shared" si="194"/>
        <v>-169.85893108117855</v>
      </c>
      <c r="P1056" s="152">
        <f t="shared" si="195"/>
        <v>-22.186023519395459</v>
      </c>
      <c r="Q1056" s="152">
        <f t="shared" si="196"/>
        <v>-12.707031475585625</v>
      </c>
      <c r="R1056" s="153">
        <f t="shared" si="197"/>
        <v>-23.320813042019036</v>
      </c>
      <c r="S1056" s="153">
        <f t="shared" si="198"/>
        <v>12.235122518229884</v>
      </c>
      <c r="T1056" s="153">
        <f t="shared" si="199"/>
        <v>-11.085690523789152</v>
      </c>
      <c r="U1056" s="154">
        <f t="shared" si="203"/>
        <v>-17751.420368992978</v>
      </c>
      <c r="V1056" s="153">
        <f t="shared" si="192"/>
        <v>270.82686984438709</v>
      </c>
      <c r="W1056" s="153">
        <f t="shared" si="200"/>
        <v>-2.1731301556129097</v>
      </c>
      <c r="X1056" s="153">
        <f t="shared" si="201"/>
        <v>28.088365719896764</v>
      </c>
      <c r="Y1056" s="155">
        <v>1.8352683777344825</v>
      </c>
      <c r="Z1056" s="153">
        <f t="shared" si="202"/>
        <v>51.250702556255263</v>
      </c>
      <c r="AA1056" s="165">
        <v>3075.0421533753156</v>
      </c>
    </row>
    <row r="1057" spans="13:27">
      <c r="M1057" s="164">
        <f>Equations!E1057-V1056</f>
        <v>-53.041869844387122</v>
      </c>
      <c r="N1057" s="152">
        <f t="shared" si="193"/>
        <v>-27.979968244377091</v>
      </c>
      <c r="O1057" s="152">
        <f t="shared" si="194"/>
        <v>-169.57556511743692</v>
      </c>
      <c r="P1057" s="152">
        <f t="shared" si="195"/>
        <v>-22.149011842139799</v>
      </c>
      <c r="Q1057" s="152">
        <f t="shared" si="196"/>
        <v>-12.68583305995063</v>
      </c>
      <c r="R1057" s="153">
        <f t="shared" si="197"/>
        <v>-23.252363020176816</v>
      </c>
      <c r="S1057" s="153">
        <f t="shared" si="198"/>
        <v>12.219595885841549</v>
      </c>
      <c r="T1057" s="153">
        <f t="shared" si="199"/>
        <v>-11.032767134335266</v>
      </c>
      <c r="U1057" s="154">
        <f t="shared" si="203"/>
        <v>-17762.453136127315</v>
      </c>
      <c r="V1057" s="153">
        <f t="shared" si="192"/>
        <v>270.81230512103025</v>
      </c>
      <c r="W1057" s="153">
        <f t="shared" si="200"/>
        <v>-2.1876948789697508</v>
      </c>
      <c r="X1057" s="153">
        <f t="shared" si="201"/>
        <v>28.062149217854447</v>
      </c>
      <c r="Y1057" s="155">
        <v>1.8329393828762324</v>
      </c>
      <c r="Z1057" s="153">
        <f t="shared" si="202"/>
        <v>51.281251545969866</v>
      </c>
      <c r="AA1057" s="165">
        <v>3076.8750927581918</v>
      </c>
    </row>
    <row r="1058" spans="13:27">
      <c r="M1058" s="164">
        <f>Equations!E1058-V1057</f>
        <v>-52.953305121030269</v>
      </c>
      <c r="N1058" s="152">
        <f t="shared" si="193"/>
        <v>-27.933249715140345</v>
      </c>
      <c r="O1058" s="152">
        <f t="shared" si="194"/>
        <v>-169.29242251600209</v>
      </c>
      <c r="P1058" s="152">
        <f t="shared" si="195"/>
        <v>-22.112029339219337</v>
      </c>
      <c r="Q1058" s="152">
        <f t="shared" si="196"/>
        <v>-12.664651353898376</v>
      </c>
      <c r="R1058" s="153">
        <f t="shared" si="197"/>
        <v>-23.184040945977756</v>
      </c>
      <c r="S1058" s="153">
        <f t="shared" si="198"/>
        <v>12.204068525392843</v>
      </c>
      <c r="T1058" s="153">
        <f t="shared" si="199"/>
        <v>-10.979972420584913</v>
      </c>
      <c r="U1058" s="154">
        <f t="shared" si="203"/>
        <v>-17773.433108547899</v>
      </c>
      <c r="V1058" s="153">
        <f t="shared" si="192"/>
        <v>270.7978100937334</v>
      </c>
      <c r="W1058" s="153">
        <f t="shared" si="200"/>
        <v>-2.2021899062665966</v>
      </c>
      <c r="X1058" s="153">
        <f t="shared" si="201"/>
        <v>28.036058168720125</v>
      </c>
      <c r="Y1058" s="155">
        <v>1.8306102788089265</v>
      </c>
      <c r="Z1058" s="153">
        <f t="shared" si="202"/>
        <v>51.311761717283346</v>
      </c>
      <c r="AA1058" s="165">
        <v>3078.7057030370006</v>
      </c>
    </row>
    <row r="1059" spans="13:27">
      <c r="M1059" s="164">
        <f>Equations!E1059-V1058</f>
        <v>-52.864810093733411</v>
      </c>
      <c r="N1059" s="152">
        <f t="shared" si="193"/>
        <v>-27.886567951077055</v>
      </c>
      <c r="O1059" s="152">
        <f t="shared" si="194"/>
        <v>-169.00950273380033</v>
      </c>
      <c r="P1059" s="152">
        <f t="shared" si="195"/>
        <v>-22.075075939700824</v>
      </c>
      <c r="Q1059" s="152">
        <f t="shared" si="196"/>
        <v>-12.643486316801884</v>
      </c>
      <c r="R1059" s="153">
        <f t="shared" si="197"/>
        <v>-23.115846626242494</v>
      </c>
      <c r="S1059" s="153">
        <f t="shared" si="198"/>
        <v>12.188540432092653</v>
      </c>
      <c r="T1059" s="153">
        <f t="shared" si="199"/>
        <v>-10.927306194149841</v>
      </c>
      <c r="U1059" s="154">
        <f t="shared" si="203"/>
        <v>-17784.360414742048</v>
      </c>
      <c r="V1059" s="153">
        <f t="shared" si="192"/>
        <v>270.78338459287625</v>
      </c>
      <c r="W1059" s="153">
        <f t="shared" si="200"/>
        <v>-2.2166154071237543</v>
      </c>
      <c r="X1059" s="153">
        <f t="shared" si="201"/>
        <v>28.010092267177242</v>
      </c>
      <c r="Y1059" s="155">
        <v>1.8282810648138978</v>
      </c>
      <c r="Z1059" s="153">
        <f t="shared" si="202"/>
        <v>51.342233068363576</v>
      </c>
      <c r="AA1059" s="165">
        <v>3080.5339841018144</v>
      </c>
    </row>
    <row r="1060" spans="13:27">
      <c r="M1060" s="164">
        <f>Equations!E1060-V1059</f>
        <v>-52.776384592876241</v>
      </c>
      <c r="N1060" s="152">
        <f t="shared" si="193"/>
        <v>-27.83992286271129</v>
      </c>
      <c r="O1060" s="152">
        <f t="shared" si="194"/>
        <v>-168.72680522855327</v>
      </c>
      <c r="P1060" s="152">
        <f t="shared" si="195"/>
        <v>-22.038151572754888</v>
      </c>
      <c r="Q1060" s="152">
        <f t="shared" si="196"/>
        <v>-12.622337908093678</v>
      </c>
      <c r="R1060" s="153">
        <f t="shared" si="197"/>
        <v>-23.047779868309394</v>
      </c>
      <c r="S1060" s="153">
        <f t="shared" si="198"/>
        <v>12.173011601139663</v>
      </c>
      <c r="T1060" s="153">
        <f t="shared" si="199"/>
        <v>-10.874768267169731</v>
      </c>
      <c r="U1060" s="154">
        <f t="shared" si="203"/>
        <v>-17795.235183009219</v>
      </c>
      <c r="V1060" s="153">
        <f t="shared" si="192"/>
        <v>270.76902844908631</v>
      </c>
      <c r="W1060" s="153">
        <f t="shared" si="200"/>
        <v>-2.2309715509136936</v>
      </c>
      <c r="X1060" s="153">
        <f t="shared" si="201"/>
        <v>27.984251208355353</v>
      </c>
      <c r="Y1060" s="155">
        <v>1.8259517401709495</v>
      </c>
      <c r="Z1060" s="153">
        <f t="shared" si="202"/>
        <v>51.372665597366428</v>
      </c>
      <c r="AA1060" s="165">
        <v>3082.3599358419856</v>
      </c>
    </row>
    <row r="1061" spans="13:27">
      <c r="M1061" s="164">
        <f>Equations!E1061-V1060</f>
        <v>-52.688028449086318</v>
      </c>
      <c r="N1061" s="152">
        <f t="shared" si="193"/>
        <v>-27.793314360697874</v>
      </c>
      <c r="O1061" s="152">
        <f t="shared" si="194"/>
        <v>-168.44432945877497</v>
      </c>
      <c r="P1061" s="152">
        <f t="shared" si="195"/>
        <v>-22.001256167655669</v>
      </c>
      <c r="Q1061" s="152">
        <f t="shared" si="196"/>
        <v>-12.60120608726556</v>
      </c>
      <c r="R1061" s="153">
        <f t="shared" si="197"/>
        <v>-22.979840480033385</v>
      </c>
      <c r="S1061" s="153">
        <f t="shared" si="198"/>
        <v>12.157482027722301</v>
      </c>
      <c r="T1061" s="153">
        <f t="shared" si="199"/>
        <v>-10.822358452311084</v>
      </c>
      <c r="U1061" s="154">
        <f t="shared" si="203"/>
        <v>-17806.05754146153</v>
      </c>
      <c r="V1061" s="153">
        <f t="shared" si="192"/>
        <v>270.75474149323855</v>
      </c>
      <c r="W1061" s="153">
        <f t="shared" si="200"/>
        <v>-2.245258506761445</v>
      </c>
      <c r="X1061" s="153">
        <f t="shared" si="201"/>
        <v>27.958534687829399</v>
      </c>
      <c r="Y1061" s="155">
        <v>1.823622304158345</v>
      </c>
      <c r="Z1061" s="153">
        <f t="shared" si="202"/>
        <v>51.403059302435736</v>
      </c>
      <c r="AA1061" s="165">
        <v>3084.1835581461442</v>
      </c>
    </row>
    <row r="1062" spans="13:27">
      <c r="M1062" s="164">
        <f>Equations!E1062-V1061</f>
        <v>-52.599741493238582</v>
      </c>
      <c r="N1062" s="152">
        <f t="shared" si="193"/>
        <v>-27.746742355822111</v>
      </c>
      <c r="O1062" s="152">
        <f t="shared" si="194"/>
        <v>-168.16207488377037</v>
      </c>
      <c r="P1062" s="152">
        <f t="shared" si="195"/>
        <v>-21.964389653780593</v>
      </c>
      <c r="Q1062" s="152">
        <f t="shared" si="196"/>
        <v>-12.580090813868498</v>
      </c>
      <c r="R1062" s="153">
        <f t="shared" si="197"/>
        <v>-22.912028269785083</v>
      </c>
      <c r="S1062" s="153">
        <f t="shared" si="198"/>
        <v>12.141951707018675</v>
      </c>
      <c r="T1062" s="153">
        <f t="shared" si="199"/>
        <v>-10.770076562766407</v>
      </c>
      <c r="U1062" s="154">
        <f t="shared" si="203"/>
        <v>-17816.827618024297</v>
      </c>
      <c r="V1062" s="153">
        <f t="shared" si="192"/>
        <v>270.74052355645455</v>
      </c>
      <c r="W1062" s="153">
        <f t="shared" si="200"/>
        <v>-2.2594764435454522</v>
      </c>
      <c r="X1062" s="153">
        <f t="shared" si="201"/>
        <v>27.932942401618185</v>
      </c>
      <c r="Y1062" s="155">
        <v>1.8212927560528012</v>
      </c>
      <c r="Z1062" s="153">
        <f t="shared" si="202"/>
        <v>51.433414181703284</v>
      </c>
      <c r="AA1062" s="165">
        <v>3086.0048509021972</v>
      </c>
    </row>
    <row r="1063" spans="13:27">
      <c r="M1063" s="164">
        <f>Equations!E1063-V1062</f>
        <v>-52.511523556454563</v>
      </c>
      <c r="N1063" s="152">
        <f t="shared" si="193"/>
        <v>-27.700206758999396</v>
      </c>
      <c r="O1063" s="152">
        <f t="shared" si="194"/>
        <v>-167.88004096363269</v>
      </c>
      <c r="P1063" s="152">
        <f t="shared" si="195"/>
        <v>-21.927551960610074</v>
      </c>
      <c r="Q1063" s="152">
        <f t="shared" si="196"/>
        <v>-12.558992047512437</v>
      </c>
      <c r="R1063" s="153">
        <f t="shared" si="197"/>
        <v>-22.844343046449794</v>
      </c>
      <c r="S1063" s="153">
        <f t="shared" si="198"/>
        <v>12.126420634196558</v>
      </c>
      <c r="T1063" s="153">
        <f t="shared" si="199"/>
        <v>-10.717922412253236</v>
      </c>
      <c r="U1063" s="154">
        <f t="shared" si="203"/>
        <v>-17827.545540436549</v>
      </c>
      <c r="V1063" s="153">
        <f t="shared" si="192"/>
        <v>270.72637447010169</v>
      </c>
      <c r="W1063" s="153">
        <f t="shared" si="200"/>
        <v>-2.273625529898311</v>
      </c>
      <c r="X1063" s="153">
        <f t="shared" si="201"/>
        <v>27.90747404618304</v>
      </c>
      <c r="Y1063" s="155">
        <v>1.8189630951294837</v>
      </c>
      <c r="Z1063" s="153">
        <f t="shared" si="202"/>
        <v>51.463730233288778</v>
      </c>
      <c r="AA1063" s="165">
        <v>3087.8238139973269</v>
      </c>
    </row>
    <row r="1064" spans="13:27">
      <c r="M1064" s="164">
        <f>Equations!E1064-V1063</f>
        <v>-52.423374470101692</v>
      </c>
      <c r="N1064" s="152">
        <f t="shared" si="193"/>
        <v>-27.653707481274836</v>
      </c>
      <c r="O1064" s="152">
        <f t="shared" si="194"/>
        <v>-167.59822715924142</v>
      </c>
      <c r="P1064" s="152">
        <f t="shared" si="195"/>
        <v>-21.890743017727186</v>
      </c>
      <c r="Q1064" s="152">
        <f t="shared" si="196"/>
        <v>-12.537909747866131</v>
      </c>
      <c r="R1064" s="153">
        <f t="shared" si="197"/>
        <v>-22.776784619426429</v>
      </c>
      <c r="S1064" s="153">
        <f t="shared" si="198"/>
        <v>12.110888804413291</v>
      </c>
      <c r="T1064" s="153">
        <f t="shared" si="199"/>
        <v>-10.665895815013139</v>
      </c>
      <c r="U1064" s="154">
        <f t="shared" si="203"/>
        <v>-17838.211436251564</v>
      </c>
      <c r="V1064" s="153">
        <f t="shared" si="192"/>
        <v>270.71229406579266</v>
      </c>
      <c r="W1064" s="153">
        <f t="shared" si="200"/>
        <v>-2.287705934207338</v>
      </c>
      <c r="X1064" s="153">
        <f t="shared" si="201"/>
        <v>27.882129318426792</v>
      </c>
      <c r="Y1064" s="155">
        <v>1.8166333206619936</v>
      </c>
      <c r="Z1064" s="153">
        <f t="shared" si="202"/>
        <v>51.494007455299808</v>
      </c>
      <c r="AA1064" s="165">
        <v>3089.6404473179887</v>
      </c>
    </row>
    <row r="1065" spans="13:27">
      <c r="M1065" s="164">
        <f>Equations!E1065-V1064</f>
        <v>-52.335294065792681</v>
      </c>
      <c r="N1065" s="152">
        <f t="shared" si="193"/>
        <v>-27.60724443382292</v>
      </c>
      <c r="O1065" s="152">
        <f t="shared" si="194"/>
        <v>-167.31663293226009</v>
      </c>
      <c r="P1065" s="152">
        <f t="shared" si="195"/>
        <v>-21.853962754817445</v>
      </c>
      <c r="Q1065" s="152">
        <f t="shared" si="196"/>
        <v>-12.516843874657001</v>
      </c>
      <c r="R1065" s="153">
        <f t="shared" si="197"/>
        <v>-22.709352798626622</v>
      </c>
      <c r="S1065" s="153">
        <f t="shared" si="198"/>
        <v>12.095356212815764</v>
      </c>
      <c r="T1065" s="153">
        <f t="shared" si="199"/>
        <v>-10.613996585810858</v>
      </c>
      <c r="U1065" s="154">
        <f t="shared" si="203"/>
        <v>-17848.825432837373</v>
      </c>
      <c r="V1065" s="153">
        <f t="shared" si="192"/>
        <v>270.69828217538469</v>
      </c>
      <c r="W1065" s="153">
        <f t="shared" si="200"/>
        <v>-2.3017178246153094</v>
      </c>
      <c r="X1065" s="153">
        <f t="shared" si="201"/>
        <v>27.856907915692442</v>
      </c>
      <c r="Y1065" s="155">
        <v>1.8143034319223645</v>
      </c>
      <c r="Z1065" s="153">
        <f t="shared" si="202"/>
        <v>51.52424584583185</v>
      </c>
      <c r="AA1065" s="165">
        <v>3091.454750749911</v>
      </c>
    </row>
    <row r="1066" spans="13:27">
      <c r="M1066" s="164">
        <f>Equations!E1066-V1065</f>
        <v>-52.247282175384726</v>
      </c>
      <c r="N1066" s="152">
        <f t="shared" si="193"/>
        <v>-27.560817527947108</v>
      </c>
      <c r="O1066" s="152">
        <f t="shared" si="194"/>
        <v>-167.035257745134</v>
      </c>
      <c r="P1066" s="152">
        <f t="shared" si="195"/>
        <v>-21.817211101668455</v>
      </c>
      <c r="Q1066" s="152">
        <f t="shared" si="196"/>
        <v>-12.495794387670935</v>
      </c>
      <c r="R1066" s="153">
        <f t="shared" si="197"/>
        <v>-22.642047394473664</v>
      </c>
      <c r="S1066" s="153">
        <f t="shared" si="198"/>
        <v>12.079822854540351</v>
      </c>
      <c r="T1066" s="153">
        <f t="shared" si="199"/>
        <v>-10.562224539933313</v>
      </c>
      <c r="U1066" s="154">
        <f t="shared" si="203"/>
        <v>-17859.387657377305</v>
      </c>
      <c r="V1066" s="153">
        <f t="shared" si="192"/>
        <v>270.68433863097886</v>
      </c>
      <c r="W1066" s="153">
        <f t="shared" si="200"/>
        <v>-2.3156613690211429</v>
      </c>
      <c r="X1066" s="153">
        <f t="shared" si="201"/>
        <v>27.831809535761941</v>
      </c>
      <c r="Y1066" s="155">
        <v>1.8119734281810527</v>
      </c>
      <c r="Z1066" s="153">
        <f t="shared" si="202"/>
        <v>51.554445402968199</v>
      </c>
      <c r="AA1066" s="165">
        <v>3093.2667241780919</v>
      </c>
    </row>
    <row r="1067" spans="13:27">
      <c r="M1067" s="164">
        <f>Equations!E1067-V1066</f>
        <v>-52.15933863097888</v>
      </c>
      <c r="N1067" s="152">
        <f t="shared" si="193"/>
        <v>-27.514426675079509</v>
      </c>
      <c r="O1067" s="152">
        <f t="shared" si="194"/>
        <v>-166.75410106108791</v>
      </c>
      <c r="P1067" s="152">
        <f t="shared" si="195"/>
        <v>-21.780487988169639</v>
      </c>
      <c r="Q1067" s="152">
        <f t="shared" si="196"/>
        <v>-12.474761246752148</v>
      </c>
      <c r="R1067" s="153">
        <f t="shared" si="197"/>
        <v>-22.574868217901521</v>
      </c>
      <c r="S1067" s="153">
        <f t="shared" si="198"/>
        <v>12.064288724712855</v>
      </c>
      <c r="T1067" s="153">
        <f t="shared" si="199"/>
        <v>-10.510579493188667</v>
      </c>
      <c r="U1067" s="154">
        <f t="shared" si="203"/>
        <v>-17869.898236870493</v>
      </c>
      <c r="V1067" s="153">
        <f t="shared" si="192"/>
        <v>270.67046326491931</v>
      </c>
      <c r="W1067" s="153">
        <f t="shared" si="200"/>
        <v>-2.3295367350806941</v>
      </c>
      <c r="X1067" s="153">
        <f t="shared" si="201"/>
        <v>27.80683387685475</v>
      </c>
      <c r="Y1067" s="155">
        <v>1.8096433087069281</v>
      </c>
      <c r="Z1067" s="153">
        <f t="shared" si="202"/>
        <v>51.584606124779981</v>
      </c>
      <c r="AA1067" s="165">
        <v>3095.076367486799</v>
      </c>
    </row>
    <row r="1068" spans="13:27">
      <c r="M1068" s="164">
        <f>Equations!E1068-V1067</f>
        <v>-52.071463264919316</v>
      </c>
      <c r="N1068" s="152">
        <f t="shared" si="193"/>
        <v>-27.468071786780449</v>
      </c>
      <c r="O1068" s="152">
        <f t="shared" si="194"/>
        <v>-166.47316234412395</v>
      </c>
      <c r="P1068" s="152">
        <f t="shared" si="195"/>
        <v>-21.74379334431195</v>
      </c>
      <c r="Q1068" s="152">
        <f t="shared" si="196"/>
        <v>-12.453744411803001</v>
      </c>
      <c r="R1068" s="153">
        <f t="shared" si="197"/>
        <v>-22.507815080353883</v>
      </c>
      <c r="S1068" s="153">
        <f t="shared" si="198"/>
        <v>12.048753818448457</v>
      </c>
      <c r="T1068" s="153">
        <f t="shared" si="199"/>
        <v>-10.459061261905426</v>
      </c>
      <c r="U1068" s="154">
        <f t="shared" si="203"/>
        <v>-17880.3572981324</v>
      </c>
      <c r="V1068" s="153">
        <f t="shared" si="192"/>
        <v>270.65665590979279</v>
      </c>
      <c r="W1068" s="153">
        <f t="shared" si="200"/>
        <v>-2.3433440902072107</v>
      </c>
      <c r="X1068" s="153">
        <f t="shared" si="201"/>
        <v>27.781980637627022</v>
      </c>
      <c r="Y1068" s="155">
        <v>1.8073130727672686</v>
      </c>
      <c r="Z1068" s="153">
        <f t="shared" si="202"/>
        <v>51.6147280093261</v>
      </c>
      <c r="AA1068" s="165">
        <v>3096.8836805595661</v>
      </c>
    </row>
    <row r="1069" spans="13:27">
      <c r="M1069" s="164">
        <f>Equations!E1069-V1068</f>
        <v>-51.983655909792787</v>
      </c>
      <c r="N1069" s="152">
        <f t="shared" si="193"/>
        <v>-27.421752774738252</v>
      </c>
      <c r="O1069" s="152">
        <f t="shared" si="194"/>
        <v>-166.1924410590197</v>
      </c>
      <c r="P1069" s="152">
        <f t="shared" si="195"/>
        <v>-21.707127100187634</v>
      </c>
      <c r="Q1069" s="152">
        <f t="shared" si="196"/>
        <v>-12.432743842783868</v>
      </c>
      <c r="R1069" s="153">
        <f t="shared" si="197"/>
        <v>-22.440887793783205</v>
      </c>
      <c r="S1069" s="153">
        <f t="shared" si="198"/>
        <v>12.033218130851676</v>
      </c>
      <c r="T1069" s="153">
        <f t="shared" si="199"/>
        <v>-10.407669662931529</v>
      </c>
      <c r="U1069" s="154">
        <f t="shared" si="203"/>
        <v>-17890.76496779533</v>
      </c>
      <c r="V1069" s="153">
        <f t="shared" si="192"/>
        <v>270.6429163984277</v>
      </c>
      <c r="W1069" s="153">
        <f t="shared" si="200"/>
        <v>-2.3570836015722989</v>
      </c>
      <c r="X1069" s="153">
        <f t="shared" si="201"/>
        <v>27.757249517169861</v>
      </c>
      <c r="Y1069" s="155">
        <v>1.8049827196277513</v>
      </c>
      <c r="Z1069" s="153">
        <f t="shared" si="202"/>
        <v>51.644811054653232</v>
      </c>
      <c r="AA1069" s="165">
        <v>3098.6886632791939</v>
      </c>
    </row>
    <row r="1070" spans="13:27">
      <c r="M1070" s="164">
        <f>Equations!E1070-V1069</f>
        <v>-51.895916398427715</v>
      </c>
      <c r="N1070" s="152">
        <f t="shared" si="193"/>
        <v>-27.375469550768692</v>
      </c>
      <c r="O1070" s="152">
        <f t="shared" si="194"/>
        <v>-165.91193667132541</v>
      </c>
      <c r="P1070" s="152">
        <f t="shared" si="195"/>
        <v>-21.670489185989851</v>
      </c>
      <c r="Q1070" s="152">
        <f t="shared" si="196"/>
        <v>-12.411759499712923</v>
      </c>
      <c r="R1070" s="153">
        <f t="shared" si="197"/>
        <v>-22.374086170649669</v>
      </c>
      <c r="S1070" s="153">
        <f t="shared" si="198"/>
        <v>12.017681657016299</v>
      </c>
      <c r="T1070" s="153">
        <f t="shared" si="199"/>
        <v>-10.35640451363337</v>
      </c>
      <c r="U1070" s="154">
        <f t="shared" si="203"/>
        <v>-17901.121372308964</v>
      </c>
      <c r="V1070" s="153">
        <f t="shared" si="192"/>
        <v>270.62924456389374</v>
      </c>
      <c r="W1070" s="153">
        <f t="shared" si="200"/>
        <v>-2.3707554361062648</v>
      </c>
      <c r="X1070" s="153">
        <f t="shared" si="201"/>
        <v>27.732640215008722</v>
      </c>
      <c r="Y1070" s="155">
        <v>1.8026522485524448</v>
      </c>
      <c r="Z1070" s="153">
        <f t="shared" si="202"/>
        <v>51.674855258795773</v>
      </c>
      <c r="AA1070" s="165">
        <v>3100.4913155277463</v>
      </c>
    </row>
    <row r="1071" spans="13:27">
      <c r="M1071" s="164">
        <f>Equations!E1071-V1070</f>
        <v>-51.808244563893766</v>
      </c>
      <c r="N1071" s="152">
        <f t="shared" si="193"/>
        <v>-27.329222026814829</v>
      </c>
      <c r="O1071" s="152">
        <f t="shared" si="194"/>
        <v>-165.6316486473626</v>
      </c>
      <c r="P1071" s="152">
        <f t="shared" si="195"/>
        <v>-21.633879532012504</v>
      </c>
      <c r="Q1071" s="152">
        <f t="shared" si="196"/>
        <v>-12.390791342666043</v>
      </c>
      <c r="R1071" s="153">
        <f t="shared" si="197"/>
        <v>-22.307410023920283</v>
      </c>
      <c r="S1071" s="153">
        <f t="shared" si="198"/>
        <v>12.002144392025327</v>
      </c>
      <c r="T1071" s="153">
        <f t="shared" si="199"/>
        <v>-10.305265631894956</v>
      </c>
      <c r="U1071" s="154">
        <f t="shared" si="203"/>
        <v>-17911.426637940858</v>
      </c>
      <c r="V1071" s="153">
        <f t="shared" si="192"/>
        <v>270.61564023950081</v>
      </c>
      <c r="W1071" s="153">
        <f t="shared" si="200"/>
        <v>-2.3843597604991942</v>
      </c>
      <c r="X1071" s="153">
        <f t="shared" si="201"/>
        <v>27.70815243110145</v>
      </c>
      <c r="Y1071" s="155">
        <v>1.8003216588037991</v>
      </c>
      <c r="Z1071" s="153">
        <f t="shared" si="202"/>
        <v>51.704860619775836</v>
      </c>
      <c r="AA1071" s="165">
        <v>3102.2916371865504</v>
      </c>
    </row>
    <row r="1072" spans="13:27">
      <c r="M1072" s="164">
        <f>Equations!E1072-V1071</f>
        <v>-51.720640239500824</v>
      </c>
      <c r="N1072" s="152">
        <f t="shared" si="193"/>
        <v>-27.283010114946418</v>
      </c>
      <c r="O1072" s="152">
        <f t="shared" si="194"/>
        <v>-165.35157645422069</v>
      </c>
      <c r="P1072" s="152">
        <f t="shared" si="195"/>
        <v>-21.597298068649796</v>
      </c>
      <c r="Q1072" s="152">
        <f t="shared" si="196"/>
        <v>-12.369839331776552</v>
      </c>
      <c r="R1072" s="153">
        <f t="shared" si="197"/>
        <v>-22.240859167067793</v>
      </c>
      <c r="S1072" s="153">
        <f t="shared" si="198"/>
        <v>11.986606330950929</v>
      </c>
      <c r="T1072" s="153">
        <f t="shared" si="199"/>
        <v>-10.254252836116864</v>
      </c>
      <c r="U1072" s="154">
        <f t="shared" si="203"/>
        <v>-17921.680890776974</v>
      </c>
      <c r="V1072" s="153">
        <f t="shared" si="192"/>
        <v>270.60210325879859</v>
      </c>
      <c r="W1072" s="153">
        <f t="shared" si="200"/>
        <v>-2.3978967412014072</v>
      </c>
      <c r="X1072" s="153">
        <f t="shared" si="201"/>
        <v>27.683785865837468</v>
      </c>
      <c r="Y1072" s="155">
        <v>1.7979909496426394</v>
      </c>
      <c r="Z1072" s="153">
        <f t="shared" si="202"/>
        <v>51.734827135603219</v>
      </c>
      <c r="AA1072" s="165">
        <v>3104.0896281361929</v>
      </c>
    </row>
    <row r="1073" spans="13:27">
      <c r="M1073" s="164">
        <f>Equations!E1073-V1072</f>
        <v>-51.633103258798599</v>
      </c>
      <c r="N1073" s="152">
        <f t="shared" si="193"/>
        <v>-27.236833727359731</v>
      </c>
      <c r="O1073" s="152">
        <f t="shared" si="194"/>
        <v>-165.07171955975593</v>
      </c>
      <c r="P1073" s="152">
        <f t="shared" si="195"/>
        <v>-21.560744726396084</v>
      </c>
      <c r="Q1073" s="152">
        <f t="shared" si="196"/>
        <v>-12.348903427235131</v>
      </c>
      <c r="R1073" s="153">
        <f t="shared" si="197"/>
        <v>-22.174433414069846</v>
      </c>
      <c r="S1073" s="153">
        <f t="shared" si="198"/>
        <v>11.971067468854391</v>
      </c>
      <c r="T1073" s="153">
        <f t="shared" si="199"/>
        <v>-10.203365945215454</v>
      </c>
      <c r="U1073" s="154">
        <f t="shared" si="203"/>
        <v>-17931.884256722191</v>
      </c>
      <c r="V1073" s="153">
        <f t="shared" si="192"/>
        <v>270.58863345557592</v>
      </c>
      <c r="W1073" s="153">
        <f t="shared" si="200"/>
        <v>-2.4113665444240837</v>
      </c>
      <c r="X1073" s="153">
        <f t="shared" si="201"/>
        <v>27.65954022003665</v>
      </c>
      <c r="Y1073" s="155">
        <v>1.7956601203281586</v>
      </c>
      <c r="Z1073" s="153">
        <f t="shared" si="202"/>
        <v>51.764754804275348</v>
      </c>
      <c r="AA1073" s="165">
        <v>3105.8852882565211</v>
      </c>
    </row>
    <row r="1074" spans="13:27">
      <c r="M1074" s="164">
        <f>Equations!E1074-V1073</f>
        <v>-51.54563345557591</v>
      </c>
      <c r="N1074" s="152">
        <f t="shared" si="193"/>
        <v>-27.190692776377176</v>
      </c>
      <c r="O1074" s="152">
        <f t="shared" si="194"/>
        <v>-164.79207743258894</v>
      </c>
      <c r="P1074" s="152">
        <f t="shared" si="195"/>
        <v>-21.524219435845566</v>
      </c>
      <c r="Q1074" s="152">
        <f t="shared" si="196"/>
        <v>-12.327983589289653</v>
      </c>
      <c r="R1074" s="153">
        <f t="shared" si="197"/>
        <v>-22.108132579408004</v>
      </c>
      <c r="S1074" s="153">
        <f t="shared" si="198"/>
        <v>11.955527800786054</v>
      </c>
      <c r="T1074" s="153">
        <f t="shared" si="199"/>
        <v>-10.152604778621949</v>
      </c>
      <c r="U1074" s="154">
        <f t="shared" si="203"/>
        <v>-17942.036861500812</v>
      </c>
      <c r="V1074" s="153">
        <f t="shared" si="192"/>
        <v>270.57523066386</v>
      </c>
      <c r="W1074" s="153">
        <f t="shared" si="200"/>
        <v>-2.4247693361400025</v>
      </c>
      <c r="X1074" s="153">
        <f t="shared" si="201"/>
        <v>27.635415194947996</v>
      </c>
      <c r="Y1074" s="155">
        <v>1.7933291701179082</v>
      </c>
      <c r="Z1074" s="153">
        <f t="shared" si="202"/>
        <v>51.794643623777318</v>
      </c>
      <c r="AA1074" s="165">
        <v>3107.678617426639</v>
      </c>
    </row>
    <row r="1075" spans="13:27">
      <c r="M1075" s="164">
        <f>Equations!E1075-V1074</f>
        <v>-51.458230663860007</v>
      </c>
      <c r="N1075" s="152">
        <f t="shared" si="193"/>
        <v>-27.14458717444694</v>
      </c>
      <c r="O1075" s="152">
        <f t="shared" si="194"/>
        <v>-164.51264954210265</v>
      </c>
      <c r="P1075" s="152">
        <f t="shared" si="195"/>
        <v>-21.48772212769201</v>
      </c>
      <c r="Q1075" s="152">
        <f t="shared" si="196"/>
        <v>-12.307079778245011</v>
      </c>
      <c r="R1075" s="153">
        <f t="shared" si="197"/>
        <v>-22.041956478066773</v>
      </c>
      <c r="S1075" s="153">
        <f t="shared" si="198"/>
        <v>11.939987321785258</v>
      </c>
      <c r="T1075" s="153">
        <f t="shared" si="199"/>
        <v>-10.101969156281514</v>
      </c>
      <c r="U1075" s="154">
        <f t="shared" si="203"/>
        <v>-17952.138830657095</v>
      </c>
      <c r="V1075" s="153">
        <f t="shared" si="192"/>
        <v>270.56189471791561</v>
      </c>
      <c r="W1075" s="153">
        <f t="shared" si="200"/>
        <v>-2.4381052820843934</v>
      </c>
      <c r="X1075" s="153">
        <f t="shared" si="201"/>
        <v>27.611410492248091</v>
      </c>
      <c r="Y1075" s="155">
        <v>1.7909980982677887</v>
      </c>
      <c r="Z1075" s="153">
        <f t="shared" si="202"/>
        <v>51.82449359208178</v>
      </c>
      <c r="AA1075" s="165">
        <v>3109.4696155249067</v>
      </c>
    </row>
    <row r="1076" spans="13:27">
      <c r="M1076" s="164">
        <f>Equations!E1076-V1075</f>
        <v>-51.370894717915633</v>
      </c>
      <c r="N1076" s="152">
        <f t="shared" si="193"/>
        <v>-27.098516834142469</v>
      </c>
      <c r="O1076" s="152">
        <f t="shared" si="194"/>
        <v>-164.23343535843921</v>
      </c>
      <c r="P1076" s="152">
        <f t="shared" si="195"/>
        <v>-21.451252732728342</v>
      </c>
      <c r="Q1076" s="152">
        <f t="shared" si="196"/>
        <v>-12.2861919544629</v>
      </c>
      <c r="R1076" s="153">
        <f t="shared" si="197"/>
        <v>-21.975904925532543</v>
      </c>
      <c r="S1076" s="153">
        <f t="shared" si="198"/>
        <v>11.924446026880283</v>
      </c>
      <c r="T1076" s="153">
        <f t="shared" si="199"/>
        <v>-10.05145889865226</v>
      </c>
      <c r="U1076" s="154">
        <f t="shared" si="203"/>
        <v>-17962.190289555747</v>
      </c>
      <c r="V1076" s="153">
        <f t="shared" si="192"/>
        <v>270.54862545224461</v>
      </c>
      <c r="W1076" s="153">
        <f t="shared" si="200"/>
        <v>-2.4513745477553925</v>
      </c>
      <c r="X1076" s="153">
        <f t="shared" si="201"/>
        <v>27.587525814040294</v>
      </c>
      <c r="Y1076" s="155">
        <v>1.7886669040320424</v>
      </c>
      <c r="Z1076" s="153">
        <f t="shared" si="202"/>
        <v>51.854304707148984</v>
      </c>
      <c r="AA1076" s="165">
        <v>3111.2582824289389</v>
      </c>
    </row>
    <row r="1077" spans="13:27">
      <c r="M1077" s="164">
        <f>Equations!E1077-V1076</f>
        <v>-51.283625452244621</v>
      </c>
      <c r="N1077" s="152">
        <f t="shared" si="193"/>
        <v>-27.052481668162301</v>
      </c>
      <c r="O1077" s="152">
        <f t="shared" si="194"/>
        <v>-163.95443435249877</v>
      </c>
      <c r="P1077" s="152">
        <f t="shared" si="195"/>
        <v>-21.414811181846499</v>
      </c>
      <c r="Q1077" s="152">
        <f t="shared" si="196"/>
        <v>-12.26532007836172</v>
      </c>
      <c r="R1077" s="153">
        <f t="shared" si="197"/>
        <v>-21.909977737792776</v>
      </c>
      <c r="S1077" s="153">
        <f t="shared" si="198"/>
        <v>11.908903911088309</v>
      </c>
      <c r="T1077" s="153">
        <f t="shared" si="199"/>
        <v>-10.001073826704467</v>
      </c>
      <c r="U1077" s="154">
        <f t="shared" si="203"/>
        <v>-17972.191363382452</v>
      </c>
      <c r="V1077" s="153">
        <f t="shared" si="192"/>
        <v>270.53542270158522</v>
      </c>
      <c r="W1077" s="153">
        <f t="shared" si="200"/>
        <v>-2.4645772984147811</v>
      </c>
      <c r="X1077" s="153">
        <f t="shared" si="201"/>
        <v>27.563760862853393</v>
      </c>
      <c r="Y1077" s="155">
        <v>1.7863355866632462</v>
      </c>
      <c r="Z1077" s="153">
        <f t="shared" si="202"/>
        <v>51.884076966926706</v>
      </c>
      <c r="AA1077" s="165">
        <v>3113.0446180156023</v>
      </c>
    </row>
    <row r="1078" spans="13:27">
      <c r="M1078" s="164">
        <f>Equations!E1078-V1077</f>
        <v>-51.19642270158522</v>
      </c>
      <c r="N1078" s="152">
        <f t="shared" si="193"/>
        <v>-27.00648158932966</v>
      </c>
      <c r="O1078" s="152">
        <f t="shared" si="194"/>
        <v>-163.67564599593732</v>
      </c>
      <c r="P1078" s="152">
        <f t="shared" si="195"/>
        <v>-21.378397406037148</v>
      </c>
      <c r="Q1078" s="152">
        <f t="shared" si="196"/>
        <v>-12.244464110416413</v>
      </c>
      <c r="R1078" s="153">
        <f t="shared" si="197"/>
        <v>-21.844174731335038</v>
      </c>
      <c r="S1078" s="153">
        <f t="shared" si="198"/>
        <v>11.893360969415349</v>
      </c>
      <c r="T1078" s="153">
        <f t="shared" si="199"/>
        <v>-9.9508137619196884</v>
      </c>
      <c r="U1078" s="154">
        <f t="shared" si="203"/>
        <v>-17982.142177144371</v>
      </c>
      <c r="V1078" s="153">
        <f t="shared" si="192"/>
        <v>270.52228630091139</v>
      </c>
      <c r="W1078" s="153">
        <f t="shared" si="200"/>
        <v>-2.4777136990886106</v>
      </c>
      <c r="X1078" s="153">
        <f t="shared" si="201"/>
        <v>27.540115341640501</v>
      </c>
      <c r="Y1078" s="155">
        <v>1.7840041454123023</v>
      </c>
      <c r="Z1078" s="153">
        <f t="shared" si="202"/>
        <v>51.913810369350244</v>
      </c>
      <c r="AA1078" s="165">
        <v>3114.8286221610147</v>
      </c>
    </row>
    <row r="1079" spans="13:27">
      <c r="M1079" s="164">
        <f>Equations!E1079-V1078</f>
        <v>-51.109286300911407</v>
      </c>
      <c r="N1079" s="152">
        <f t="shared" si="193"/>
        <v>-26.960516510592139</v>
      </c>
      <c r="O1079" s="152">
        <f t="shared" si="194"/>
        <v>-163.39706976116449</v>
      </c>
      <c r="P1079" s="152">
        <f t="shared" si="195"/>
        <v>-21.342011336389383</v>
      </c>
      <c r="Q1079" s="152">
        <f t="shared" si="196"/>
        <v>-12.2236240111583</v>
      </c>
      <c r="R1079" s="153">
        <f t="shared" si="197"/>
        <v>-21.778495723146058</v>
      </c>
      <c r="S1079" s="153">
        <f t="shared" si="198"/>
        <v>11.877817196856197</v>
      </c>
      <c r="T1079" s="153">
        <f t="shared" si="199"/>
        <v>-9.9006785262898607</v>
      </c>
      <c r="U1079" s="154">
        <f t="shared" si="203"/>
        <v>-17992.042855670661</v>
      </c>
      <c r="V1079" s="153">
        <f t="shared" si="192"/>
        <v>270.50921608543189</v>
      </c>
      <c r="W1079" s="153">
        <f t="shared" si="200"/>
        <v>-2.4907839145681123</v>
      </c>
      <c r="X1079" s="153">
        <f t="shared" si="201"/>
        <v>27.516588953777397</v>
      </c>
      <c r="Y1079" s="155">
        <v>1.7816725795284296</v>
      </c>
      <c r="Z1079" s="153">
        <f t="shared" si="202"/>
        <v>51.943504912342384</v>
      </c>
      <c r="AA1079" s="165">
        <v>3116.6102947405429</v>
      </c>
    </row>
    <row r="1080" spans="13:27">
      <c r="M1080" s="164">
        <f>Equations!E1080-V1079</f>
        <v>-51.022216085431921</v>
      </c>
      <c r="N1080" s="152">
        <f t="shared" si="193"/>
        <v>-26.91458634502116</v>
      </c>
      <c r="O1080" s="152">
        <f t="shared" si="194"/>
        <v>-163.11870512134035</v>
      </c>
      <c r="P1080" s="152">
        <f t="shared" si="195"/>
        <v>-21.305652904090323</v>
      </c>
      <c r="Q1080" s="152">
        <f t="shared" si="196"/>
        <v>-12.202799741174847</v>
      </c>
      <c r="R1080" s="153">
        <f t="shared" si="197"/>
        <v>-21.712940530710629</v>
      </c>
      <c r="S1080" s="153">
        <f t="shared" si="198"/>
        <v>11.862272588394363</v>
      </c>
      <c r="T1080" s="153">
        <f t="shared" si="199"/>
        <v>-9.8506679423162655</v>
      </c>
      <c r="U1080" s="154">
        <f t="shared" si="203"/>
        <v>-18001.893523612976</v>
      </c>
      <c r="V1080" s="153">
        <f t="shared" si="192"/>
        <v>270.49621189059002</v>
      </c>
      <c r="W1080" s="153">
        <f t="shared" si="200"/>
        <v>-2.5037881094099816</v>
      </c>
      <c r="X1080" s="153">
        <f t="shared" si="201"/>
        <v>27.493181403062032</v>
      </c>
      <c r="Y1080" s="155">
        <v>1.7793408882591544</v>
      </c>
      <c r="Z1080" s="153">
        <f t="shared" si="202"/>
        <v>51.973160593813368</v>
      </c>
      <c r="AA1080" s="165">
        <v>3118.3896356288019</v>
      </c>
    </row>
    <row r="1081" spans="13:27">
      <c r="M1081" s="164">
        <f>Equations!E1081-V1080</f>
        <v>-50.93521189059004</v>
      </c>
      <c r="N1081" s="152">
        <f t="shared" si="193"/>
        <v>-26.868691005811865</v>
      </c>
      <c r="O1081" s="152">
        <f t="shared" si="194"/>
        <v>-162.84055155037493</v>
      </c>
      <c r="P1081" s="152">
        <f t="shared" si="195"/>
        <v>-21.269322040425028</v>
      </c>
      <c r="Q1081" s="152">
        <f t="shared" si="196"/>
        <v>-12.181991261109616</v>
      </c>
      <c r="R1081" s="153">
        <f t="shared" si="197"/>
        <v>-21.647508972010922</v>
      </c>
      <c r="S1081" s="153">
        <f t="shared" si="198"/>
        <v>11.846727139002027</v>
      </c>
      <c r="T1081" s="153">
        <f t="shared" si="199"/>
        <v>-9.8007818330088945</v>
      </c>
      <c r="U1081" s="154">
        <f t="shared" si="203"/>
        <v>-18011.694305445984</v>
      </c>
      <c r="V1081" s="153">
        <f t="shared" si="192"/>
        <v>270.48327355206254</v>
      </c>
      <c r="W1081" s="153">
        <f t="shared" si="200"/>
        <v>-2.516726447937458</v>
      </c>
      <c r="X1081" s="153">
        <f t="shared" si="201"/>
        <v>27.469892393712577</v>
      </c>
      <c r="Y1081" s="155">
        <v>1.7770090708503039</v>
      </c>
      <c r="Z1081" s="153">
        <f t="shared" si="202"/>
        <v>52.002777411660873</v>
      </c>
      <c r="AA1081" s="165">
        <v>3120.1666446996524</v>
      </c>
    </row>
    <row r="1082" spans="13:27">
      <c r="M1082" s="164">
        <f>Equations!E1082-V1081</f>
        <v>-50.848273552062551</v>
      </c>
      <c r="N1082" s="152">
        <f t="shared" si="193"/>
        <v>-26.822830406282574</v>
      </c>
      <c r="O1082" s="152">
        <f t="shared" si="194"/>
        <v>-162.56260852292471</v>
      </c>
      <c r="P1082" s="152">
        <f t="shared" si="195"/>
        <v>-21.233018676776073</v>
      </c>
      <c r="Q1082" s="152">
        <f t="shared" si="196"/>
        <v>-12.161198531662016</v>
      </c>
      <c r="R1082" s="153">
        <f t="shared" si="197"/>
        <v>-21.582200865525323</v>
      </c>
      <c r="S1082" s="153">
        <f t="shared" si="198"/>
        <v>11.831180843639968</v>
      </c>
      <c r="T1082" s="153">
        <f t="shared" si="199"/>
        <v>-9.7510200218853544</v>
      </c>
      <c r="U1082" s="154">
        <f t="shared" si="203"/>
        <v>-18021.44532546787</v>
      </c>
      <c r="V1082" s="153">
        <f t="shared" si="192"/>
        <v>270.47040090575939</v>
      </c>
      <c r="W1082" s="153">
        <f t="shared" si="200"/>
        <v>-2.5295990942406092</v>
      </c>
      <c r="X1082" s="153">
        <f t="shared" si="201"/>
        <v>27.446721630366902</v>
      </c>
      <c r="Y1082" s="155">
        <v>1.7746771265459951</v>
      </c>
      <c r="Z1082" s="153">
        <f t="shared" si="202"/>
        <v>52.032355363769973</v>
      </c>
      <c r="AA1082" s="165">
        <v>3121.9413218261984</v>
      </c>
    </row>
    <row r="1083" spans="13:27">
      <c r="M1083" s="164">
        <f>Equations!E1083-V1082</f>
        <v>-50.761400905759388</v>
      </c>
      <c r="N1083" s="152">
        <f t="shared" si="193"/>
        <v>-26.7770044598746</v>
      </c>
      <c r="O1083" s="152">
        <f t="shared" si="194"/>
        <v>-162.28487551439153</v>
      </c>
      <c r="P1083" s="152">
        <f t="shared" si="195"/>
        <v>-21.196742744623386</v>
      </c>
      <c r="Q1083" s="152">
        <f t="shared" si="196"/>
        <v>-12.140421513587215</v>
      </c>
      <c r="R1083" s="153">
        <f t="shared" si="197"/>
        <v>-21.517016030227698</v>
      </c>
      <c r="S1083" s="153">
        <f t="shared" si="198"/>
        <v>11.815633697257526</v>
      </c>
      <c r="T1083" s="153">
        <f t="shared" si="199"/>
        <v>-9.7013823329701712</v>
      </c>
      <c r="U1083" s="154">
        <f t="shared" si="203"/>
        <v>-18031.146707800839</v>
      </c>
      <c r="V1083" s="153">
        <f t="shared" si="192"/>
        <v>270.45759378782253</v>
      </c>
      <c r="W1083" s="153">
        <f t="shared" si="200"/>
        <v>-2.5424062121774682</v>
      </c>
      <c r="X1083" s="153">
        <f t="shared" si="201"/>
        <v>27.423668818080557</v>
      </c>
      <c r="Y1083" s="155">
        <v>1.772345054588629</v>
      </c>
      <c r="Z1083" s="153">
        <f t="shared" si="202"/>
        <v>52.06189444801312</v>
      </c>
      <c r="AA1083" s="165">
        <v>3123.7136668807871</v>
      </c>
    </row>
    <row r="1084" spans="13:27">
      <c r="M1084" s="164">
        <f>Equations!E1084-V1083</f>
        <v>-50.674593787822545</v>
      </c>
      <c r="N1084" s="152">
        <f t="shared" si="193"/>
        <v>-26.731213080151669</v>
      </c>
      <c r="O1084" s="152">
        <f t="shared" si="194"/>
        <v>-162.00735200091921</v>
      </c>
      <c r="P1084" s="152">
        <f t="shared" si="195"/>
        <v>-21.160494175543786</v>
      </c>
      <c r="Q1084" s="152">
        <f t="shared" si="196"/>
        <v>-12.119660167695884</v>
      </c>
      <c r="R1084" s="153">
        <f t="shared" si="197"/>
        <v>-21.451954285586257</v>
      </c>
      <c r="S1084" s="153">
        <f t="shared" si="198"/>
        <v>11.800085694792532</v>
      </c>
      <c r="T1084" s="153">
        <f t="shared" si="199"/>
        <v>-9.6518685907937254</v>
      </c>
      <c r="U1084" s="154">
        <f t="shared" si="203"/>
        <v>-18040.798576391633</v>
      </c>
      <c r="V1084" s="153">
        <f t="shared" si="192"/>
        <v>270.44485203462591</v>
      </c>
      <c r="W1084" s="153">
        <f t="shared" si="200"/>
        <v>-2.5551479653740898</v>
      </c>
      <c r="X1084" s="153">
        <f t="shared" si="201"/>
        <v>27.400733662326637</v>
      </c>
      <c r="Y1084" s="155">
        <v>1.7700128542188798</v>
      </c>
      <c r="Z1084" s="153">
        <f t="shared" si="202"/>
        <v>52.091394662250096</v>
      </c>
      <c r="AA1084" s="165">
        <v>3125.4836797350058</v>
      </c>
    </row>
    <row r="1085" spans="13:27">
      <c r="M1085" s="164">
        <f>Equations!E1085-V1084</f>
        <v>-50.587852034625939</v>
      </c>
      <c r="N1085" s="152">
        <f t="shared" si="193"/>
        <v>-26.685456180799839</v>
      </c>
      <c r="O1085" s="152">
        <f t="shared" si="194"/>
        <v>-161.73003745939295</v>
      </c>
      <c r="P1085" s="152">
        <f t="shared" si="195"/>
        <v>-21.124272901210965</v>
      </c>
      <c r="Q1085" s="152">
        <f t="shared" si="196"/>
        <v>-12.098914454854162</v>
      </c>
      <c r="R1085" s="153">
        <f t="shared" si="197"/>
        <v>-21.387015451562863</v>
      </c>
      <c r="S1085" s="153">
        <f t="shared" si="198"/>
        <v>11.784536831171248</v>
      </c>
      <c r="T1085" s="153">
        <f t="shared" si="199"/>
        <v>-9.602478620391615</v>
      </c>
      <c r="U1085" s="154">
        <f t="shared" si="203"/>
        <v>-18050.401055012026</v>
      </c>
      <c r="V1085" s="153">
        <f t="shared" si="192"/>
        <v>270.43217548277426</v>
      </c>
      <c r="W1085" s="153">
        <f t="shared" si="200"/>
        <v>-2.5678245172257448</v>
      </c>
      <c r="X1085" s="153">
        <f t="shared" si="201"/>
        <v>27.377915868993661</v>
      </c>
      <c r="Y1085" s="155">
        <v>1.7676805246756873</v>
      </c>
      <c r="Z1085" s="153">
        <f t="shared" si="202"/>
        <v>52.120856004328026</v>
      </c>
      <c r="AA1085" s="165">
        <v>3127.2513602596814</v>
      </c>
    </row>
    <row r="1086" spans="13:27">
      <c r="M1086" s="164">
        <f>Equations!E1086-V1085</f>
        <v>-50.501175482774272</v>
      </c>
      <c r="N1086" s="152">
        <f t="shared" si="193"/>
        <v>-26.639733675626907</v>
      </c>
      <c r="O1086" s="152">
        <f t="shared" si="194"/>
        <v>-161.45293136743581</v>
      </c>
      <c r="P1086" s="152">
        <f t="shared" si="195"/>
        <v>-21.088078853394951</v>
      </c>
      <c r="Q1086" s="152">
        <f t="shared" si="196"/>
        <v>-12.078184335983387</v>
      </c>
      <c r="R1086" s="153">
        <f t="shared" si="197"/>
        <v>-21.322199348611885</v>
      </c>
      <c r="S1086" s="153">
        <f t="shared" si="198"/>
        <v>11.768987101308312</v>
      </c>
      <c r="T1086" s="153">
        <f t="shared" si="199"/>
        <v>-9.5532122473035734</v>
      </c>
      <c r="U1086" s="154">
        <f t="shared" si="203"/>
        <v>-18059.954267259331</v>
      </c>
      <c r="V1086" s="153">
        <f t="shared" si="192"/>
        <v>270.41956396910251</v>
      </c>
      <c r="W1086" s="153">
        <f t="shared" si="200"/>
        <v>-2.5804360308974879</v>
      </c>
      <c r="X1086" s="153">
        <f t="shared" si="201"/>
        <v>27.355215144384523</v>
      </c>
      <c r="Y1086" s="155">
        <v>1.7653480651962468</v>
      </c>
      <c r="Z1086" s="153">
        <f t="shared" si="202"/>
        <v>52.15027847208129</v>
      </c>
      <c r="AA1086" s="165">
        <v>3129.0167083248775</v>
      </c>
    </row>
    <row r="1087" spans="13:27">
      <c r="M1087" s="164">
        <f>Equations!E1087-V1086</f>
        <v>-50.414563969102517</v>
      </c>
      <c r="N1087" s="152">
        <f t="shared" si="193"/>
        <v>-26.594045478562158</v>
      </c>
      <c r="O1087" s="152">
        <f t="shared" si="194"/>
        <v>-161.17603320340703</v>
      </c>
      <c r="P1087" s="152">
        <f t="shared" si="195"/>
        <v>-21.051911963961953</v>
      </c>
      <c r="Q1087" s="152">
        <f t="shared" si="196"/>
        <v>-12.057469772059962</v>
      </c>
      <c r="R1087" s="153">
        <f t="shared" si="197"/>
        <v>-21.257505797679379</v>
      </c>
      <c r="S1087" s="153">
        <f t="shared" si="198"/>
        <v>11.75343650010668</v>
      </c>
      <c r="T1087" s="153">
        <f t="shared" si="199"/>
        <v>-9.5040692975726984</v>
      </c>
      <c r="U1087" s="154">
        <f t="shared" si="203"/>
        <v>-18069.458336556905</v>
      </c>
      <c r="V1087" s="153">
        <f t="shared" si="192"/>
        <v>270.40701733067556</v>
      </c>
      <c r="W1087" s="153">
        <f t="shared" si="200"/>
        <v>-2.5929826693244422</v>
      </c>
      <c r="X1087" s="153">
        <f t="shared" si="201"/>
        <v>27.332631195216003</v>
      </c>
      <c r="Y1087" s="155">
        <v>1.7630154750160019</v>
      </c>
      <c r="Z1087" s="153">
        <f t="shared" si="202"/>
        <v>52.179662063331556</v>
      </c>
      <c r="AA1087" s="165">
        <v>3130.7797237998934</v>
      </c>
    </row>
    <row r="1088" spans="13:27">
      <c r="M1088" s="164">
        <f>Equations!E1088-V1087</f>
        <v>-50.328017330675578</v>
      </c>
      <c r="N1088" s="152">
        <f t="shared" si="193"/>
        <v>-26.548391503656152</v>
      </c>
      <c r="O1088" s="152">
        <f t="shared" si="194"/>
        <v>-160.89934244640094</v>
      </c>
      <c r="P1088" s="152">
        <f t="shared" si="195"/>
        <v>-21.015772164874189</v>
      </c>
      <c r="Q1088" s="152">
        <f t="shared" si="196"/>
        <v>-12.036770724115289</v>
      </c>
      <c r="R1088" s="153">
        <f t="shared" si="197"/>
        <v>-21.192934620202269</v>
      </c>
      <c r="S1088" s="153">
        <f t="shared" si="198"/>
        <v>11.737885022457558</v>
      </c>
      <c r="T1088" s="153">
        <f t="shared" si="199"/>
        <v>-9.4550495977447113</v>
      </c>
      <c r="U1088" s="154">
        <f t="shared" si="203"/>
        <v>-18078.913386154651</v>
      </c>
      <c r="V1088" s="153">
        <f t="shared" si="192"/>
        <v>270.39453540478701</v>
      </c>
      <c r="W1088" s="153">
        <f t="shared" si="200"/>
        <v>-2.6054645952129931</v>
      </c>
      <c r="X1088" s="153">
        <f t="shared" si="201"/>
        <v>27.310163728616612</v>
      </c>
      <c r="Y1088" s="155">
        <v>1.7606827533686336</v>
      </c>
      <c r="Z1088" s="153">
        <f t="shared" si="202"/>
        <v>52.209006775887701</v>
      </c>
      <c r="AA1088" s="165">
        <v>3132.5404065532621</v>
      </c>
    </row>
    <row r="1089" spans="13:27">
      <c r="M1089" s="164">
        <f>Equations!E1089-V1088</f>
        <v>-50.241535404787015</v>
      </c>
      <c r="N1089" s="152">
        <f t="shared" si="193"/>
        <v>-26.502771665080068</v>
      </c>
      <c r="O1089" s="152">
        <f t="shared" si="194"/>
        <v>-160.62285857624283</v>
      </c>
      <c r="P1089" s="152">
        <f t="shared" si="195"/>
        <v>-20.979659388189344</v>
      </c>
      <c r="Q1089" s="152">
        <f t="shared" si="196"/>
        <v>-12.016087153235455</v>
      </c>
      <c r="R1089" s="153">
        <f t="shared" si="197"/>
        <v>-21.128485638107232</v>
      </c>
      <c r="S1089" s="153">
        <f t="shared" si="198"/>
        <v>11.722332663240364</v>
      </c>
      <c r="T1089" s="153">
        <f t="shared" si="199"/>
        <v>-9.4061529748668686</v>
      </c>
      <c r="U1089" s="154">
        <f t="shared" si="203"/>
        <v>-18088.319539129516</v>
      </c>
      <c r="V1089" s="153">
        <f t="shared" si="192"/>
        <v>270.38211802895887</v>
      </c>
      <c r="W1089" s="153">
        <f t="shared" si="200"/>
        <v>-2.617881971041129</v>
      </c>
      <c r="X1089" s="153">
        <f t="shared" si="201"/>
        <v>27.287812452125969</v>
      </c>
      <c r="Y1089" s="155">
        <v>1.7583498994860545</v>
      </c>
      <c r="Z1089" s="153">
        <f t="shared" si="202"/>
        <v>52.238312607545801</v>
      </c>
      <c r="AA1089" s="165">
        <v>3134.298756452748</v>
      </c>
    </row>
    <row r="1090" spans="13:27">
      <c r="M1090" s="164">
        <f>Equations!E1090-V1089</f>
        <v>-50.155118028958896</v>
      </c>
      <c r="N1090" s="152">
        <f t="shared" si="193"/>
        <v>-26.457185877125628</v>
      </c>
      <c r="O1090" s="152">
        <f t="shared" si="194"/>
        <v>-160.34658107348866</v>
      </c>
      <c r="P1090" s="152">
        <f t="shared" si="195"/>
        <v>-20.94357356606054</v>
      </c>
      <c r="Q1090" s="152">
        <f t="shared" si="196"/>
        <v>-11.995419020561197</v>
      </c>
      <c r="R1090" s="153">
        <f t="shared" si="197"/>
        <v>-21.064158673809946</v>
      </c>
      <c r="S1090" s="153">
        <f t="shared" si="198"/>
        <v>11.70677941732264</v>
      </c>
      <c r="T1090" s="153">
        <f t="shared" si="199"/>
        <v>-9.357379256487306</v>
      </c>
      <c r="U1090" s="154">
        <f t="shared" si="203"/>
        <v>-18097.676918386001</v>
      </c>
      <c r="V1090" s="153">
        <f t="shared" si="192"/>
        <v>270.36976504094088</v>
      </c>
      <c r="W1090" s="153">
        <f t="shared" si="200"/>
        <v>-2.6302349590591234</v>
      </c>
      <c r="X1090" s="153">
        <f t="shared" si="201"/>
        <v>27.265577073693578</v>
      </c>
      <c r="Y1090" s="155">
        <v>1.7560169125983958</v>
      </c>
      <c r="Z1090" s="153">
        <f t="shared" si="202"/>
        <v>52.267579556089103</v>
      </c>
      <c r="AA1090" s="165">
        <v>3136.0547733653461</v>
      </c>
    </row>
    <row r="1091" spans="13:27">
      <c r="M1091" s="164">
        <f>Equations!E1091-V1090</f>
        <v>-50.068765040940889</v>
      </c>
      <c r="N1091" s="152">
        <f t="shared" si="193"/>
        <v>-26.411634054204619</v>
      </c>
      <c r="O1091" s="152">
        <f t="shared" si="194"/>
        <v>-160.07050941942194</v>
      </c>
      <c r="P1091" s="152">
        <f t="shared" si="195"/>
        <v>-20.907514630735932</v>
      </c>
      <c r="Q1091" s="152">
        <f t="shared" si="196"/>
        <v>-11.974766287287688</v>
      </c>
      <c r="R1091" s="153">
        <f t="shared" si="197"/>
        <v>-20.999953550214133</v>
      </c>
      <c r="S1091" s="153">
        <f t="shared" si="198"/>
        <v>11.691225279560021</v>
      </c>
      <c r="T1091" s="153">
        <f t="shared" si="199"/>
        <v>-9.3087282706541128</v>
      </c>
      <c r="U1091" s="154">
        <f t="shared" si="203"/>
        <v>-18106.985646656656</v>
      </c>
      <c r="V1091" s="153">
        <f t="shared" ref="V1091:V1102" si="204">U1091/(J$3*1670)+J$2</f>
        <v>270.35747627870967</v>
      </c>
      <c r="W1091" s="153">
        <f t="shared" si="200"/>
        <v>-2.6425237212903312</v>
      </c>
      <c r="X1091" s="153">
        <f t="shared" si="201"/>
        <v>27.243457301677402</v>
      </c>
      <c r="Y1091" s="155">
        <v>1.7536837919340029</v>
      </c>
      <c r="Z1091" s="153">
        <f t="shared" si="202"/>
        <v>52.296807619287996</v>
      </c>
      <c r="AA1091" s="165">
        <v>3137.8084571572799</v>
      </c>
    </row>
    <row r="1092" spans="13:27">
      <c r="M1092" s="164">
        <f>Equations!E1092-V1091</f>
        <v>-49.982476278709669</v>
      </c>
      <c r="N1092" s="152">
        <f t="shared" ref="N1092:N1102" si="205">(L$2*G$20*M1092)/(G$19)</f>
        <v>-26.366116110848562</v>
      </c>
      <c r="O1092" s="152">
        <f t="shared" ref="O1092:O1102" si="206">(L$4*G$20*M1092)/(G$19)</f>
        <v>-159.79464309605189</v>
      </c>
      <c r="P1092" s="152">
        <f t="shared" ref="P1092:P1102" si="207">(L$3*G$28*M1092)/(G$27)</f>
        <v>-20.871482514558469</v>
      </c>
      <c r="Q1092" s="152">
        <f t="shared" ref="Q1092:Q1102" si="208">(H$38*G$30*M1092)/(G$31)</f>
        <v>-11.954128914664389</v>
      </c>
      <c r="R1092" s="153">
        <f t="shared" ref="R1092:R1102" si="209">Q1092*Y1092</f>
        <v>-20.935870090710626</v>
      </c>
      <c r="S1092" s="153">
        <f t="shared" ref="S1092:S1102" si="210">H$14*H$15*Y1092</f>
        <v>11.675670244796139</v>
      </c>
      <c r="T1092" s="153">
        <f t="shared" ref="T1092:T1102" si="211">R1092+S1092</f>
        <v>-9.260199845914487</v>
      </c>
      <c r="U1092" s="154">
        <f t="shared" si="203"/>
        <v>-18116.24584650257</v>
      </c>
      <c r="V1092" s="153">
        <f t="shared" si="204"/>
        <v>270.34525158046824</v>
      </c>
      <c r="W1092" s="153">
        <f t="shared" ref="W1092:W1102" si="212">(V1092-273)</f>
        <v>-2.6547484195317566</v>
      </c>
      <c r="X1092" s="153">
        <f t="shared" ref="X1092:X1102" si="213">CONVERT(W1092,"C","F")</f>
        <v>27.221452844842837</v>
      </c>
      <c r="Y1092" s="155">
        <v>1.7513505367194209</v>
      </c>
      <c r="Z1092" s="153">
        <f t="shared" ref="Z1092:Z1101" si="214">AA1092/60</f>
        <v>52.325996794899986</v>
      </c>
      <c r="AA1092" s="165">
        <v>3139.5598076939991</v>
      </c>
    </row>
    <row r="1093" spans="13:27">
      <c r="M1093" s="164">
        <f>Equations!E1093-V1092</f>
        <v>-49.89625158046826</v>
      </c>
      <c r="N1093" s="152">
        <f t="shared" si="205"/>
        <v>-26.32063196170839</v>
      </c>
      <c r="O1093" s="152">
        <f t="shared" si="206"/>
        <v>-159.51898158611147</v>
      </c>
      <c r="P1093" s="152">
        <f t="shared" si="207"/>
        <v>-20.835477149965616</v>
      </c>
      <c r="Q1093" s="152">
        <f t="shared" si="208"/>
        <v>-11.933506863994905</v>
      </c>
      <c r="R1093" s="153">
        <f t="shared" si="209"/>
        <v>-20.871908119176528</v>
      </c>
      <c r="S1093" s="153">
        <f t="shared" si="210"/>
        <v>11.6601143078626</v>
      </c>
      <c r="T1093" s="153">
        <f t="shared" si="211"/>
        <v>-9.2117938113139282</v>
      </c>
      <c r="U1093" s="154">
        <f t="shared" ref="U1093:U1102" si="215">U1092+T1093</f>
        <v>-18125.457640313885</v>
      </c>
      <c r="V1093" s="153">
        <f t="shared" si="204"/>
        <v>270.33309078464538</v>
      </c>
      <c r="W1093" s="153">
        <f t="shared" si="212"/>
        <v>-2.6669092153546217</v>
      </c>
      <c r="X1093" s="153">
        <f t="shared" si="213"/>
        <v>27.19956341236168</v>
      </c>
      <c r="Y1093" s="155">
        <v>1.7490171461793897</v>
      </c>
      <c r="Z1093" s="153">
        <f t="shared" si="214"/>
        <v>52.355147080669646</v>
      </c>
      <c r="AA1093" s="165">
        <v>3141.3088248401787</v>
      </c>
    </row>
    <row r="1094" spans="13:27">
      <c r="M1094" s="164">
        <f>Equations!E1094-V1093</f>
        <v>-49.810090784645411</v>
      </c>
      <c r="N1094" s="152">
        <f t="shared" si="205"/>
        <v>-26.275181521554106</v>
      </c>
      <c r="O1094" s="152">
        <f t="shared" si="206"/>
        <v>-159.24352437305521</v>
      </c>
      <c r="P1094" s="152">
        <f t="shared" si="207"/>
        <v>-20.799498469489091</v>
      </c>
      <c r="Q1094" s="152">
        <f t="shared" si="208"/>
        <v>-11.91290009663682</v>
      </c>
      <c r="R1094" s="153">
        <f t="shared" si="209"/>
        <v>-20.808067459974303</v>
      </c>
      <c r="S1094" s="153">
        <f t="shared" si="210"/>
        <v>11.644557463578895</v>
      </c>
      <c r="T1094" s="153">
        <f t="shared" si="211"/>
        <v>-9.1635099963954083</v>
      </c>
      <c r="U1094" s="154">
        <f t="shared" si="215"/>
        <v>-18134.621150310282</v>
      </c>
      <c r="V1094" s="153">
        <f t="shared" si="204"/>
        <v>270.32099372989472</v>
      </c>
      <c r="W1094" s="153">
        <f t="shared" si="212"/>
        <v>-2.6790062701052761</v>
      </c>
      <c r="X1094" s="153">
        <f t="shared" si="213"/>
        <v>27.177788713810504</v>
      </c>
      <c r="Y1094" s="155">
        <v>1.7466836195368343</v>
      </c>
      <c r="Z1094" s="153">
        <f t="shared" si="214"/>
        <v>52.38425847432859</v>
      </c>
      <c r="AA1094" s="165">
        <v>3143.0555084597154</v>
      </c>
    </row>
    <row r="1095" spans="13:27">
      <c r="M1095" s="164">
        <f>Equations!E1095-V1094</f>
        <v>-49.723993729894744</v>
      </c>
      <c r="N1095" s="152">
        <f t="shared" si="205"/>
        <v>-26.229764705274338</v>
      </c>
      <c r="O1095" s="152">
        <f t="shared" si="206"/>
        <v>-158.9682709410566</v>
      </c>
      <c r="P1095" s="152">
        <f t="shared" si="207"/>
        <v>-20.763546405754532</v>
      </c>
      <c r="Q1095" s="152">
        <f t="shared" si="208"/>
        <v>-11.8923085740015</v>
      </c>
      <c r="R1095" s="153">
        <f t="shared" si="209"/>
        <v>-20.744347937950778</v>
      </c>
      <c r="S1095" s="153">
        <f t="shared" si="210"/>
        <v>11.628999706752346</v>
      </c>
      <c r="T1095" s="153">
        <f t="shared" si="211"/>
        <v>-9.115348231198432</v>
      </c>
      <c r="U1095" s="154">
        <f t="shared" si="215"/>
        <v>-18143.736498541482</v>
      </c>
      <c r="V1095" s="153">
        <f t="shared" si="204"/>
        <v>270.30896025509441</v>
      </c>
      <c r="W1095" s="153">
        <f t="shared" si="212"/>
        <v>-2.6910397449055949</v>
      </c>
      <c r="X1095" s="153">
        <f t="shared" si="213"/>
        <v>27.156128459169928</v>
      </c>
      <c r="Y1095" s="155">
        <v>1.7443499560128517</v>
      </c>
      <c r="Z1095" s="153">
        <f t="shared" si="214"/>
        <v>52.413330973595471</v>
      </c>
      <c r="AA1095" s="165">
        <v>3144.7998584157281</v>
      </c>
    </row>
    <row r="1096" spans="13:27">
      <c r="M1096" s="164">
        <f>Equations!E1096-V1095</f>
        <v>-49.637960255094413</v>
      </c>
      <c r="N1096" s="152">
        <f t="shared" si="205"/>
        <v>-26.184381427876144</v>
      </c>
      <c r="O1096" s="152">
        <f t="shared" si="206"/>
        <v>-158.69322077500692</v>
      </c>
      <c r="P1096" s="152">
        <f t="shared" si="207"/>
        <v>-20.727620891481305</v>
      </c>
      <c r="Q1096" s="152">
        <f t="shared" si="208"/>
        <v>-11.871732257554015</v>
      </c>
      <c r="R1096" s="153">
        <f t="shared" si="209"/>
        <v>-20.680749378436452</v>
      </c>
      <c r="S1096" s="153">
        <f t="shared" si="210"/>
        <v>11.613441032178061</v>
      </c>
      <c r="T1096" s="153">
        <f t="shared" si="211"/>
        <v>-9.0673083462583914</v>
      </c>
      <c r="U1096" s="154">
        <f t="shared" si="215"/>
        <v>-18152.803806887739</v>
      </c>
      <c r="V1096" s="153">
        <f t="shared" si="204"/>
        <v>270.29699019934623</v>
      </c>
      <c r="W1096" s="153">
        <f t="shared" si="212"/>
        <v>-2.7030098006537742</v>
      </c>
      <c r="X1096" s="153">
        <f t="shared" si="213"/>
        <v>27.134582358823206</v>
      </c>
      <c r="Y1096" s="155">
        <v>1.742016154826709</v>
      </c>
      <c r="Z1096" s="153">
        <f t="shared" si="214"/>
        <v>52.442364576175912</v>
      </c>
      <c r="AA1096" s="165">
        <v>3146.5418745705547</v>
      </c>
    </row>
    <row r="1097" spans="13:27">
      <c r="M1097" s="164">
        <f>Equations!E1097-V1096</f>
        <v>-49.551990199346221</v>
      </c>
      <c r="N1097" s="152">
        <f t="shared" si="205"/>
        <v>-26.139031604484572</v>
      </c>
      <c r="O1097" s="152">
        <f t="shared" si="206"/>
        <v>-158.41837336051256</v>
      </c>
      <c r="P1097" s="152">
        <f t="shared" si="207"/>
        <v>-20.6917218594822</v>
      </c>
      <c r="Q1097" s="152">
        <f t="shared" si="208"/>
        <v>-11.85117110881292</v>
      </c>
      <c r="R1097" s="153">
        <f t="shared" si="209"/>
        <v>-20.617271607244433</v>
      </c>
      <c r="S1097" s="153">
        <f t="shared" si="210"/>
        <v>11.59788143463884</v>
      </c>
      <c r="T1097" s="153">
        <f t="shared" si="211"/>
        <v>-9.0193901726055934</v>
      </c>
      <c r="U1097" s="154">
        <f t="shared" si="215"/>
        <v>-18161.823197060345</v>
      </c>
      <c r="V1097" s="153">
        <f t="shared" si="204"/>
        <v>270.2850834019751</v>
      </c>
      <c r="W1097" s="153">
        <f t="shared" si="212"/>
        <v>-2.7149165980248995</v>
      </c>
      <c r="X1097" s="153">
        <f t="shared" si="213"/>
        <v>27.11315012355518</v>
      </c>
      <c r="Y1097" s="155">
        <v>1.739682215195826</v>
      </c>
      <c r="Z1097" s="153">
        <f t="shared" si="214"/>
        <v>52.47135927976251</v>
      </c>
      <c r="AA1097" s="165">
        <v>3148.2815567857506</v>
      </c>
    </row>
    <row r="1098" spans="13:27">
      <c r="M1098" s="164">
        <f>Equations!E1098-V1097</f>
        <v>-49.466083401975112</v>
      </c>
      <c r="N1098" s="152">
        <f t="shared" si="205"/>
        <v>-26.093715150342369</v>
      </c>
      <c r="O1098" s="152">
        <f t="shared" si="206"/>
        <v>-158.14372818389313</v>
      </c>
      <c r="P1098" s="152">
        <f t="shared" si="207"/>
        <v>-20.655849242663162</v>
      </c>
      <c r="Q1098" s="152">
        <f t="shared" si="208"/>
        <v>-11.830625089350143</v>
      </c>
      <c r="R1098" s="153">
        <f t="shared" si="209"/>
        <v>-20.553914450669676</v>
      </c>
      <c r="S1098" s="153">
        <f t="shared" si="210"/>
        <v>11.582320908905135</v>
      </c>
      <c r="T1098" s="153">
        <f t="shared" si="211"/>
        <v>-8.9715935417645412</v>
      </c>
      <c r="U1098" s="154">
        <f t="shared" si="215"/>
        <v>-18170.794790602111</v>
      </c>
      <c r="V1098" s="153">
        <f t="shared" si="204"/>
        <v>270.27323970252826</v>
      </c>
      <c r="W1098" s="153">
        <f t="shared" si="212"/>
        <v>-2.726760297471742</v>
      </c>
      <c r="X1098" s="153">
        <f t="shared" si="213"/>
        <v>27.091831464550864</v>
      </c>
      <c r="Y1098" s="155">
        <v>1.7373481363357703</v>
      </c>
      <c r="Z1098" s="153">
        <f t="shared" si="214"/>
        <v>52.500315082034767</v>
      </c>
      <c r="AA1098" s="165">
        <v>3150.0189049220862</v>
      </c>
    </row>
    <row r="1099" spans="13:27">
      <c r="M1099" s="164">
        <f>Equations!E1099-V1098</f>
        <v>-49.380239702528286</v>
      </c>
      <c r="N1099" s="152">
        <f t="shared" si="205"/>
        <v>-26.048431980809532</v>
      </c>
      <c r="O1099" s="152">
        <f t="shared" si="206"/>
        <v>-157.86928473217898</v>
      </c>
      <c r="P1099" s="152">
        <f t="shared" si="207"/>
        <v>-20.620002974022952</v>
      </c>
      <c r="Q1099" s="152">
        <f t="shared" si="208"/>
        <v>-11.810094160790761</v>
      </c>
      <c r="R1099" s="153">
        <f t="shared" si="209"/>
        <v>-20.490677735487967</v>
      </c>
      <c r="S1099" s="153">
        <f t="shared" si="210"/>
        <v>11.566759449734981</v>
      </c>
      <c r="T1099" s="153">
        <f t="shared" si="211"/>
        <v>-8.9239182857529862</v>
      </c>
      <c r="U1099" s="154">
        <f t="shared" si="215"/>
        <v>-18179.718708887864</v>
      </c>
      <c r="V1099" s="153">
        <f t="shared" si="204"/>
        <v>270.26145894077479</v>
      </c>
      <c r="W1099" s="153">
        <f t="shared" si="212"/>
        <v>-2.7385410592252128</v>
      </c>
      <c r="X1099" s="153">
        <f t="shared" si="213"/>
        <v>27.070626093394615</v>
      </c>
      <c r="Y1099" s="155">
        <v>1.735013917460247</v>
      </c>
      <c r="Z1099" s="153">
        <f t="shared" si="214"/>
        <v>52.529231980659105</v>
      </c>
      <c r="AA1099" s="165">
        <v>3151.7539188395463</v>
      </c>
    </row>
    <row r="1100" spans="13:27">
      <c r="M1100" s="164">
        <f>Equations!E1100-V1099</f>
        <v>-49.294458940774803</v>
      </c>
      <c r="N1100" s="152">
        <f t="shared" si="205"/>
        <v>-26.003182011363084</v>
      </c>
      <c r="O1100" s="152">
        <f t="shared" si="206"/>
        <v>-157.59504249310962</v>
      </c>
      <c r="P1100" s="152">
        <f t="shared" si="207"/>
        <v>-20.58418298665298</v>
      </c>
      <c r="Q1100" s="152">
        <f t="shared" si="208"/>
        <v>-11.789578284812924</v>
      </c>
      <c r="R1100" s="153">
        <f t="shared" si="209"/>
        <v>-20.427561288955193</v>
      </c>
      <c r="S1100" s="153">
        <f t="shared" si="210"/>
        <v>11.551197051873929</v>
      </c>
      <c r="T1100" s="153">
        <f t="shared" si="211"/>
        <v>-8.8763642370812637</v>
      </c>
      <c r="U1100" s="154">
        <f t="shared" si="215"/>
        <v>-18188.595073124943</v>
      </c>
      <c r="V1100" s="153">
        <f t="shared" si="204"/>
        <v>270.24974095670484</v>
      </c>
      <c r="W1100" s="153">
        <f t="shared" si="212"/>
        <v>-2.7502590432951592</v>
      </c>
      <c r="X1100" s="153">
        <f t="shared" si="213"/>
        <v>27.049533722068713</v>
      </c>
      <c r="Y1100" s="155">
        <v>1.7326795577810894</v>
      </c>
      <c r="Z1100" s="153">
        <f t="shared" si="214"/>
        <v>52.558109973288786</v>
      </c>
      <c r="AA1100" s="165">
        <v>3153.4865983973273</v>
      </c>
    </row>
    <row r="1101" spans="13:27">
      <c r="M1101" s="164">
        <f>Equations!E1101-V1100</f>
        <v>-49.208740956704844</v>
      </c>
      <c r="N1101" s="152">
        <f t="shared" si="205"/>
        <v>-25.9579651575967</v>
      </c>
      <c r="O1101" s="152">
        <f t="shared" si="206"/>
        <v>-157.3210009551315</v>
      </c>
      <c r="P1101" s="152">
        <f t="shared" si="207"/>
        <v>-20.548389213736982</v>
      </c>
      <c r="Q1101" s="152">
        <f t="shared" si="208"/>
        <v>-11.769077423147655</v>
      </c>
      <c r="R1101" s="153">
        <f t="shared" si="209"/>
        <v>-20.364564938806371</v>
      </c>
      <c r="S1101" s="153">
        <f t="shared" si="210"/>
        <v>11.535633710054984</v>
      </c>
      <c r="T1101" s="153">
        <f t="shared" si="211"/>
        <v>-8.8289312287513866</v>
      </c>
      <c r="U1101" s="154">
        <f t="shared" si="215"/>
        <v>-18197.424004353696</v>
      </c>
      <c r="V1101" s="153">
        <f t="shared" si="204"/>
        <v>270.23808559052895</v>
      </c>
      <c r="W1101" s="153">
        <f t="shared" si="212"/>
        <v>-2.7619144094710464</v>
      </c>
      <c r="X1101" s="153">
        <f t="shared" si="213"/>
        <v>27.028554062952118</v>
      </c>
      <c r="Y1101" s="155">
        <v>1.7303450565082477</v>
      </c>
      <c r="Z1101" s="153">
        <f t="shared" si="214"/>
        <v>52.586949057563928</v>
      </c>
      <c r="AA1101" s="165">
        <v>3155.2169434538355</v>
      </c>
    </row>
    <row r="1102" spans="13:27">
      <c r="M1102" s="166">
        <f>Equations!E1102-V1101</f>
        <v>-49.123085590528973</v>
      </c>
      <c r="N1102" s="167">
        <f t="shared" si="205"/>
        <v>-25.912781335220291</v>
      </c>
      <c r="O1102" s="167">
        <f t="shared" si="206"/>
        <v>-157.04715960739568</v>
      </c>
      <c r="P1102" s="167">
        <f t="shared" si="207"/>
        <v>-20.512621588550726</v>
      </c>
      <c r="Q1102" s="167">
        <f t="shared" si="208"/>
        <v>-11.74859153757869</v>
      </c>
      <c r="R1102" s="168">
        <f t="shared" si="209"/>
        <v>-20.329117287983919</v>
      </c>
      <c r="S1102" s="168">
        <f t="shared" si="210"/>
        <v>11.535633710054984</v>
      </c>
      <c r="T1102" s="168">
        <f t="shared" si="211"/>
        <v>-8.7934835779289351</v>
      </c>
      <c r="U1102" s="169">
        <f t="shared" si="215"/>
        <v>-18206.217487931626</v>
      </c>
      <c r="V1102" s="168">
        <f t="shared" si="204"/>
        <v>270.22647701997761</v>
      </c>
      <c r="W1102" s="168">
        <f t="shared" si="212"/>
        <v>-2.7735229800223919</v>
      </c>
      <c r="X1102" s="168">
        <f t="shared" si="213"/>
        <v>27.007658635959693</v>
      </c>
      <c r="Y1102" s="170">
        <v>1.7303450565082477</v>
      </c>
      <c r="Z1102" s="171"/>
      <c r="AA1102" s="172"/>
    </row>
    <row r="1103" spans="13:27">
      <c r="M1103"/>
      <c r="N1103"/>
      <c r="O1103"/>
      <c r="P1103"/>
      <c r="Q1103"/>
      <c r="R1103"/>
      <c r="S1103"/>
      <c r="T1103"/>
      <c r="U1103"/>
      <c r="V1103"/>
      <c r="W1103"/>
      <c r="X1103"/>
      <c r="Y1103"/>
    </row>
    <row r="1104" spans="13:27">
      <c r="M1104"/>
      <c r="N1104"/>
      <c r="O1104"/>
      <c r="P1104"/>
      <c r="Q1104"/>
      <c r="R1104"/>
      <c r="S1104"/>
      <c r="T1104"/>
      <c r="U1104"/>
      <c r="V1104"/>
      <c r="W1104"/>
      <c r="X1104"/>
      <c r="Y1104"/>
    </row>
    <row r="1105" spans="13:25">
      <c r="M1105"/>
      <c r="N1105"/>
      <c r="O1105"/>
      <c r="P1105"/>
      <c r="Q1105"/>
      <c r="R1105"/>
      <c r="S1105"/>
      <c r="T1105"/>
      <c r="U1105"/>
      <c r="V1105"/>
      <c r="W1105"/>
      <c r="X1105"/>
      <c r="Y1105"/>
    </row>
    <row r="1106" spans="13:25">
      <c r="M1106"/>
      <c r="N1106"/>
      <c r="O1106"/>
      <c r="P1106"/>
      <c r="Q1106"/>
      <c r="R1106"/>
      <c r="S1106"/>
      <c r="T1106"/>
      <c r="U1106"/>
      <c r="V1106"/>
      <c r="W1106"/>
      <c r="X1106"/>
      <c r="Y1106"/>
    </row>
    <row r="1107" spans="13:25">
      <c r="M1107"/>
      <c r="N1107"/>
      <c r="O1107"/>
      <c r="P1107"/>
      <c r="Q1107"/>
      <c r="R1107"/>
      <c r="S1107"/>
      <c r="T1107"/>
      <c r="U1107"/>
      <c r="V1107"/>
      <c r="W1107"/>
      <c r="X1107"/>
      <c r="Y1107"/>
    </row>
    <row r="1108" spans="13:25">
      <c r="M1108"/>
      <c r="N1108"/>
      <c r="O1108"/>
      <c r="P1108"/>
      <c r="Q1108"/>
      <c r="R1108"/>
      <c r="S1108"/>
      <c r="T1108"/>
      <c r="U1108"/>
      <c r="V1108"/>
      <c r="W1108"/>
      <c r="X1108"/>
      <c r="Y1108"/>
    </row>
    <row r="1109" spans="13:25">
      <c r="M1109"/>
      <c r="N1109"/>
      <c r="O1109"/>
      <c r="P1109"/>
      <c r="Q1109"/>
      <c r="R1109"/>
      <c r="S1109"/>
      <c r="T1109"/>
      <c r="U1109"/>
      <c r="V1109"/>
      <c r="W1109"/>
      <c r="X1109"/>
      <c r="Y1109"/>
    </row>
    <row r="1110" spans="13:25">
      <c r="M1110"/>
      <c r="N1110"/>
      <c r="O1110"/>
      <c r="P1110"/>
      <c r="Q1110"/>
      <c r="R1110"/>
      <c r="S1110"/>
      <c r="T1110"/>
      <c r="U1110"/>
      <c r="V1110"/>
      <c r="W1110"/>
      <c r="X1110"/>
      <c r="Y1110"/>
    </row>
    <row r="1111" spans="13:25">
      <c r="M1111"/>
      <c r="N1111"/>
      <c r="O1111"/>
      <c r="P1111"/>
      <c r="Q1111"/>
      <c r="R1111"/>
      <c r="S1111"/>
      <c r="T1111"/>
      <c r="U1111"/>
      <c r="V1111"/>
      <c r="W1111"/>
      <c r="X1111"/>
      <c r="Y1111"/>
    </row>
    <row r="1112" spans="13:25">
      <c r="M1112"/>
      <c r="N1112"/>
      <c r="O1112"/>
      <c r="P1112"/>
      <c r="Q1112"/>
      <c r="R1112"/>
      <c r="S1112"/>
      <c r="T1112"/>
      <c r="U1112"/>
      <c r="V1112"/>
      <c r="W1112"/>
      <c r="X1112"/>
      <c r="Y1112"/>
    </row>
    <row r="1113" spans="13:25">
      <c r="M1113"/>
      <c r="N1113"/>
      <c r="O1113"/>
      <c r="P1113"/>
      <c r="Q1113"/>
      <c r="R1113"/>
      <c r="S1113"/>
      <c r="T1113"/>
      <c r="U1113"/>
      <c r="V1113"/>
      <c r="W1113"/>
      <c r="X1113"/>
      <c r="Y1113"/>
    </row>
    <row r="1114" spans="13:25">
      <c r="M1114"/>
      <c r="N1114"/>
      <c r="O1114"/>
      <c r="P1114"/>
      <c r="Q1114"/>
      <c r="R1114"/>
      <c r="S1114"/>
      <c r="T1114"/>
      <c r="U1114"/>
      <c r="V1114"/>
      <c r="W1114"/>
      <c r="X1114"/>
      <c r="Y1114"/>
    </row>
    <row r="1115" spans="13:25">
      <c r="M1115"/>
      <c r="N1115"/>
      <c r="O1115"/>
      <c r="P1115"/>
      <c r="Q1115"/>
      <c r="R1115"/>
      <c r="S1115"/>
      <c r="T1115"/>
      <c r="U1115"/>
      <c r="V1115"/>
      <c r="W1115"/>
      <c r="X1115"/>
      <c r="Y1115"/>
    </row>
    <row r="1116" spans="13:25">
      <c r="M1116"/>
      <c r="N1116"/>
      <c r="O1116"/>
      <c r="P1116"/>
      <c r="Q1116"/>
      <c r="R1116"/>
      <c r="S1116"/>
      <c r="T1116"/>
      <c r="U1116"/>
      <c r="V1116"/>
      <c r="W1116"/>
      <c r="X1116"/>
      <c r="Y1116"/>
    </row>
    <row r="1117" spans="13:25">
      <c r="M1117"/>
      <c r="N1117"/>
      <c r="O1117"/>
      <c r="P1117"/>
      <c r="Q1117"/>
      <c r="R1117"/>
      <c r="S1117"/>
      <c r="T1117"/>
      <c r="U1117"/>
      <c r="V1117"/>
      <c r="W1117"/>
      <c r="X1117"/>
      <c r="Y1117"/>
    </row>
    <row r="1118" spans="13:25">
      <c r="M1118"/>
      <c r="N1118"/>
      <c r="O1118"/>
      <c r="P1118"/>
      <c r="Q1118"/>
      <c r="R1118"/>
      <c r="S1118"/>
      <c r="T1118"/>
      <c r="U1118"/>
      <c r="V1118"/>
      <c r="W1118"/>
      <c r="X1118"/>
      <c r="Y1118"/>
    </row>
    <row r="1119" spans="13:25">
      <c r="M1119"/>
      <c r="N1119"/>
      <c r="O1119"/>
      <c r="P1119"/>
      <c r="Q1119"/>
      <c r="R1119"/>
      <c r="S1119"/>
      <c r="T1119"/>
      <c r="U1119"/>
      <c r="V1119"/>
      <c r="W1119"/>
      <c r="X1119"/>
      <c r="Y1119"/>
    </row>
    <row r="1120" spans="13:25">
      <c r="M1120"/>
      <c r="N1120"/>
      <c r="O1120"/>
      <c r="P1120"/>
      <c r="Q1120"/>
      <c r="R1120"/>
      <c r="S1120"/>
      <c r="T1120"/>
      <c r="U1120"/>
      <c r="V1120"/>
      <c r="W1120"/>
      <c r="X1120"/>
      <c r="Y1120"/>
    </row>
    <row r="1121" spans="13:25">
      <c r="M1121"/>
      <c r="N1121"/>
      <c r="O1121"/>
      <c r="P1121"/>
      <c r="Q1121"/>
      <c r="R1121"/>
      <c r="S1121"/>
      <c r="T1121"/>
      <c r="U1121"/>
      <c r="V1121"/>
      <c r="W1121"/>
      <c r="X1121"/>
      <c r="Y1121"/>
    </row>
    <row r="1122" spans="13:25">
      <c r="M1122"/>
      <c r="N1122"/>
      <c r="O1122"/>
      <c r="P1122"/>
      <c r="Q1122"/>
      <c r="R1122"/>
      <c r="S1122"/>
      <c r="T1122"/>
      <c r="U1122"/>
      <c r="V1122"/>
      <c r="W1122"/>
      <c r="X1122"/>
      <c r="Y1122"/>
    </row>
    <row r="1123" spans="13:25">
      <c r="M1123"/>
      <c r="N1123"/>
      <c r="O1123"/>
      <c r="P1123"/>
      <c r="Q1123"/>
      <c r="R1123"/>
      <c r="S1123"/>
      <c r="T1123"/>
      <c r="U1123"/>
      <c r="V1123"/>
      <c r="W1123"/>
      <c r="X1123"/>
      <c r="Y1123"/>
    </row>
    <row r="1124" spans="13:25">
      <c r="M1124"/>
      <c r="N1124"/>
      <c r="O1124"/>
      <c r="P1124"/>
      <c r="Q1124"/>
      <c r="R1124"/>
      <c r="S1124"/>
      <c r="T1124"/>
      <c r="U1124"/>
      <c r="V1124"/>
      <c r="W1124"/>
      <c r="X1124"/>
      <c r="Y1124"/>
    </row>
    <row r="1125" spans="13:25">
      <c r="M1125"/>
      <c r="N1125"/>
      <c r="O1125"/>
      <c r="P1125"/>
      <c r="Q1125"/>
      <c r="R1125"/>
      <c r="S1125"/>
      <c r="T1125"/>
      <c r="U1125"/>
      <c r="V1125"/>
      <c r="W1125"/>
      <c r="X1125"/>
      <c r="Y1125"/>
    </row>
    <row r="1126" spans="13:25">
      <c r="M1126"/>
      <c r="N1126"/>
      <c r="O1126"/>
      <c r="P1126"/>
      <c r="Q1126"/>
      <c r="R1126"/>
      <c r="S1126"/>
      <c r="T1126"/>
      <c r="U1126"/>
      <c r="V1126"/>
      <c r="W1126"/>
      <c r="X1126"/>
      <c r="Y1126"/>
    </row>
    <row r="1127" spans="13:25">
      <c r="M1127"/>
      <c r="N1127"/>
      <c r="O1127"/>
      <c r="P1127"/>
      <c r="Q1127"/>
      <c r="R1127"/>
      <c r="S1127"/>
      <c r="T1127"/>
      <c r="U1127"/>
      <c r="V1127"/>
      <c r="W1127"/>
      <c r="X1127"/>
      <c r="Y1127"/>
    </row>
    <row r="1128" spans="13:25">
      <c r="M1128"/>
      <c r="N1128"/>
      <c r="O1128"/>
      <c r="P1128"/>
      <c r="Q1128"/>
      <c r="R1128"/>
      <c r="S1128"/>
      <c r="T1128"/>
      <c r="U1128"/>
      <c r="V1128"/>
      <c r="W1128"/>
      <c r="X1128"/>
      <c r="Y1128"/>
    </row>
    <row r="1129" spans="13:25">
      <c r="M1129"/>
      <c r="N1129"/>
      <c r="O1129"/>
      <c r="P1129"/>
      <c r="Q1129"/>
      <c r="R1129"/>
      <c r="S1129"/>
      <c r="T1129"/>
      <c r="U1129"/>
      <c r="V1129"/>
      <c r="W1129"/>
      <c r="X1129"/>
      <c r="Y1129"/>
    </row>
    <row r="1130" spans="13:25">
      <c r="M1130"/>
      <c r="N1130"/>
      <c r="O1130"/>
      <c r="P1130"/>
      <c r="Q1130"/>
      <c r="R1130"/>
      <c r="S1130"/>
      <c r="T1130"/>
      <c r="U1130"/>
      <c r="V1130"/>
      <c r="W1130"/>
      <c r="X1130"/>
      <c r="Y1130"/>
    </row>
    <row r="1131" spans="13:25">
      <c r="M1131"/>
      <c r="N1131"/>
      <c r="O1131"/>
      <c r="P1131"/>
      <c r="Q1131"/>
      <c r="R1131"/>
      <c r="S1131"/>
      <c r="T1131"/>
      <c r="U1131"/>
      <c r="V1131"/>
      <c r="W1131"/>
      <c r="X1131"/>
      <c r="Y1131"/>
    </row>
    <row r="1132" spans="13:25">
      <c r="M1132"/>
      <c r="N1132"/>
      <c r="O1132"/>
      <c r="P1132"/>
      <c r="Q1132"/>
      <c r="R1132"/>
      <c r="S1132"/>
      <c r="T1132"/>
      <c r="U1132"/>
      <c r="V1132"/>
      <c r="W1132"/>
      <c r="X1132"/>
      <c r="Y1132"/>
    </row>
    <row r="1133" spans="13:25">
      <c r="M1133"/>
      <c r="N1133"/>
      <c r="O1133"/>
      <c r="P1133"/>
      <c r="Q1133"/>
      <c r="R1133"/>
      <c r="S1133"/>
      <c r="T1133"/>
      <c r="U1133"/>
      <c r="V1133"/>
      <c r="W1133"/>
      <c r="X1133"/>
      <c r="Y1133"/>
    </row>
    <row r="1134" spans="13:25">
      <c r="M1134"/>
      <c r="N1134"/>
      <c r="O1134"/>
      <c r="P1134"/>
      <c r="Q1134"/>
      <c r="R1134"/>
      <c r="S1134"/>
      <c r="T1134"/>
      <c r="U1134"/>
      <c r="V1134"/>
      <c r="W1134"/>
      <c r="X1134"/>
      <c r="Y1134"/>
    </row>
    <row r="1135" spans="13:25">
      <c r="M1135"/>
      <c r="N1135"/>
      <c r="O1135"/>
      <c r="P1135"/>
      <c r="Q1135"/>
      <c r="R1135"/>
      <c r="S1135"/>
      <c r="T1135"/>
      <c r="U1135"/>
      <c r="V1135"/>
      <c r="W1135"/>
      <c r="X1135"/>
      <c r="Y1135"/>
    </row>
    <row r="1136" spans="13:25">
      <c r="M1136"/>
      <c r="N1136"/>
      <c r="O1136"/>
      <c r="P1136"/>
      <c r="Q1136"/>
      <c r="R1136"/>
      <c r="S1136"/>
      <c r="T1136"/>
      <c r="U1136"/>
      <c r="V1136"/>
      <c r="W1136"/>
      <c r="X1136"/>
      <c r="Y1136"/>
    </row>
    <row r="1137" spans="13:25">
      <c r="M1137"/>
      <c r="N1137"/>
      <c r="O1137"/>
      <c r="P1137"/>
      <c r="Q1137"/>
      <c r="R1137"/>
      <c r="S1137"/>
      <c r="T1137"/>
      <c r="U1137"/>
      <c r="V1137"/>
      <c r="W1137"/>
      <c r="X1137"/>
      <c r="Y1137"/>
    </row>
    <row r="1138" spans="13:25">
      <c r="M1138"/>
      <c r="N1138"/>
      <c r="O1138"/>
      <c r="P1138"/>
      <c r="Q1138"/>
      <c r="R1138"/>
      <c r="S1138"/>
      <c r="T1138"/>
      <c r="U1138"/>
      <c r="V1138"/>
      <c r="W1138"/>
      <c r="X1138"/>
      <c r="Y1138"/>
    </row>
    <row r="1139" spans="13:25">
      <c r="M1139"/>
      <c r="N1139"/>
      <c r="O1139"/>
      <c r="P1139"/>
      <c r="Q1139"/>
      <c r="R1139"/>
      <c r="S1139"/>
      <c r="T1139"/>
      <c r="U1139"/>
      <c r="V1139"/>
      <c r="W1139"/>
      <c r="X1139"/>
      <c r="Y1139"/>
    </row>
    <row r="1140" spans="13:25">
      <c r="M1140"/>
      <c r="N1140"/>
      <c r="O1140"/>
      <c r="P1140"/>
      <c r="Q1140"/>
      <c r="R1140"/>
      <c r="S1140"/>
      <c r="T1140"/>
      <c r="U1140"/>
      <c r="V1140"/>
      <c r="W1140"/>
      <c r="X1140"/>
      <c r="Y1140"/>
    </row>
    <row r="1141" spans="13:25">
      <c r="M1141"/>
      <c r="N1141"/>
      <c r="O1141"/>
      <c r="P1141"/>
      <c r="Q1141"/>
      <c r="R1141"/>
      <c r="S1141"/>
      <c r="T1141"/>
      <c r="U1141"/>
      <c r="V1141"/>
      <c r="W1141"/>
      <c r="X1141"/>
      <c r="Y1141"/>
    </row>
    <row r="1142" spans="13:25">
      <c r="M1142"/>
      <c r="N1142"/>
      <c r="O1142"/>
      <c r="P1142"/>
      <c r="Q1142"/>
      <c r="R1142"/>
      <c r="S1142"/>
      <c r="T1142"/>
      <c r="U1142"/>
      <c r="V1142"/>
      <c r="W1142"/>
      <c r="X1142"/>
      <c r="Y1142"/>
    </row>
    <row r="1143" spans="13:25">
      <c r="M1143"/>
      <c r="N1143"/>
      <c r="O1143"/>
      <c r="P1143"/>
      <c r="Q1143"/>
      <c r="R1143"/>
      <c r="S1143"/>
      <c r="T1143"/>
      <c r="U1143"/>
      <c r="V1143"/>
      <c r="W1143"/>
      <c r="X1143"/>
      <c r="Y1143"/>
    </row>
    <row r="1144" spans="13:25">
      <c r="M1144"/>
      <c r="N1144"/>
      <c r="O1144"/>
      <c r="P1144"/>
      <c r="Q1144"/>
      <c r="R1144"/>
      <c r="S1144"/>
      <c r="T1144"/>
      <c r="U1144"/>
      <c r="V1144"/>
      <c r="W1144"/>
      <c r="X1144"/>
      <c r="Y1144"/>
    </row>
    <row r="1145" spans="13:25">
      <c r="M1145"/>
      <c r="N1145"/>
      <c r="O1145"/>
      <c r="P1145"/>
      <c r="Q1145"/>
      <c r="R1145"/>
      <c r="S1145"/>
      <c r="T1145"/>
      <c r="U1145"/>
      <c r="V1145"/>
      <c r="W1145"/>
      <c r="X1145"/>
      <c r="Y1145"/>
    </row>
    <row r="1146" spans="13:25">
      <c r="M1146"/>
      <c r="N1146"/>
      <c r="O1146"/>
      <c r="P1146"/>
      <c r="Q1146"/>
      <c r="R1146"/>
      <c r="S1146"/>
      <c r="T1146"/>
      <c r="U1146"/>
      <c r="V1146"/>
      <c r="W1146"/>
      <c r="X1146"/>
      <c r="Y1146"/>
    </row>
    <row r="1147" spans="13:25">
      <c r="M1147"/>
      <c r="N1147"/>
      <c r="O1147"/>
      <c r="P1147"/>
      <c r="Q1147"/>
      <c r="R1147"/>
      <c r="S1147"/>
      <c r="T1147"/>
      <c r="U1147"/>
      <c r="V1147"/>
      <c r="W1147"/>
      <c r="X1147"/>
      <c r="Y1147"/>
    </row>
    <row r="1148" spans="13:25">
      <c r="M1148"/>
      <c r="N1148"/>
      <c r="O1148"/>
      <c r="P1148"/>
      <c r="Q1148"/>
      <c r="R1148"/>
      <c r="S1148"/>
      <c r="T1148"/>
      <c r="U1148"/>
      <c r="V1148"/>
      <c r="W1148"/>
      <c r="X1148"/>
      <c r="Y1148"/>
    </row>
    <row r="1149" spans="13:25">
      <c r="M1149"/>
      <c r="N1149"/>
      <c r="O1149"/>
      <c r="P1149"/>
      <c r="Q1149"/>
      <c r="R1149"/>
      <c r="S1149"/>
      <c r="T1149"/>
      <c r="U1149"/>
      <c r="V1149"/>
      <c r="W1149"/>
      <c r="X1149"/>
      <c r="Y1149"/>
    </row>
    <row r="1150" spans="13:25">
      <c r="M1150"/>
      <c r="N1150"/>
      <c r="O1150"/>
      <c r="P1150"/>
      <c r="Q1150"/>
      <c r="R1150"/>
      <c r="S1150"/>
      <c r="T1150"/>
      <c r="U1150"/>
      <c r="V1150"/>
      <c r="W1150"/>
      <c r="X1150"/>
      <c r="Y1150"/>
    </row>
    <row r="1151" spans="13:25">
      <c r="M1151"/>
      <c r="N1151"/>
      <c r="O1151"/>
      <c r="P1151"/>
      <c r="Q1151"/>
      <c r="R1151"/>
      <c r="S1151"/>
      <c r="T1151"/>
      <c r="U1151"/>
      <c r="V1151"/>
      <c r="W1151"/>
      <c r="X1151"/>
      <c r="Y1151"/>
    </row>
    <row r="1152" spans="13:25">
      <c r="M1152"/>
      <c r="N1152"/>
      <c r="O1152"/>
      <c r="P1152"/>
      <c r="Q1152"/>
      <c r="R1152"/>
      <c r="S1152"/>
      <c r="T1152"/>
      <c r="U1152"/>
      <c r="V1152"/>
      <c r="W1152"/>
      <c r="X1152"/>
      <c r="Y1152"/>
    </row>
    <row r="1153" spans="13:25">
      <c r="M1153"/>
      <c r="N1153"/>
      <c r="O1153"/>
      <c r="P1153"/>
      <c r="Q1153"/>
      <c r="R1153"/>
      <c r="S1153"/>
      <c r="T1153"/>
      <c r="U1153"/>
      <c r="V1153"/>
      <c r="W1153"/>
      <c r="X1153"/>
      <c r="Y1153"/>
    </row>
    <row r="1154" spans="13:25">
      <c r="M1154"/>
      <c r="N1154"/>
      <c r="O1154"/>
      <c r="P1154"/>
      <c r="Q1154"/>
      <c r="R1154"/>
      <c r="S1154"/>
      <c r="T1154"/>
      <c r="U1154"/>
      <c r="V1154"/>
      <c r="W1154"/>
      <c r="X1154"/>
      <c r="Y1154"/>
    </row>
    <row r="1155" spans="13:25">
      <c r="M1155"/>
      <c r="N1155"/>
      <c r="O1155"/>
      <c r="P1155"/>
      <c r="Q1155"/>
      <c r="R1155"/>
      <c r="S1155"/>
      <c r="T1155"/>
      <c r="U1155"/>
      <c r="V1155"/>
      <c r="W1155"/>
      <c r="X1155"/>
      <c r="Y1155"/>
    </row>
    <row r="1156" spans="13:25">
      <c r="M1156"/>
      <c r="N1156"/>
      <c r="O1156"/>
      <c r="P1156"/>
      <c r="Q1156"/>
      <c r="R1156"/>
      <c r="S1156"/>
      <c r="T1156"/>
      <c r="U1156"/>
      <c r="V1156"/>
      <c r="W1156"/>
      <c r="X1156"/>
      <c r="Y1156"/>
    </row>
    <row r="1157" spans="13:25">
      <c r="M1157"/>
      <c r="N1157"/>
      <c r="O1157"/>
      <c r="P1157"/>
      <c r="Q1157"/>
      <c r="R1157"/>
      <c r="S1157"/>
      <c r="T1157"/>
      <c r="U1157"/>
      <c r="V1157"/>
      <c r="W1157"/>
      <c r="X1157"/>
      <c r="Y1157"/>
    </row>
    <row r="1158" spans="13:25">
      <c r="M1158"/>
      <c r="N1158"/>
      <c r="O1158"/>
      <c r="P1158"/>
      <c r="Q1158"/>
      <c r="R1158"/>
      <c r="S1158"/>
      <c r="T1158"/>
      <c r="U1158"/>
      <c r="V1158"/>
      <c r="W1158"/>
      <c r="X1158"/>
      <c r="Y1158"/>
    </row>
    <row r="1159" spans="13:25">
      <c r="M1159"/>
      <c r="N1159"/>
      <c r="O1159"/>
      <c r="P1159"/>
      <c r="Q1159"/>
      <c r="R1159"/>
      <c r="S1159"/>
      <c r="T1159"/>
      <c r="U1159"/>
      <c r="V1159"/>
      <c r="W1159"/>
      <c r="X1159"/>
      <c r="Y1159"/>
    </row>
    <row r="1160" spans="13:25">
      <c r="M1160"/>
      <c r="N1160"/>
      <c r="O1160"/>
      <c r="P1160"/>
      <c r="Q1160"/>
      <c r="R1160"/>
      <c r="S1160"/>
      <c r="T1160"/>
      <c r="U1160"/>
      <c r="V1160"/>
      <c r="W1160"/>
      <c r="X1160"/>
      <c r="Y1160"/>
    </row>
    <row r="1161" spans="13:25">
      <c r="M1161"/>
      <c r="N1161"/>
      <c r="O1161"/>
      <c r="P1161"/>
      <c r="Q1161"/>
      <c r="R1161"/>
      <c r="S1161"/>
      <c r="T1161"/>
      <c r="U1161"/>
      <c r="V1161"/>
      <c r="W1161"/>
      <c r="X1161"/>
      <c r="Y1161"/>
    </row>
    <row r="1162" spans="13:25">
      <c r="M1162"/>
      <c r="N1162"/>
      <c r="O1162"/>
      <c r="P1162"/>
      <c r="Q1162"/>
      <c r="R1162"/>
      <c r="S1162"/>
      <c r="T1162"/>
      <c r="U1162"/>
      <c r="V1162"/>
      <c r="W1162"/>
      <c r="X1162"/>
      <c r="Y1162"/>
    </row>
    <row r="1163" spans="13:25">
      <c r="M1163"/>
      <c r="N1163"/>
      <c r="O1163"/>
      <c r="P1163"/>
      <c r="Q1163"/>
      <c r="R1163"/>
      <c r="S1163"/>
      <c r="T1163"/>
      <c r="U1163"/>
      <c r="V1163"/>
      <c r="W1163"/>
      <c r="X1163"/>
      <c r="Y1163"/>
    </row>
    <row r="1164" spans="13:25">
      <c r="M1164"/>
      <c r="N1164"/>
      <c r="O1164"/>
      <c r="P1164"/>
      <c r="Q1164"/>
      <c r="R1164"/>
      <c r="S1164"/>
      <c r="T1164"/>
      <c r="U1164"/>
      <c r="V1164"/>
      <c r="W1164"/>
      <c r="X1164"/>
      <c r="Y1164"/>
    </row>
    <row r="1165" spans="13:25">
      <c r="M1165"/>
      <c r="N1165"/>
      <c r="O1165"/>
      <c r="P1165"/>
      <c r="Q1165"/>
      <c r="R1165"/>
      <c r="S1165"/>
      <c r="T1165"/>
      <c r="U1165"/>
      <c r="V1165"/>
      <c r="W1165"/>
      <c r="X1165"/>
      <c r="Y1165"/>
    </row>
    <row r="1166" spans="13:25">
      <c r="M1166"/>
      <c r="N1166"/>
      <c r="O1166"/>
      <c r="P1166"/>
      <c r="Q1166"/>
      <c r="R1166"/>
      <c r="S1166"/>
      <c r="T1166"/>
      <c r="U1166"/>
      <c r="V1166"/>
      <c r="W1166"/>
      <c r="X1166"/>
      <c r="Y1166"/>
    </row>
    <row r="1167" spans="13:25">
      <c r="M1167"/>
      <c r="N1167"/>
      <c r="O1167"/>
      <c r="P1167"/>
      <c r="Q1167"/>
      <c r="R1167"/>
      <c r="S1167"/>
      <c r="T1167"/>
      <c r="U1167"/>
      <c r="V1167"/>
      <c r="W1167"/>
      <c r="X1167"/>
      <c r="Y1167"/>
    </row>
    <row r="1168" spans="13:25">
      <c r="M1168"/>
      <c r="N1168"/>
      <c r="O1168"/>
      <c r="P1168"/>
      <c r="Q1168"/>
      <c r="R1168"/>
      <c r="S1168"/>
      <c r="T1168"/>
      <c r="U1168"/>
      <c r="V1168"/>
      <c r="W1168"/>
      <c r="X1168"/>
      <c r="Y1168"/>
    </row>
    <row r="1169" spans="13:25">
      <c r="M1169"/>
      <c r="N1169"/>
      <c r="O1169"/>
      <c r="P1169"/>
      <c r="Q1169"/>
      <c r="R1169"/>
      <c r="S1169"/>
      <c r="T1169"/>
      <c r="U1169"/>
      <c r="V1169"/>
      <c r="W1169"/>
      <c r="X1169"/>
      <c r="Y1169"/>
    </row>
    <row r="1170" spans="13:25">
      <c r="M1170"/>
      <c r="N1170"/>
      <c r="O1170"/>
      <c r="P1170"/>
      <c r="Q1170"/>
      <c r="R1170"/>
      <c r="S1170"/>
      <c r="T1170"/>
      <c r="U1170"/>
      <c r="V1170"/>
      <c r="W1170"/>
      <c r="X1170"/>
      <c r="Y1170"/>
    </row>
    <row r="1171" spans="13:25">
      <c r="M1171"/>
      <c r="N1171"/>
      <c r="O1171"/>
      <c r="P1171"/>
      <c r="Q1171"/>
      <c r="R1171"/>
      <c r="S1171"/>
      <c r="T1171"/>
      <c r="U1171"/>
      <c r="V1171"/>
      <c r="W1171"/>
      <c r="X1171"/>
      <c r="Y1171"/>
    </row>
    <row r="1172" spans="13:25">
      <c r="M1172"/>
      <c r="N1172"/>
      <c r="O1172"/>
      <c r="P1172"/>
      <c r="Q1172"/>
      <c r="R1172"/>
      <c r="S1172"/>
      <c r="T1172"/>
      <c r="U1172"/>
      <c r="V1172"/>
      <c r="W1172"/>
      <c r="X1172"/>
      <c r="Y1172"/>
    </row>
    <row r="1173" spans="13:25">
      <c r="M1173"/>
      <c r="N1173"/>
      <c r="O1173"/>
      <c r="P1173"/>
      <c r="Q1173"/>
      <c r="R1173"/>
      <c r="S1173"/>
      <c r="T1173"/>
      <c r="U1173"/>
      <c r="V1173"/>
      <c r="W1173"/>
      <c r="X1173"/>
      <c r="Y1173"/>
    </row>
    <row r="1174" spans="13:25">
      <c r="M1174"/>
      <c r="N1174"/>
      <c r="O1174"/>
      <c r="P1174"/>
      <c r="Q1174"/>
      <c r="R1174"/>
      <c r="S1174"/>
      <c r="T1174"/>
      <c r="U1174"/>
      <c r="V1174"/>
      <c r="W1174"/>
      <c r="X1174"/>
      <c r="Y1174"/>
    </row>
    <row r="1175" spans="13:25">
      <c r="M1175"/>
      <c r="N1175"/>
      <c r="O1175"/>
      <c r="P1175"/>
      <c r="Q1175"/>
      <c r="R1175"/>
      <c r="S1175"/>
      <c r="T1175"/>
      <c r="U1175"/>
      <c r="V1175"/>
      <c r="W1175"/>
      <c r="X1175"/>
      <c r="Y1175"/>
    </row>
    <row r="1176" spans="13:25">
      <c r="M1176"/>
      <c r="N1176"/>
      <c r="O1176"/>
      <c r="P1176"/>
      <c r="Q1176"/>
      <c r="R1176"/>
      <c r="S1176"/>
      <c r="T1176"/>
      <c r="U1176"/>
      <c r="V1176"/>
      <c r="W1176"/>
      <c r="X1176"/>
      <c r="Y1176"/>
    </row>
    <row r="1177" spans="13:25">
      <c r="M1177"/>
      <c r="N1177"/>
      <c r="O1177"/>
      <c r="P1177"/>
      <c r="Q1177"/>
      <c r="R1177"/>
      <c r="S1177"/>
      <c r="T1177"/>
      <c r="U1177"/>
      <c r="V1177"/>
      <c r="W1177"/>
      <c r="X1177"/>
      <c r="Y1177"/>
    </row>
    <row r="1178" spans="13:25">
      <c r="M1178"/>
      <c r="N1178"/>
      <c r="O1178"/>
      <c r="P1178"/>
      <c r="Q1178"/>
      <c r="R1178"/>
      <c r="S1178"/>
      <c r="T1178"/>
      <c r="U1178"/>
      <c r="V1178"/>
      <c r="W1178"/>
      <c r="X1178"/>
      <c r="Y1178"/>
    </row>
    <row r="1179" spans="13:25">
      <c r="M1179"/>
      <c r="N1179"/>
      <c r="O1179"/>
      <c r="P1179"/>
      <c r="Q1179"/>
      <c r="R1179"/>
      <c r="S1179"/>
      <c r="T1179"/>
      <c r="U1179"/>
      <c r="V1179"/>
      <c r="W1179"/>
      <c r="X1179"/>
      <c r="Y1179"/>
    </row>
    <row r="1180" spans="13:25">
      <c r="M1180"/>
      <c r="N1180"/>
      <c r="O1180"/>
      <c r="P1180"/>
      <c r="Q1180"/>
      <c r="R1180"/>
      <c r="S1180"/>
      <c r="T1180"/>
      <c r="U1180"/>
      <c r="V1180"/>
      <c r="W1180"/>
      <c r="X1180"/>
      <c r="Y1180"/>
    </row>
    <row r="1181" spans="13:25">
      <c r="M1181"/>
      <c r="N1181"/>
      <c r="O1181"/>
      <c r="P1181"/>
      <c r="Q1181"/>
      <c r="R1181"/>
      <c r="S1181"/>
      <c r="T1181"/>
      <c r="U1181"/>
      <c r="V1181"/>
      <c r="W1181"/>
      <c r="X1181"/>
      <c r="Y1181"/>
    </row>
    <row r="1182" spans="13:25">
      <c r="M1182"/>
      <c r="N1182"/>
      <c r="O1182"/>
      <c r="P1182"/>
      <c r="Q1182"/>
      <c r="R1182"/>
      <c r="S1182"/>
      <c r="T1182"/>
      <c r="U1182"/>
      <c r="V1182"/>
      <c r="W1182"/>
      <c r="X1182"/>
      <c r="Y1182"/>
    </row>
    <row r="1183" spans="13:25">
      <c r="M1183"/>
      <c r="N1183"/>
      <c r="O1183"/>
      <c r="P1183"/>
      <c r="Q1183"/>
      <c r="R1183"/>
      <c r="S1183"/>
      <c r="T1183"/>
      <c r="U1183"/>
      <c r="V1183"/>
      <c r="W1183"/>
      <c r="X1183"/>
      <c r="Y1183"/>
    </row>
    <row r="1184" spans="13:25">
      <c r="M1184"/>
      <c r="N1184"/>
      <c r="O1184"/>
      <c r="P1184"/>
      <c r="Q1184"/>
      <c r="R1184"/>
      <c r="S1184"/>
      <c r="T1184"/>
      <c r="U1184"/>
      <c r="V1184"/>
      <c r="W1184"/>
      <c r="X1184"/>
      <c r="Y1184"/>
    </row>
    <row r="1185" spans="13:25">
      <c r="M1185"/>
      <c r="N1185"/>
      <c r="O1185"/>
      <c r="P1185"/>
      <c r="Q1185"/>
      <c r="R1185"/>
      <c r="S1185"/>
      <c r="T1185"/>
      <c r="U1185"/>
      <c r="V1185"/>
      <c r="W1185"/>
      <c r="X1185"/>
      <c r="Y1185"/>
    </row>
    <row r="1186" spans="13:25">
      <c r="M1186"/>
      <c r="N1186"/>
      <c r="O1186"/>
      <c r="P1186"/>
      <c r="Q1186"/>
      <c r="R1186"/>
      <c r="S1186"/>
      <c r="T1186"/>
      <c r="U1186"/>
      <c r="V1186"/>
      <c r="W1186"/>
      <c r="X1186"/>
      <c r="Y1186"/>
    </row>
    <row r="1187" spans="13:25">
      <c r="M1187"/>
      <c r="N1187"/>
      <c r="O1187"/>
      <c r="P1187"/>
      <c r="Q1187"/>
      <c r="R1187"/>
      <c r="S1187"/>
      <c r="T1187"/>
      <c r="U1187"/>
      <c r="V1187"/>
      <c r="W1187"/>
      <c r="X1187"/>
      <c r="Y1187"/>
    </row>
    <row r="1188" spans="13:25">
      <c r="M1188"/>
      <c r="N1188"/>
      <c r="O1188"/>
      <c r="P1188"/>
      <c r="Q1188"/>
      <c r="R1188"/>
      <c r="S1188"/>
      <c r="T1188"/>
      <c r="U1188"/>
      <c r="V1188"/>
      <c r="W1188"/>
      <c r="X1188"/>
      <c r="Y1188"/>
    </row>
    <row r="1189" spans="13:25">
      <c r="M1189"/>
      <c r="N1189"/>
      <c r="O1189"/>
      <c r="P1189"/>
      <c r="Q1189"/>
      <c r="R1189"/>
      <c r="S1189"/>
      <c r="T1189"/>
      <c r="U1189"/>
      <c r="V1189"/>
      <c r="W1189"/>
      <c r="X1189"/>
      <c r="Y1189"/>
    </row>
    <row r="1190" spans="13:25">
      <c r="M1190"/>
      <c r="N1190"/>
      <c r="O1190"/>
      <c r="P1190"/>
      <c r="Q1190"/>
      <c r="R1190"/>
      <c r="S1190"/>
      <c r="T1190"/>
      <c r="U1190"/>
      <c r="V1190"/>
      <c r="W1190"/>
      <c r="X1190"/>
      <c r="Y1190"/>
    </row>
    <row r="1191" spans="13:25">
      <c r="M1191"/>
      <c r="N1191"/>
      <c r="O1191"/>
      <c r="P1191"/>
      <c r="Q1191"/>
      <c r="R1191"/>
      <c r="S1191"/>
      <c r="T1191"/>
      <c r="U1191"/>
      <c r="V1191"/>
      <c r="W1191"/>
      <c r="X1191"/>
      <c r="Y1191"/>
    </row>
    <row r="1192" spans="13:25">
      <c r="M1192"/>
      <c r="N1192"/>
      <c r="O1192"/>
      <c r="P1192"/>
      <c r="Q1192"/>
      <c r="R1192"/>
      <c r="S1192"/>
      <c r="T1192"/>
      <c r="U1192"/>
      <c r="V1192"/>
      <c r="W1192"/>
      <c r="X1192"/>
      <c r="Y1192"/>
    </row>
    <row r="1193" spans="13:25">
      <c r="M1193"/>
      <c r="N1193"/>
      <c r="O1193"/>
      <c r="P1193"/>
      <c r="Q1193"/>
      <c r="R1193"/>
      <c r="S1193"/>
      <c r="T1193"/>
      <c r="U1193"/>
      <c r="V1193"/>
      <c r="W1193"/>
      <c r="X1193"/>
      <c r="Y1193"/>
    </row>
    <row r="1194" spans="13:25">
      <c r="M1194"/>
      <c r="N1194"/>
      <c r="O1194"/>
      <c r="P1194"/>
      <c r="Q1194"/>
      <c r="R1194"/>
      <c r="S1194"/>
      <c r="T1194"/>
      <c r="U1194"/>
      <c r="V1194"/>
      <c r="W1194"/>
      <c r="X1194"/>
      <c r="Y1194"/>
    </row>
    <row r="1195" spans="13:25">
      <c r="M1195"/>
      <c r="N1195"/>
      <c r="O1195"/>
      <c r="P1195"/>
      <c r="Q1195"/>
      <c r="R1195"/>
      <c r="S1195"/>
      <c r="T1195"/>
      <c r="U1195"/>
      <c r="V1195"/>
      <c r="W1195"/>
      <c r="X1195"/>
      <c r="Y1195"/>
    </row>
    <row r="1196" spans="13:25">
      <c r="M1196"/>
      <c r="N1196"/>
      <c r="O1196"/>
      <c r="P1196"/>
      <c r="Q1196"/>
      <c r="R1196"/>
      <c r="S1196"/>
      <c r="T1196"/>
      <c r="U1196"/>
      <c r="V1196"/>
      <c r="W1196"/>
      <c r="X1196"/>
      <c r="Y1196"/>
    </row>
    <row r="1197" spans="13:25">
      <c r="M1197"/>
      <c r="N1197"/>
      <c r="O1197"/>
      <c r="P1197"/>
      <c r="Q1197"/>
      <c r="R1197"/>
      <c r="S1197"/>
      <c r="T1197"/>
      <c r="U1197"/>
      <c r="V1197"/>
      <c r="W1197"/>
      <c r="X1197"/>
      <c r="Y1197"/>
    </row>
    <row r="1198" spans="13:25">
      <c r="M1198"/>
      <c r="N1198"/>
      <c r="O1198"/>
      <c r="P1198"/>
      <c r="Q1198"/>
      <c r="R1198"/>
      <c r="S1198"/>
      <c r="T1198"/>
      <c r="U1198"/>
      <c r="V1198"/>
      <c r="W1198"/>
      <c r="X1198"/>
      <c r="Y1198"/>
    </row>
    <row r="1199" spans="13:25">
      <c r="M1199"/>
      <c r="N1199"/>
      <c r="O1199"/>
      <c r="P1199"/>
      <c r="Q1199"/>
      <c r="R1199"/>
      <c r="S1199"/>
      <c r="T1199"/>
      <c r="U1199"/>
      <c r="V1199"/>
      <c r="W1199"/>
      <c r="X1199"/>
      <c r="Y1199"/>
    </row>
    <row r="1200" spans="13:25">
      <c r="M1200"/>
      <c r="N1200"/>
      <c r="O1200"/>
      <c r="P1200"/>
      <c r="Q1200"/>
      <c r="R1200"/>
      <c r="S1200"/>
      <c r="T1200"/>
      <c r="U1200"/>
      <c r="V1200"/>
      <c r="W1200"/>
      <c r="X1200"/>
      <c r="Y1200"/>
    </row>
    <row r="1201" spans="13:25">
      <c r="M1201"/>
      <c r="N1201"/>
      <c r="O1201"/>
      <c r="P1201"/>
      <c r="Q1201"/>
      <c r="R1201"/>
      <c r="S1201"/>
      <c r="T1201"/>
      <c r="U1201"/>
      <c r="V1201"/>
      <c r="W1201"/>
      <c r="X1201"/>
      <c r="Y1201"/>
    </row>
    <row r="1202" spans="13:25">
      <c r="M1202"/>
      <c r="N1202"/>
      <c r="O1202"/>
      <c r="P1202"/>
      <c r="Q1202"/>
      <c r="R1202"/>
      <c r="S1202"/>
      <c r="T1202"/>
      <c r="U1202"/>
      <c r="V1202"/>
      <c r="W1202"/>
      <c r="X1202"/>
      <c r="Y1202"/>
    </row>
    <row r="1203" spans="13:25">
      <c r="M1203"/>
      <c r="N1203"/>
      <c r="O1203"/>
      <c r="P1203"/>
      <c r="Q1203"/>
      <c r="R1203"/>
      <c r="S1203"/>
      <c r="T1203"/>
      <c r="U1203"/>
      <c r="V1203"/>
      <c r="W1203"/>
      <c r="X1203"/>
      <c r="Y1203"/>
    </row>
    <row r="1204" spans="13:25">
      <c r="M1204"/>
      <c r="N1204"/>
      <c r="O1204"/>
      <c r="P1204"/>
      <c r="Q1204"/>
      <c r="R1204"/>
      <c r="S1204"/>
      <c r="T1204"/>
      <c r="U1204"/>
      <c r="V1204"/>
      <c r="W1204"/>
      <c r="X1204"/>
      <c r="Y1204"/>
    </row>
    <row r="1205" spans="13:25">
      <c r="M1205"/>
      <c r="N1205"/>
      <c r="O1205"/>
      <c r="P1205"/>
      <c r="Q1205"/>
      <c r="R1205"/>
      <c r="S1205"/>
      <c r="T1205"/>
      <c r="U1205"/>
      <c r="V1205"/>
      <c r="W1205"/>
      <c r="X1205"/>
      <c r="Y1205"/>
    </row>
    <row r="1206" spans="13:25">
      <c r="M1206"/>
      <c r="N1206"/>
      <c r="O1206"/>
      <c r="P1206"/>
      <c r="Q1206"/>
      <c r="R1206"/>
      <c r="S1206"/>
      <c r="T1206"/>
      <c r="U1206"/>
      <c r="V1206"/>
      <c r="W1206"/>
      <c r="X1206"/>
      <c r="Y1206"/>
    </row>
    <row r="1207" spans="13:25">
      <c r="M1207"/>
      <c r="N1207"/>
      <c r="O1207"/>
      <c r="P1207"/>
      <c r="Q1207"/>
      <c r="R1207"/>
      <c r="S1207"/>
      <c r="T1207"/>
      <c r="U1207"/>
      <c r="V1207"/>
      <c r="W1207"/>
      <c r="X1207"/>
      <c r="Y1207"/>
    </row>
    <row r="1208" spans="13:25">
      <c r="M1208"/>
      <c r="N1208"/>
      <c r="O1208"/>
      <c r="P1208"/>
      <c r="Q1208"/>
      <c r="R1208"/>
      <c r="S1208"/>
      <c r="T1208"/>
      <c r="U1208"/>
      <c r="V1208"/>
      <c r="W1208"/>
      <c r="X1208"/>
      <c r="Y1208"/>
    </row>
    <row r="1209" spans="13:25">
      <c r="M1209"/>
      <c r="N1209"/>
      <c r="O1209"/>
      <c r="P1209"/>
      <c r="Q1209"/>
      <c r="R1209"/>
      <c r="S1209"/>
      <c r="T1209"/>
      <c r="U1209"/>
      <c r="V1209"/>
      <c r="W1209"/>
      <c r="X1209"/>
      <c r="Y1209"/>
    </row>
    <row r="1210" spans="13:25">
      <c r="M1210"/>
      <c r="N1210"/>
      <c r="O1210"/>
      <c r="P1210"/>
      <c r="Q1210"/>
      <c r="R1210"/>
      <c r="S1210"/>
      <c r="T1210"/>
      <c r="U1210"/>
      <c r="V1210"/>
      <c r="W1210"/>
      <c r="X1210"/>
      <c r="Y1210"/>
    </row>
    <row r="1211" spans="13:25">
      <c r="M1211"/>
      <c r="N1211"/>
      <c r="O1211"/>
      <c r="P1211"/>
      <c r="Q1211"/>
      <c r="R1211"/>
      <c r="S1211"/>
      <c r="T1211"/>
      <c r="U1211"/>
      <c r="V1211"/>
      <c r="W1211"/>
      <c r="X1211"/>
      <c r="Y1211"/>
    </row>
    <row r="1212" spans="13:25">
      <c r="M1212"/>
      <c r="N1212"/>
      <c r="O1212"/>
      <c r="P1212"/>
      <c r="Q1212"/>
      <c r="R1212"/>
      <c r="S1212"/>
      <c r="T1212"/>
      <c r="U1212"/>
      <c r="V1212"/>
      <c r="W1212"/>
      <c r="X1212"/>
      <c r="Y1212"/>
    </row>
    <row r="1213" spans="13:25">
      <c r="M1213"/>
      <c r="N1213"/>
      <c r="O1213"/>
      <c r="P1213"/>
      <c r="Q1213"/>
      <c r="R1213"/>
      <c r="S1213"/>
      <c r="T1213"/>
      <c r="U1213"/>
      <c r="V1213"/>
      <c r="W1213"/>
      <c r="X1213"/>
      <c r="Y1213"/>
    </row>
    <row r="1214" spans="13:25">
      <c r="M1214"/>
      <c r="N1214"/>
      <c r="O1214"/>
      <c r="P1214"/>
      <c r="Q1214"/>
      <c r="R1214"/>
      <c r="S1214"/>
      <c r="T1214"/>
      <c r="U1214"/>
      <c r="V1214"/>
      <c r="W1214"/>
      <c r="X1214"/>
      <c r="Y1214"/>
    </row>
    <row r="1215" spans="13:25">
      <c r="M1215"/>
      <c r="N1215"/>
      <c r="O1215"/>
      <c r="P1215"/>
      <c r="Q1215"/>
      <c r="R1215"/>
      <c r="S1215"/>
      <c r="T1215"/>
      <c r="U1215"/>
      <c r="V1215"/>
      <c r="W1215"/>
      <c r="X1215"/>
      <c r="Y1215"/>
    </row>
    <row r="1216" spans="13:25">
      <c r="M1216"/>
      <c r="N1216"/>
      <c r="O1216"/>
      <c r="P1216"/>
      <c r="Q1216"/>
      <c r="R1216"/>
      <c r="S1216"/>
      <c r="T1216"/>
      <c r="U1216"/>
      <c r="V1216"/>
      <c r="W1216"/>
      <c r="X1216"/>
      <c r="Y1216"/>
    </row>
    <row r="1217" spans="13:25">
      <c r="M1217"/>
      <c r="N1217"/>
      <c r="O1217"/>
      <c r="P1217"/>
      <c r="Q1217"/>
      <c r="R1217"/>
      <c r="S1217"/>
      <c r="T1217"/>
      <c r="U1217"/>
      <c r="V1217"/>
      <c r="W1217"/>
      <c r="X1217"/>
      <c r="Y1217"/>
    </row>
    <row r="1218" spans="13:25">
      <c r="M1218"/>
      <c r="N1218"/>
      <c r="O1218"/>
      <c r="P1218"/>
      <c r="Q1218"/>
      <c r="R1218"/>
      <c r="S1218"/>
      <c r="T1218"/>
      <c r="U1218"/>
      <c r="V1218"/>
      <c r="W1218"/>
      <c r="X1218"/>
      <c r="Y1218"/>
    </row>
    <row r="1219" spans="13:25">
      <c r="M1219"/>
      <c r="N1219"/>
      <c r="O1219"/>
      <c r="P1219"/>
      <c r="Q1219"/>
      <c r="R1219"/>
      <c r="S1219"/>
      <c r="T1219"/>
      <c r="U1219"/>
      <c r="V1219"/>
      <c r="W1219"/>
      <c r="X1219"/>
      <c r="Y1219"/>
    </row>
    <row r="1220" spans="13:25">
      <c r="M1220"/>
      <c r="N1220"/>
      <c r="O1220"/>
      <c r="P1220"/>
      <c r="Q1220"/>
      <c r="R1220"/>
      <c r="S1220"/>
      <c r="T1220"/>
      <c r="U1220"/>
      <c r="V1220"/>
      <c r="W1220"/>
      <c r="X1220"/>
      <c r="Y1220"/>
    </row>
    <row r="1221" spans="13:25">
      <c r="M1221"/>
      <c r="N1221"/>
      <c r="O1221"/>
      <c r="P1221"/>
      <c r="Q1221"/>
      <c r="R1221"/>
      <c r="S1221"/>
      <c r="T1221"/>
      <c r="U1221"/>
      <c r="V1221"/>
      <c r="W1221"/>
      <c r="X1221"/>
      <c r="Y1221"/>
    </row>
    <row r="1222" spans="13:25">
      <c r="M1222"/>
      <c r="N1222"/>
      <c r="O1222"/>
      <c r="P1222"/>
      <c r="Q1222"/>
      <c r="R1222"/>
      <c r="S1222"/>
      <c r="T1222"/>
      <c r="U1222"/>
      <c r="V1222"/>
      <c r="W1222"/>
      <c r="X1222"/>
      <c r="Y1222"/>
    </row>
    <row r="1223" spans="13:25">
      <c r="M1223"/>
      <c r="N1223"/>
      <c r="O1223"/>
      <c r="P1223"/>
      <c r="Q1223"/>
      <c r="R1223"/>
      <c r="S1223"/>
      <c r="T1223"/>
      <c r="U1223"/>
      <c r="V1223"/>
      <c r="W1223"/>
      <c r="X1223"/>
      <c r="Y1223"/>
    </row>
    <row r="1224" spans="13:25">
      <c r="M1224"/>
      <c r="N1224"/>
      <c r="O1224"/>
      <c r="P1224"/>
      <c r="Q1224"/>
      <c r="R1224"/>
      <c r="S1224"/>
      <c r="T1224"/>
      <c r="U1224"/>
      <c r="V1224"/>
      <c r="W1224"/>
      <c r="X1224"/>
      <c r="Y1224"/>
    </row>
    <row r="1225" spans="13:25">
      <c r="M1225"/>
      <c r="N1225"/>
      <c r="O1225"/>
      <c r="P1225"/>
      <c r="Q1225"/>
      <c r="R1225"/>
      <c r="S1225"/>
      <c r="T1225"/>
      <c r="U1225"/>
      <c r="V1225"/>
      <c r="W1225"/>
      <c r="X1225"/>
      <c r="Y1225"/>
    </row>
    <row r="1226" spans="13:25">
      <c r="M1226"/>
      <c r="N1226"/>
      <c r="O1226"/>
      <c r="P1226"/>
      <c r="Q1226"/>
      <c r="R1226"/>
      <c r="S1226"/>
      <c r="T1226"/>
      <c r="U1226"/>
      <c r="V1226"/>
      <c r="W1226"/>
      <c r="X1226"/>
      <c r="Y1226"/>
    </row>
    <row r="1227" spans="13:25">
      <c r="M1227"/>
      <c r="N1227"/>
      <c r="O1227"/>
      <c r="P1227"/>
      <c r="Q1227"/>
      <c r="R1227"/>
      <c r="S1227"/>
      <c r="T1227"/>
      <c r="U1227"/>
      <c r="V1227"/>
      <c r="W1227"/>
      <c r="X1227"/>
      <c r="Y1227"/>
    </row>
    <row r="1228" spans="13:25">
      <c r="M1228"/>
      <c r="N1228"/>
      <c r="O1228"/>
      <c r="P1228"/>
      <c r="Q1228"/>
      <c r="R1228"/>
      <c r="S1228"/>
      <c r="T1228"/>
      <c r="U1228"/>
      <c r="V1228"/>
      <c r="W1228"/>
      <c r="X1228"/>
      <c r="Y1228"/>
    </row>
    <row r="1229" spans="13:25">
      <c r="M1229"/>
      <c r="N1229"/>
      <c r="O1229"/>
      <c r="P1229"/>
      <c r="Q1229"/>
      <c r="R1229"/>
      <c r="S1229"/>
      <c r="T1229"/>
      <c r="U1229"/>
      <c r="V1229"/>
      <c r="W1229"/>
      <c r="X1229"/>
      <c r="Y1229"/>
    </row>
    <row r="1230" spans="13:25">
      <c r="M1230"/>
      <c r="N1230"/>
      <c r="O1230"/>
      <c r="P1230"/>
      <c r="Q1230"/>
      <c r="R1230"/>
      <c r="S1230"/>
      <c r="T1230"/>
      <c r="U1230"/>
      <c r="V1230"/>
      <c r="W1230"/>
      <c r="X1230"/>
      <c r="Y1230"/>
    </row>
    <row r="1231" spans="13:25">
      <c r="M1231"/>
      <c r="N1231"/>
      <c r="O1231"/>
      <c r="P1231"/>
      <c r="Q1231"/>
      <c r="R1231"/>
      <c r="S1231"/>
      <c r="T1231"/>
      <c r="U1231"/>
      <c r="V1231"/>
      <c r="W1231"/>
      <c r="X1231"/>
      <c r="Y1231"/>
    </row>
    <row r="1232" spans="13:25">
      <c r="M1232"/>
      <c r="N1232"/>
      <c r="O1232"/>
      <c r="P1232"/>
      <c r="Q1232"/>
      <c r="R1232"/>
      <c r="S1232"/>
      <c r="T1232"/>
      <c r="U1232"/>
      <c r="V1232"/>
      <c r="W1232"/>
      <c r="X1232"/>
      <c r="Y1232"/>
    </row>
    <row r="1233" spans="13:25">
      <c r="M1233"/>
      <c r="N1233"/>
      <c r="O1233"/>
      <c r="P1233"/>
      <c r="Q1233"/>
      <c r="R1233"/>
      <c r="S1233"/>
      <c r="T1233"/>
      <c r="U1233"/>
      <c r="V1233"/>
      <c r="W1233"/>
      <c r="X1233"/>
      <c r="Y1233"/>
    </row>
    <row r="1234" spans="13:25">
      <c r="M1234"/>
      <c r="N1234"/>
      <c r="O1234"/>
      <c r="P1234"/>
      <c r="Q1234"/>
      <c r="R1234"/>
      <c r="S1234"/>
      <c r="T1234"/>
      <c r="U1234"/>
      <c r="V1234"/>
      <c r="W1234"/>
      <c r="X1234"/>
      <c r="Y1234"/>
    </row>
    <row r="1235" spans="13:25">
      <c r="M1235"/>
      <c r="N1235"/>
      <c r="O1235"/>
      <c r="P1235"/>
      <c r="Q1235"/>
      <c r="R1235"/>
      <c r="S1235"/>
      <c r="T1235"/>
      <c r="U1235"/>
      <c r="V1235"/>
      <c r="W1235"/>
      <c r="X1235"/>
      <c r="Y1235"/>
    </row>
    <row r="1236" spans="13:25">
      <c r="M1236"/>
      <c r="N1236"/>
      <c r="O1236"/>
      <c r="P1236"/>
      <c r="Q1236"/>
      <c r="R1236"/>
      <c r="S1236"/>
      <c r="T1236"/>
      <c r="U1236"/>
      <c r="V1236"/>
      <c r="W1236"/>
      <c r="X1236"/>
      <c r="Y1236"/>
    </row>
    <row r="1237" spans="13:25">
      <c r="M1237"/>
      <c r="N1237"/>
      <c r="O1237"/>
      <c r="P1237"/>
      <c r="Q1237"/>
      <c r="R1237"/>
      <c r="S1237"/>
      <c r="T1237"/>
      <c r="U1237"/>
      <c r="V1237"/>
      <c r="W1237"/>
      <c r="X1237"/>
      <c r="Y1237"/>
    </row>
    <row r="1238" spans="13:25">
      <c r="M1238"/>
      <c r="N1238"/>
      <c r="O1238"/>
      <c r="P1238"/>
      <c r="Q1238"/>
      <c r="R1238"/>
      <c r="S1238"/>
      <c r="T1238"/>
      <c r="U1238"/>
      <c r="V1238"/>
      <c r="W1238"/>
      <c r="X1238"/>
      <c r="Y1238"/>
    </row>
    <row r="1239" spans="13:25">
      <c r="M1239"/>
      <c r="N1239"/>
      <c r="O1239"/>
      <c r="P1239"/>
      <c r="Q1239"/>
      <c r="R1239"/>
      <c r="S1239"/>
      <c r="T1239"/>
      <c r="U1239"/>
      <c r="V1239"/>
      <c r="W1239"/>
      <c r="X1239"/>
      <c r="Y1239"/>
    </row>
    <row r="1240" spans="13:25">
      <c r="M1240"/>
      <c r="N1240"/>
      <c r="O1240"/>
      <c r="P1240"/>
      <c r="Q1240"/>
      <c r="R1240"/>
      <c r="S1240"/>
      <c r="T1240"/>
      <c r="U1240"/>
      <c r="V1240"/>
      <c r="W1240"/>
      <c r="X1240"/>
      <c r="Y1240"/>
    </row>
    <row r="1241" spans="13:25">
      <c r="M1241"/>
      <c r="N1241"/>
      <c r="O1241"/>
      <c r="P1241"/>
      <c r="Q1241"/>
      <c r="R1241"/>
      <c r="S1241"/>
      <c r="T1241"/>
      <c r="U1241"/>
      <c r="V1241"/>
      <c r="W1241"/>
      <c r="X1241"/>
      <c r="Y1241"/>
    </row>
    <row r="1242" spans="13:25">
      <c r="M1242"/>
      <c r="N1242"/>
      <c r="O1242"/>
      <c r="P1242"/>
      <c r="Q1242"/>
      <c r="R1242"/>
      <c r="S1242"/>
      <c r="T1242"/>
      <c r="U1242"/>
      <c r="V1242"/>
      <c r="W1242"/>
      <c r="X1242"/>
      <c r="Y1242"/>
    </row>
    <row r="1243" spans="13:25">
      <c r="M1243"/>
      <c r="N1243"/>
      <c r="O1243"/>
      <c r="P1243"/>
      <c r="Q1243"/>
      <c r="R1243"/>
      <c r="S1243"/>
      <c r="T1243"/>
      <c r="U1243"/>
      <c r="V1243"/>
      <c r="W1243"/>
      <c r="X1243"/>
      <c r="Y1243"/>
    </row>
    <row r="1244" spans="13:25">
      <c r="M1244"/>
      <c r="N1244"/>
      <c r="O1244"/>
      <c r="P1244"/>
      <c r="Q1244"/>
      <c r="R1244"/>
      <c r="S1244"/>
      <c r="T1244"/>
      <c r="U1244"/>
      <c r="V1244"/>
      <c r="W1244"/>
      <c r="X1244"/>
      <c r="Y1244"/>
    </row>
    <row r="1245" spans="13:25">
      <c r="M1245"/>
      <c r="N1245"/>
      <c r="O1245"/>
      <c r="P1245"/>
      <c r="Q1245"/>
      <c r="R1245"/>
      <c r="S1245"/>
      <c r="T1245"/>
      <c r="U1245"/>
      <c r="V1245"/>
      <c r="W1245"/>
      <c r="X1245"/>
      <c r="Y1245"/>
    </row>
    <row r="1246" spans="13:25">
      <c r="M1246"/>
      <c r="N1246"/>
      <c r="O1246"/>
      <c r="P1246"/>
      <c r="Q1246"/>
      <c r="R1246"/>
      <c r="S1246"/>
      <c r="T1246"/>
      <c r="U1246"/>
      <c r="V1246"/>
      <c r="W1246"/>
      <c r="X1246"/>
      <c r="Y1246"/>
    </row>
    <row r="1247" spans="13:25">
      <c r="M1247"/>
      <c r="N1247"/>
      <c r="O1247"/>
      <c r="P1247"/>
      <c r="Q1247"/>
      <c r="R1247"/>
      <c r="S1247"/>
      <c r="T1247"/>
      <c r="U1247"/>
      <c r="V1247"/>
      <c r="W1247"/>
      <c r="X1247"/>
      <c r="Y1247"/>
    </row>
    <row r="1248" spans="13:25">
      <c r="M1248"/>
      <c r="N1248"/>
      <c r="O1248"/>
      <c r="P1248"/>
      <c r="Q1248"/>
      <c r="R1248"/>
      <c r="S1248"/>
      <c r="T1248"/>
      <c r="U1248"/>
      <c r="V1248"/>
      <c r="W1248"/>
      <c r="X1248"/>
      <c r="Y1248"/>
    </row>
    <row r="1249" spans="13:25">
      <c r="M1249"/>
      <c r="N1249"/>
      <c r="O1249"/>
      <c r="P1249"/>
      <c r="Q1249"/>
      <c r="R1249"/>
      <c r="S1249"/>
      <c r="T1249"/>
      <c r="U1249"/>
      <c r="V1249"/>
      <c r="W1249"/>
      <c r="X1249"/>
      <c r="Y1249"/>
    </row>
    <row r="1250" spans="13:25">
      <c r="M1250"/>
      <c r="N1250"/>
      <c r="O1250"/>
      <c r="P1250"/>
      <c r="Q1250"/>
      <c r="R1250"/>
      <c r="S1250"/>
      <c r="T1250"/>
      <c r="U1250"/>
      <c r="V1250"/>
      <c r="W1250"/>
      <c r="X1250"/>
      <c r="Y1250"/>
    </row>
    <row r="1251" spans="13:25">
      <c r="M1251"/>
      <c r="N1251"/>
      <c r="O1251"/>
      <c r="P1251"/>
      <c r="Q1251"/>
      <c r="R1251"/>
      <c r="S1251"/>
      <c r="T1251"/>
      <c r="U1251"/>
      <c r="V1251"/>
      <c r="W1251"/>
      <c r="X1251"/>
      <c r="Y1251"/>
    </row>
    <row r="1252" spans="13:25">
      <c r="M1252"/>
      <c r="N1252"/>
      <c r="O1252"/>
      <c r="P1252"/>
      <c r="Q1252"/>
      <c r="R1252"/>
      <c r="S1252"/>
      <c r="T1252"/>
      <c r="U1252"/>
      <c r="V1252"/>
      <c r="W1252"/>
      <c r="X1252"/>
      <c r="Y1252"/>
    </row>
    <row r="1253" spans="13:25">
      <c r="M1253"/>
      <c r="N1253"/>
      <c r="O1253"/>
      <c r="P1253"/>
      <c r="Q1253"/>
      <c r="R1253"/>
      <c r="S1253"/>
      <c r="T1253"/>
      <c r="U1253"/>
      <c r="V1253"/>
      <c r="W1253"/>
      <c r="X1253"/>
      <c r="Y1253"/>
    </row>
    <row r="1254" spans="13:25">
      <c r="M1254"/>
      <c r="N1254"/>
      <c r="O1254"/>
      <c r="P1254"/>
      <c r="Q1254"/>
      <c r="R1254"/>
      <c r="S1254"/>
      <c r="T1254"/>
      <c r="U1254"/>
      <c r="V1254"/>
      <c r="W1254"/>
      <c r="X1254"/>
      <c r="Y1254"/>
    </row>
    <row r="1255" spans="13:25">
      <c r="M1255"/>
      <c r="N1255"/>
      <c r="O1255"/>
      <c r="P1255"/>
      <c r="Q1255"/>
      <c r="R1255"/>
      <c r="S1255"/>
      <c r="T1255"/>
      <c r="U1255"/>
      <c r="V1255"/>
      <c r="W1255"/>
      <c r="X1255"/>
      <c r="Y1255"/>
    </row>
    <row r="1256" spans="13:25">
      <c r="M1256"/>
      <c r="N1256"/>
      <c r="O1256"/>
      <c r="P1256"/>
      <c r="Q1256"/>
      <c r="R1256"/>
      <c r="S1256"/>
      <c r="T1256"/>
      <c r="U1256"/>
      <c r="V1256"/>
      <c r="W1256"/>
      <c r="X1256"/>
      <c r="Y1256"/>
    </row>
    <row r="1257" spans="13:25">
      <c r="M1257"/>
      <c r="N1257"/>
      <c r="O1257"/>
      <c r="P1257"/>
      <c r="Q1257"/>
      <c r="R1257"/>
      <c r="S1257"/>
      <c r="T1257"/>
      <c r="U1257"/>
      <c r="V1257"/>
      <c r="W1257"/>
      <c r="X1257"/>
      <c r="Y1257"/>
    </row>
    <row r="1258" spans="13:25">
      <c r="M1258"/>
      <c r="N1258"/>
      <c r="O1258"/>
      <c r="P1258"/>
      <c r="Q1258"/>
      <c r="R1258"/>
      <c r="S1258"/>
      <c r="T1258"/>
      <c r="U1258"/>
      <c r="V1258"/>
      <c r="W1258"/>
      <c r="X1258"/>
      <c r="Y1258"/>
    </row>
    <row r="1259" spans="13:25">
      <c r="M1259"/>
      <c r="N1259"/>
      <c r="O1259"/>
      <c r="P1259"/>
      <c r="Q1259"/>
      <c r="R1259"/>
      <c r="S1259"/>
      <c r="T1259"/>
      <c r="U1259"/>
      <c r="V1259"/>
      <c r="W1259"/>
      <c r="X1259"/>
      <c r="Y1259"/>
    </row>
    <row r="1260" spans="13:25">
      <c r="M1260"/>
      <c r="N1260"/>
      <c r="O1260"/>
      <c r="P1260"/>
      <c r="Q1260"/>
      <c r="R1260"/>
      <c r="S1260"/>
      <c r="T1260"/>
      <c r="U1260"/>
      <c r="V1260"/>
      <c r="W1260"/>
      <c r="X1260"/>
      <c r="Y1260"/>
    </row>
    <row r="1261" spans="13:25">
      <c r="M1261"/>
      <c r="N1261"/>
      <c r="O1261"/>
      <c r="P1261"/>
      <c r="Q1261"/>
      <c r="R1261"/>
      <c r="S1261"/>
      <c r="T1261"/>
      <c r="U1261"/>
      <c r="V1261"/>
      <c r="W1261"/>
      <c r="X1261"/>
      <c r="Y1261"/>
    </row>
    <row r="1262" spans="13:25">
      <c r="M1262"/>
      <c r="N1262"/>
      <c r="O1262"/>
      <c r="P1262"/>
      <c r="Q1262"/>
      <c r="R1262"/>
      <c r="S1262"/>
      <c r="T1262"/>
      <c r="U1262"/>
      <c r="V1262"/>
      <c r="W1262"/>
      <c r="X1262"/>
      <c r="Y1262"/>
    </row>
    <row r="1263" spans="13:25">
      <c r="M1263"/>
      <c r="N1263"/>
      <c r="O1263"/>
      <c r="P1263"/>
      <c r="Q1263"/>
      <c r="R1263"/>
      <c r="S1263"/>
      <c r="T1263"/>
      <c r="U1263"/>
      <c r="V1263"/>
      <c r="W1263"/>
      <c r="X1263"/>
      <c r="Y1263"/>
    </row>
    <row r="1264" spans="13:25">
      <c r="M1264"/>
      <c r="N1264"/>
      <c r="O1264"/>
      <c r="P1264"/>
      <c r="Q1264"/>
      <c r="R1264"/>
      <c r="S1264"/>
      <c r="T1264"/>
      <c r="U1264"/>
      <c r="V1264"/>
      <c r="W1264"/>
      <c r="X1264"/>
      <c r="Y1264"/>
    </row>
    <row r="1265" spans="13:25">
      <c r="M1265"/>
      <c r="N1265"/>
      <c r="O1265"/>
      <c r="P1265"/>
      <c r="Q1265"/>
      <c r="R1265"/>
      <c r="S1265"/>
      <c r="T1265"/>
      <c r="U1265"/>
      <c r="V1265"/>
      <c r="W1265"/>
      <c r="X1265"/>
      <c r="Y1265"/>
    </row>
    <row r="1266" spans="13:25">
      <c r="M1266"/>
      <c r="N1266"/>
      <c r="O1266"/>
      <c r="P1266"/>
      <c r="Q1266"/>
      <c r="R1266"/>
      <c r="S1266"/>
      <c r="T1266"/>
      <c r="U1266"/>
      <c r="V1266"/>
      <c r="W1266"/>
      <c r="X1266"/>
      <c r="Y1266"/>
    </row>
    <row r="1267" spans="13:25">
      <c r="M1267"/>
      <c r="N1267"/>
      <c r="O1267"/>
      <c r="P1267"/>
      <c r="Q1267"/>
      <c r="R1267"/>
      <c r="S1267"/>
      <c r="T1267"/>
      <c r="U1267"/>
      <c r="V1267"/>
      <c r="W1267"/>
      <c r="X1267"/>
      <c r="Y1267"/>
    </row>
    <row r="1268" spans="13:25">
      <c r="M1268"/>
      <c r="N1268"/>
      <c r="O1268"/>
      <c r="P1268"/>
      <c r="Q1268"/>
      <c r="R1268"/>
      <c r="S1268"/>
      <c r="T1268"/>
      <c r="U1268"/>
      <c r="V1268"/>
      <c r="W1268"/>
      <c r="X1268"/>
      <c r="Y1268"/>
    </row>
    <row r="1269" spans="13:25">
      <c r="M1269"/>
      <c r="N1269"/>
      <c r="O1269"/>
      <c r="P1269"/>
      <c r="Q1269"/>
      <c r="R1269"/>
      <c r="S1269"/>
      <c r="T1269"/>
      <c r="U1269"/>
      <c r="V1269"/>
      <c r="W1269"/>
      <c r="X1269"/>
      <c r="Y1269"/>
    </row>
    <row r="1270" spans="13:25">
      <c r="M1270"/>
      <c r="N1270"/>
      <c r="O1270"/>
      <c r="P1270"/>
      <c r="Q1270"/>
      <c r="R1270"/>
      <c r="S1270"/>
      <c r="T1270"/>
      <c r="U1270"/>
      <c r="V1270"/>
      <c r="W1270"/>
      <c r="X1270"/>
      <c r="Y1270"/>
    </row>
    <row r="1271" spans="13:25">
      <c r="M1271"/>
      <c r="N1271"/>
      <c r="O1271"/>
      <c r="P1271"/>
      <c r="Q1271"/>
      <c r="R1271"/>
      <c r="S1271"/>
      <c r="T1271"/>
      <c r="U1271"/>
      <c r="V1271"/>
      <c r="W1271"/>
      <c r="X1271"/>
      <c r="Y1271"/>
    </row>
    <row r="1272" spans="13:25">
      <c r="M1272"/>
      <c r="N1272"/>
      <c r="O1272"/>
      <c r="P1272"/>
      <c r="Q1272"/>
      <c r="R1272"/>
      <c r="S1272"/>
      <c r="T1272"/>
      <c r="U1272"/>
      <c r="V1272"/>
      <c r="W1272"/>
      <c r="X1272"/>
      <c r="Y1272"/>
    </row>
    <row r="1273" spans="13:25">
      <c r="M1273"/>
      <c r="N1273"/>
      <c r="O1273"/>
      <c r="P1273"/>
      <c r="Q1273"/>
      <c r="R1273"/>
      <c r="S1273"/>
      <c r="T1273"/>
      <c r="U1273"/>
      <c r="V1273"/>
      <c r="W1273"/>
      <c r="X1273"/>
      <c r="Y1273"/>
    </row>
    <row r="1274" spans="13:25">
      <c r="M1274"/>
      <c r="N1274"/>
      <c r="O1274"/>
      <c r="P1274"/>
      <c r="Q1274"/>
      <c r="R1274"/>
      <c r="S1274"/>
      <c r="T1274"/>
      <c r="U1274"/>
      <c r="V1274"/>
      <c r="W1274"/>
      <c r="X1274"/>
      <c r="Y1274"/>
    </row>
    <row r="1275" spans="13:25">
      <c r="M1275"/>
      <c r="N1275"/>
      <c r="O1275"/>
      <c r="P1275"/>
      <c r="Q1275"/>
      <c r="R1275"/>
      <c r="S1275"/>
      <c r="T1275"/>
      <c r="U1275"/>
      <c r="V1275"/>
      <c r="W1275"/>
      <c r="X1275"/>
      <c r="Y1275"/>
    </row>
    <row r="1276" spans="13:25">
      <c r="M1276"/>
      <c r="N1276"/>
      <c r="O1276"/>
      <c r="P1276"/>
      <c r="Q1276"/>
      <c r="R1276"/>
      <c r="S1276"/>
      <c r="T1276"/>
      <c r="U1276"/>
      <c r="V1276"/>
      <c r="W1276"/>
      <c r="X1276"/>
      <c r="Y1276"/>
    </row>
    <row r="1277" spans="13:25">
      <c r="M1277"/>
      <c r="N1277"/>
      <c r="O1277"/>
      <c r="P1277"/>
      <c r="Q1277"/>
      <c r="R1277"/>
      <c r="S1277"/>
      <c r="T1277"/>
      <c r="U1277"/>
      <c r="V1277"/>
      <c r="W1277"/>
      <c r="X1277"/>
      <c r="Y1277"/>
    </row>
    <row r="1278" spans="13:25">
      <c r="M1278"/>
      <c r="N1278"/>
      <c r="O1278"/>
      <c r="P1278"/>
      <c r="Q1278"/>
      <c r="R1278"/>
      <c r="S1278"/>
      <c r="T1278"/>
      <c r="U1278"/>
      <c r="V1278"/>
      <c r="W1278"/>
      <c r="X1278"/>
      <c r="Y1278"/>
    </row>
    <row r="1279" spans="13:25">
      <c r="M1279"/>
      <c r="N1279"/>
      <c r="O1279"/>
      <c r="P1279"/>
      <c r="Q1279"/>
      <c r="R1279"/>
      <c r="S1279"/>
      <c r="T1279"/>
      <c r="U1279"/>
      <c r="V1279"/>
      <c r="W1279"/>
      <c r="X1279"/>
      <c r="Y1279"/>
    </row>
    <row r="1280" spans="13:25">
      <c r="M1280"/>
      <c r="N1280"/>
      <c r="O1280"/>
      <c r="P1280"/>
      <c r="Q1280"/>
      <c r="R1280"/>
      <c r="S1280"/>
      <c r="T1280"/>
      <c r="U1280"/>
      <c r="V1280"/>
      <c r="W1280"/>
      <c r="X1280"/>
      <c r="Y1280"/>
    </row>
    <row r="1281" spans="13:25">
      <c r="M1281"/>
      <c r="N1281"/>
      <c r="O1281"/>
      <c r="P1281"/>
      <c r="Q1281"/>
      <c r="R1281"/>
      <c r="S1281"/>
      <c r="T1281"/>
      <c r="U1281"/>
      <c r="V1281"/>
      <c r="W1281"/>
      <c r="X1281"/>
      <c r="Y1281"/>
    </row>
    <row r="1282" spans="13:25">
      <c r="M1282"/>
      <c r="N1282"/>
      <c r="O1282"/>
      <c r="P1282"/>
      <c r="Q1282"/>
      <c r="R1282"/>
      <c r="S1282"/>
      <c r="T1282"/>
      <c r="U1282"/>
      <c r="V1282"/>
      <c r="W1282"/>
      <c r="X1282"/>
      <c r="Y1282"/>
    </row>
    <row r="1283" spans="13:25">
      <c r="M1283"/>
      <c r="N1283"/>
      <c r="O1283"/>
      <c r="P1283"/>
      <c r="Q1283"/>
      <c r="R1283"/>
      <c r="S1283"/>
      <c r="T1283"/>
      <c r="U1283"/>
      <c r="V1283"/>
      <c r="W1283"/>
      <c r="X1283"/>
      <c r="Y1283"/>
    </row>
    <row r="1284" spans="13:25">
      <c r="M1284"/>
      <c r="N1284"/>
      <c r="O1284"/>
      <c r="P1284"/>
      <c r="Q1284"/>
      <c r="R1284"/>
      <c r="S1284"/>
      <c r="T1284"/>
      <c r="U1284"/>
      <c r="V1284"/>
      <c r="W1284"/>
      <c r="X1284"/>
      <c r="Y1284"/>
    </row>
    <row r="1285" spans="13:25">
      <c r="M1285"/>
      <c r="N1285"/>
      <c r="O1285"/>
      <c r="P1285"/>
      <c r="Q1285"/>
      <c r="R1285"/>
      <c r="S1285"/>
      <c r="T1285"/>
      <c r="U1285"/>
      <c r="V1285"/>
      <c r="W1285"/>
      <c r="X1285"/>
      <c r="Y1285"/>
    </row>
    <row r="1286" spans="13:25">
      <c r="M1286"/>
      <c r="N1286"/>
      <c r="O1286"/>
      <c r="P1286"/>
      <c r="Q1286"/>
      <c r="R1286"/>
      <c r="S1286"/>
      <c r="T1286"/>
      <c r="U1286"/>
      <c r="V1286"/>
      <c r="W1286"/>
      <c r="X1286"/>
      <c r="Y1286"/>
    </row>
    <row r="1287" spans="13:25">
      <c r="M1287"/>
      <c r="N1287"/>
      <c r="O1287"/>
      <c r="P1287"/>
      <c r="Q1287"/>
      <c r="R1287"/>
      <c r="S1287"/>
      <c r="T1287"/>
      <c r="U1287"/>
      <c r="V1287"/>
      <c r="W1287"/>
      <c r="X1287"/>
      <c r="Y1287"/>
    </row>
    <row r="1288" spans="13:25">
      <c r="M1288"/>
      <c r="N1288"/>
      <c r="O1288"/>
      <c r="P1288"/>
      <c r="Q1288"/>
      <c r="R1288"/>
      <c r="S1288"/>
      <c r="T1288"/>
      <c r="U1288"/>
      <c r="V1288"/>
      <c r="W1288"/>
      <c r="X1288"/>
      <c r="Y1288"/>
    </row>
    <row r="1289" spans="13:25">
      <c r="M1289"/>
      <c r="N1289"/>
      <c r="O1289"/>
      <c r="P1289"/>
      <c r="Q1289"/>
      <c r="R1289"/>
      <c r="S1289"/>
      <c r="T1289"/>
      <c r="U1289"/>
      <c r="V1289"/>
      <c r="W1289"/>
      <c r="X1289"/>
      <c r="Y1289"/>
    </row>
    <row r="1290" spans="13:25">
      <c r="M1290"/>
      <c r="N1290"/>
      <c r="O1290"/>
      <c r="P1290"/>
      <c r="Q1290"/>
      <c r="R1290"/>
      <c r="S1290"/>
      <c r="T1290"/>
      <c r="U1290"/>
      <c r="V1290"/>
      <c r="W1290"/>
      <c r="X1290"/>
      <c r="Y1290"/>
    </row>
    <row r="1291" spans="13:25">
      <c r="M1291"/>
      <c r="N1291"/>
      <c r="O1291"/>
      <c r="P1291"/>
      <c r="Q1291"/>
      <c r="R1291"/>
      <c r="S1291"/>
      <c r="T1291"/>
      <c r="U1291"/>
      <c r="V1291"/>
      <c r="W1291"/>
      <c r="X1291"/>
      <c r="Y1291"/>
    </row>
    <row r="1292" spans="13:25">
      <c r="M1292"/>
      <c r="N1292"/>
      <c r="O1292"/>
      <c r="P1292"/>
      <c r="Q1292"/>
      <c r="R1292"/>
      <c r="S1292"/>
      <c r="T1292"/>
      <c r="U1292"/>
      <c r="V1292"/>
      <c r="W1292"/>
      <c r="X1292"/>
      <c r="Y1292"/>
    </row>
    <row r="1293" spans="13:25">
      <c r="M1293"/>
      <c r="N1293"/>
      <c r="O1293"/>
      <c r="P1293"/>
      <c r="Q1293"/>
      <c r="R1293"/>
      <c r="S1293"/>
      <c r="T1293"/>
      <c r="U1293"/>
      <c r="V1293"/>
      <c r="W1293"/>
      <c r="X1293"/>
      <c r="Y1293"/>
    </row>
    <row r="1294" spans="13:25">
      <c r="M1294"/>
      <c r="N1294"/>
      <c r="O1294"/>
      <c r="P1294"/>
      <c r="Q1294"/>
      <c r="R1294"/>
      <c r="S1294"/>
      <c r="T1294"/>
      <c r="U1294"/>
      <c r="V1294"/>
      <c r="W1294"/>
      <c r="X1294"/>
      <c r="Y1294"/>
    </row>
    <row r="1295" spans="13:25">
      <c r="M1295"/>
      <c r="N1295"/>
      <c r="O1295"/>
      <c r="P1295"/>
      <c r="Q1295"/>
      <c r="R1295"/>
      <c r="S1295"/>
      <c r="T1295"/>
      <c r="U1295"/>
      <c r="V1295"/>
      <c r="W1295"/>
      <c r="X1295"/>
      <c r="Y1295"/>
    </row>
    <row r="1296" spans="13:25">
      <c r="M1296"/>
      <c r="N1296"/>
      <c r="O1296"/>
      <c r="P1296"/>
      <c r="Q1296"/>
      <c r="R1296"/>
      <c r="S1296"/>
      <c r="T1296"/>
      <c r="U1296"/>
      <c r="V1296"/>
      <c r="W1296"/>
      <c r="X1296"/>
      <c r="Y1296"/>
    </row>
    <row r="1297" spans="13:25">
      <c r="M1297"/>
      <c r="N1297"/>
      <c r="O1297"/>
      <c r="P1297"/>
      <c r="Q1297"/>
      <c r="R1297"/>
      <c r="S1297"/>
      <c r="T1297"/>
      <c r="U1297"/>
      <c r="V1297"/>
      <c r="W1297"/>
      <c r="X1297"/>
      <c r="Y1297"/>
    </row>
    <row r="1298" spans="13:25">
      <c r="M1298"/>
      <c r="N1298"/>
      <c r="O1298"/>
      <c r="P1298"/>
      <c r="Q1298"/>
      <c r="R1298"/>
      <c r="S1298"/>
      <c r="T1298"/>
      <c r="U1298"/>
      <c r="V1298"/>
      <c r="W1298"/>
      <c r="X1298"/>
      <c r="Y1298"/>
    </row>
    <row r="1299" spans="13:25">
      <c r="M1299"/>
      <c r="N1299"/>
      <c r="O1299"/>
      <c r="P1299"/>
      <c r="Q1299"/>
      <c r="R1299"/>
      <c r="S1299"/>
      <c r="T1299"/>
      <c r="U1299"/>
      <c r="V1299"/>
      <c r="W1299"/>
      <c r="X1299"/>
      <c r="Y1299"/>
    </row>
    <row r="1300" spans="13:25">
      <c r="M1300"/>
      <c r="N1300"/>
      <c r="O1300"/>
      <c r="P1300"/>
      <c r="Q1300"/>
      <c r="R1300"/>
      <c r="S1300"/>
      <c r="T1300"/>
      <c r="U1300"/>
      <c r="V1300"/>
      <c r="W1300"/>
      <c r="X1300"/>
      <c r="Y1300"/>
    </row>
    <row r="1301" spans="13:25">
      <c r="M1301"/>
      <c r="N1301"/>
      <c r="O1301"/>
      <c r="P1301"/>
      <c r="Q1301"/>
      <c r="R1301"/>
      <c r="S1301"/>
      <c r="T1301"/>
      <c r="U1301"/>
      <c r="V1301"/>
      <c r="W1301"/>
      <c r="X1301"/>
      <c r="Y1301"/>
    </row>
    <row r="1302" spans="13:25">
      <c r="M1302"/>
      <c r="N1302"/>
      <c r="O1302"/>
      <c r="P1302"/>
      <c r="Q1302"/>
      <c r="R1302"/>
      <c r="S1302"/>
      <c r="T1302"/>
      <c r="U1302"/>
      <c r="V1302"/>
      <c r="W1302"/>
      <c r="X1302"/>
      <c r="Y1302"/>
    </row>
    <row r="1303" spans="13:25">
      <c r="M1303"/>
      <c r="N1303"/>
      <c r="O1303"/>
      <c r="P1303"/>
      <c r="Q1303"/>
      <c r="R1303"/>
      <c r="S1303"/>
      <c r="T1303"/>
      <c r="U1303"/>
      <c r="V1303"/>
      <c r="W1303"/>
      <c r="X1303"/>
      <c r="Y1303"/>
    </row>
    <row r="1304" spans="13:25">
      <c r="M1304"/>
      <c r="N1304"/>
      <c r="O1304"/>
      <c r="P1304"/>
      <c r="Q1304"/>
      <c r="R1304"/>
      <c r="S1304"/>
      <c r="T1304"/>
      <c r="U1304"/>
      <c r="V1304"/>
      <c r="W1304"/>
      <c r="X1304"/>
      <c r="Y1304"/>
    </row>
    <row r="1305" spans="13:25">
      <c r="M1305"/>
      <c r="N1305"/>
      <c r="O1305"/>
      <c r="P1305"/>
      <c r="Q1305"/>
      <c r="R1305"/>
      <c r="S1305"/>
      <c r="T1305"/>
      <c r="U1305"/>
      <c r="V1305"/>
      <c r="W1305"/>
      <c r="X1305"/>
      <c r="Y1305"/>
    </row>
    <row r="1306" spans="13:25">
      <c r="M1306"/>
      <c r="N1306"/>
      <c r="O1306"/>
      <c r="P1306"/>
      <c r="Q1306"/>
      <c r="R1306"/>
      <c r="S1306"/>
      <c r="T1306"/>
      <c r="U1306"/>
      <c r="V1306"/>
      <c r="W1306"/>
      <c r="X1306"/>
      <c r="Y1306"/>
    </row>
    <row r="1307" spans="13:25">
      <c r="M1307"/>
      <c r="N1307"/>
      <c r="O1307"/>
      <c r="P1307"/>
      <c r="Q1307"/>
      <c r="R1307"/>
      <c r="S1307"/>
      <c r="T1307"/>
      <c r="U1307"/>
      <c r="V1307"/>
      <c r="W1307"/>
      <c r="X1307"/>
      <c r="Y1307"/>
    </row>
    <row r="1308" spans="13:25">
      <c r="M1308"/>
      <c r="N1308"/>
      <c r="O1308"/>
      <c r="P1308"/>
      <c r="Q1308"/>
      <c r="R1308"/>
      <c r="S1308"/>
      <c r="T1308"/>
      <c r="U1308"/>
      <c r="V1308"/>
      <c r="W1308"/>
      <c r="X1308"/>
      <c r="Y1308"/>
    </row>
    <row r="1309" spans="13:25">
      <c r="M1309"/>
      <c r="N1309"/>
      <c r="O1309"/>
      <c r="P1309"/>
      <c r="Q1309"/>
      <c r="R1309"/>
      <c r="S1309"/>
      <c r="T1309"/>
      <c r="U1309"/>
      <c r="V1309"/>
      <c r="W1309"/>
      <c r="X1309"/>
      <c r="Y1309"/>
    </row>
    <row r="1310" spans="13:25">
      <c r="M1310"/>
      <c r="N1310"/>
      <c r="O1310"/>
      <c r="P1310"/>
      <c r="Q1310"/>
      <c r="R1310"/>
      <c r="S1310"/>
      <c r="T1310"/>
      <c r="U1310"/>
      <c r="V1310"/>
      <c r="W1310"/>
      <c r="X1310"/>
      <c r="Y1310"/>
    </row>
    <row r="1311" spans="13:25">
      <c r="M1311"/>
      <c r="N1311"/>
      <c r="O1311"/>
      <c r="P1311"/>
      <c r="Q1311"/>
      <c r="R1311"/>
      <c r="S1311"/>
      <c r="T1311"/>
      <c r="U1311"/>
      <c r="V1311"/>
      <c r="W1311"/>
      <c r="X1311"/>
      <c r="Y1311"/>
    </row>
    <row r="1312" spans="13:25">
      <c r="M1312"/>
      <c r="N1312"/>
      <c r="O1312"/>
      <c r="P1312"/>
      <c r="Q1312"/>
      <c r="R1312"/>
      <c r="S1312"/>
      <c r="T1312"/>
      <c r="U1312"/>
      <c r="V1312"/>
      <c r="W1312"/>
      <c r="X1312"/>
      <c r="Y1312"/>
    </row>
    <row r="1313" spans="13:25">
      <c r="M1313"/>
      <c r="N1313"/>
      <c r="O1313"/>
      <c r="P1313"/>
      <c r="Q1313"/>
      <c r="R1313"/>
      <c r="S1313"/>
      <c r="T1313"/>
      <c r="U1313"/>
      <c r="V1313"/>
      <c r="W1313"/>
      <c r="X1313"/>
      <c r="Y1313"/>
    </row>
    <row r="1314" spans="13:25">
      <c r="M1314"/>
      <c r="N1314"/>
      <c r="O1314"/>
      <c r="P1314"/>
      <c r="Q1314"/>
      <c r="R1314"/>
      <c r="S1314"/>
      <c r="T1314"/>
      <c r="U1314"/>
      <c r="V1314"/>
      <c r="W1314"/>
      <c r="X1314"/>
      <c r="Y1314"/>
    </row>
    <row r="1315" spans="13:25">
      <c r="M1315"/>
      <c r="N1315"/>
      <c r="O1315"/>
      <c r="P1315"/>
      <c r="Q1315"/>
      <c r="R1315"/>
      <c r="S1315"/>
      <c r="T1315"/>
      <c r="U1315"/>
      <c r="V1315"/>
      <c r="W1315"/>
      <c r="X1315"/>
      <c r="Y1315"/>
    </row>
    <row r="1316" spans="13:25">
      <c r="M1316"/>
      <c r="N1316"/>
      <c r="O1316"/>
      <c r="P1316"/>
      <c r="Q1316"/>
      <c r="R1316"/>
      <c r="S1316"/>
      <c r="T1316"/>
      <c r="U1316"/>
      <c r="V1316"/>
      <c r="W1316"/>
      <c r="X1316"/>
      <c r="Y1316"/>
    </row>
    <row r="1317" spans="13:25">
      <c r="M1317"/>
      <c r="N1317"/>
      <c r="O1317"/>
      <c r="P1317"/>
      <c r="Q1317"/>
      <c r="R1317"/>
      <c r="S1317"/>
      <c r="T1317"/>
      <c r="U1317"/>
      <c r="V1317"/>
      <c r="W1317"/>
      <c r="X1317"/>
      <c r="Y1317"/>
    </row>
    <row r="1318" spans="13:25">
      <c r="M1318"/>
      <c r="N1318"/>
      <c r="O1318"/>
      <c r="P1318"/>
      <c r="Q1318"/>
      <c r="R1318"/>
      <c r="S1318"/>
      <c r="T1318"/>
      <c r="U1318"/>
      <c r="V1318"/>
      <c r="W1318"/>
      <c r="X1318"/>
      <c r="Y1318"/>
    </row>
    <row r="1319" spans="13:25">
      <c r="M1319"/>
      <c r="N1319"/>
      <c r="O1319"/>
      <c r="P1319"/>
      <c r="Q1319"/>
      <c r="R1319"/>
      <c r="S1319"/>
      <c r="T1319"/>
      <c r="U1319"/>
      <c r="V1319"/>
      <c r="W1319"/>
      <c r="X1319"/>
      <c r="Y1319"/>
    </row>
    <row r="1320" spans="13:25">
      <c r="M1320"/>
      <c r="N1320"/>
      <c r="O1320"/>
      <c r="P1320"/>
      <c r="Q1320"/>
      <c r="R1320"/>
      <c r="S1320"/>
      <c r="T1320"/>
      <c r="U1320"/>
      <c r="V1320"/>
      <c r="W1320"/>
      <c r="X1320"/>
      <c r="Y1320"/>
    </row>
    <row r="1321" spans="13:25">
      <c r="M1321"/>
      <c r="N1321"/>
      <c r="O1321"/>
      <c r="P1321"/>
      <c r="Q1321"/>
      <c r="R1321"/>
      <c r="S1321"/>
      <c r="T1321"/>
      <c r="U1321"/>
      <c r="V1321"/>
      <c r="W1321"/>
      <c r="X1321"/>
      <c r="Y1321"/>
    </row>
    <row r="1322" spans="13:25">
      <c r="M1322"/>
      <c r="N1322"/>
      <c r="O1322"/>
      <c r="P1322"/>
      <c r="Q1322"/>
      <c r="R1322"/>
      <c r="S1322"/>
      <c r="T1322"/>
      <c r="U1322"/>
      <c r="V1322"/>
      <c r="W1322"/>
      <c r="X1322"/>
      <c r="Y1322"/>
    </row>
    <row r="1323" spans="13:25">
      <c r="M1323"/>
      <c r="N1323"/>
      <c r="O1323"/>
      <c r="P1323"/>
      <c r="Q1323"/>
      <c r="R1323"/>
      <c r="S1323"/>
      <c r="T1323"/>
      <c r="U1323"/>
      <c r="V1323"/>
      <c r="W1323"/>
      <c r="X1323"/>
      <c r="Y1323"/>
    </row>
    <row r="1324" spans="13:25">
      <c r="M1324"/>
      <c r="N1324"/>
      <c r="O1324"/>
      <c r="P1324"/>
      <c r="Q1324"/>
      <c r="R1324"/>
      <c r="S1324"/>
      <c r="T1324"/>
      <c r="U1324"/>
      <c r="V1324"/>
      <c r="W1324"/>
      <c r="X1324"/>
      <c r="Y1324"/>
    </row>
    <row r="1325" spans="13:25">
      <c r="M1325"/>
      <c r="N1325"/>
      <c r="O1325"/>
      <c r="P1325"/>
      <c r="Q1325"/>
      <c r="R1325"/>
      <c r="S1325"/>
      <c r="T1325"/>
      <c r="U1325"/>
      <c r="V1325"/>
      <c r="W1325"/>
      <c r="X1325"/>
      <c r="Y1325"/>
    </row>
    <row r="1326" spans="13:25">
      <c r="M1326"/>
      <c r="N1326"/>
      <c r="O1326"/>
      <c r="P1326"/>
      <c r="Q1326"/>
      <c r="R1326"/>
      <c r="S1326"/>
      <c r="T1326"/>
      <c r="U1326"/>
      <c r="V1326"/>
      <c r="W1326"/>
      <c r="X1326"/>
      <c r="Y1326"/>
    </row>
    <row r="1327" spans="13:25">
      <c r="M1327"/>
      <c r="N1327"/>
      <c r="O1327"/>
      <c r="P1327"/>
      <c r="Q1327"/>
      <c r="R1327"/>
      <c r="S1327"/>
      <c r="T1327"/>
      <c r="U1327"/>
      <c r="V1327"/>
      <c r="W1327"/>
      <c r="X1327"/>
      <c r="Y1327"/>
    </row>
    <row r="1328" spans="13:25">
      <c r="M1328"/>
      <c r="N1328"/>
      <c r="O1328"/>
      <c r="P1328"/>
      <c r="Q1328"/>
      <c r="R1328"/>
      <c r="S1328"/>
      <c r="T1328"/>
      <c r="U1328"/>
      <c r="V1328"/>
      <c r="W1328"/>
      <c r="X1328"/>
      <c r="Y1328"/>
    </row>
    <row r="1329" spans="13:25">
      <c r="M1329"/>
      <c r="N1329"/>
      <c r="O1329"/>
      <c r="P1329"/>
      <c r="Q1329"/>
      <c r="R1329"/>
      <c r="S1329"/>
      <c r="T1329"/>
      <c r="U1329"/>
      <c r="V1329"/>
      <c r="W1329"/>
      <c r="X1329"/>
      <c r="Y1329"/>
    </row>
    <row r="1330" spans="13:25">
      <c r="M1330"/>
      <c r="N1330"/>
      <c r="O1330"/>
      <c r="P1330"/>
      <c r="Q1330"/>
      <c r="R1330"/>
      <c r="S1330"/>
      <c r="T1330"/>
      <c r="U1330"/>
      <c r="V1330"/>
      <c r="W1330"/>
      <c r="X1330"/>
      <c r="Y1330"/>
    </row>
    <row r="1331" spans="13:25">
      <c r="M1331"/>
      <c r="N1331"/>
      <c r="O1331"/>
      <c r="P1331"/>
      <c r="Q1331"/>
      <c r="R1331"/>
      <c r="S1331"/>
      <c r="T1331"/>
      <c r="U1331"/>
      <c r="V1331"/>
      <c r="W1331"/>
      <c r="X1331"/>
      <c r="Y1331"/>
    </row>
    <row r="1332" spans="13:25"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13:25"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13:25"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13:25"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13:25"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13:25"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13:25"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13:25"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13:25"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13:25"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13:25"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13:25"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13:25"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13:25"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13:25"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13:25"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13:25"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13:25"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13:25"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13:25"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13:25"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13:25"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13:25"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13:25"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13:25"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13:25"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13:25"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13:25"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13:25"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13:25"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13:25"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13:25"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13:25"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13:25"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13:25"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13:25"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13:25"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13:25"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13:25"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13:25"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13:25"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13:25"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13:25"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13:25"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13:25"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13:25"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13:25"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13:25"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13:25"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13:25"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13:25"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13:25"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13:25"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13:25"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13:25"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13:25"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13:25"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13:25"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13:25"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13:25"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13:25"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13:25"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13:25"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13:25"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13:25"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13:25"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13:25"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13:25"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13:25"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13:25"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13:25"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13:25"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13:25"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13:25"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13:25"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13:25"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13:25"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13:25"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13:25"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13:25"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13:25"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13:25"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13:25"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13:25"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13:25"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13:25"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13:25"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13:25"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13:25"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13:25"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13:25"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13:25"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13:25"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13:25"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13:25"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13:25"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13:25"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13:25"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13:25"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13:25"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13:25"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13:25"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13:25"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13:25"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13:25"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13:25"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13:25"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13:25"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13:25"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13:25"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13:25"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13:25"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13:25"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13:25"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13:25"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13:25"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13:25"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13:25"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13:25"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13:25"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13:25"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13:25"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13:25"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13:25"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13:25"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13:25"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13:25"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13:25"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13:25"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13:25"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13:25"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13:25"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13:25"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13:25"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13:25"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13:25"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13:25"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13:25"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13:25"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13:25"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13:25"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13:25"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13:25"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13:25"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13:25"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13:25"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13:25"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13:25"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13:25"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13:25"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13:25"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13:25"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13:25"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13:25"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13:25"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13:25"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13:25"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13:25"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13:25"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13:25"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13:25"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13:25"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13:25"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13:25"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13:25"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13:25"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13:25"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13:25"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13:25"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13:25"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13:25"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13:25"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13:25"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13:25"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13:25"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13:25"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13:25"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13:25"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13:25"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13:25"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13:25"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13:25"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13:25"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13:25"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13:25"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13:25"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13:25"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13:25"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13:25"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13:25"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13:25"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13:25"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13:25"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13:25"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13:25"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13:25"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13:25"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13:25"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13:25"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13:25"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13:25"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13:25"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13:25"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13:25"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13:25"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13:25"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13:25"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13:25"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13:25"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13:25"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13:25"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13:25"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13:25"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13:25"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13:25"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13:25"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13:25"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13:25"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13:25"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13:25"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13:25"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13:25"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13:25"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13:25"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13:25"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13:25"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13:25"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13:25"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13:25"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13:25"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13:25"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  <row r="1563" spans="13:25">
      <c r="M1563"/>
      <c r="N1563"/>
      <c r="O1563"/>
      <c r="P1563"/>
      <c r="Q1563"/>
      <c r="R1563"/>
      <c r="S1563"/>
      <c r="T1563"/>
      <c r="U1563"/>
      <c r="V1563"/>
      <c r="W1563"/>
      <c r="X1563"/>
      <c r="Y1563"/>
    </row>
    <row r="1564" spans="13:25">
      <c r="M1564"/>
      <c r="N1564"/>
      <c r="O1564"/>
      <c r="P1564"/>
      <c r="Q1564"/>
      <c r="R1564"/>
      <c r="S1564"/>
      <c r="T1564"/>
      <c r="U1564"/>
      <c r="V1564"/>
      <c r="W1564"/>
      <c r="X1564"/>
      <c r="Y1564"/>
    </row>
    <row r="1565" spans="13:25">
      <c r="M1565"/>
      <c r="N1565"/>
      <c r="O1565"/>
      <c r="P1565"/>
      <c r="Q1565"/>
      <c r="R1565"/>
      <c r="S1565"/>
      <c r="T1565"/>
      <c r="U1565"/>
      <c r="V1565"/>
      <c r="W1565"/>
      <c r="X1565"/>
      <c r="Y1565"/>
    </row>
    <row r="1566" spans="13:25">
      <c r="M1566"/>
      <c r="N1566"/>
      <c r="O1566"/>
      <c r="P1566"/>
      <c r="Q1566"/>
      <c r="R1566"/>
      <c r="S1566"/>
      <c r="T1566"/>
      <c r="U1566"/>
      <c r="V1566"/>
      <c r="W1566"/>
      <c r="X1566"/>
      <c r="Y1566"/>
    </row>
    <row r="1567" spans="13:25">
      <c r="M1567"/>
      <c r="N1567"/>
      <c r="O1567"/>
      <c r="P1567"/>
      <c r="Q1567"/>
      <c r="R1567"/>
      <c r="S1567"/>
      <c r="T1567"/>
      <c r="U1567"/>
      <c r="V1567"/>
      <c r="W1567"/>
      <c r="X1567"/>
      <c r="Y1567"/>
    </row>
    <row r="1568" spans="13:25">
      <c r="M1568"/>
      <c r="N1568"/>
      <c r="O1568"/>
      <c r="P1568"/>
      <c r="Q1568"/>
      <c r="R1568"/>
      <c r="S1568"/>
      <c r="T1568"/>
      <c r="U1568"/>
      <c r="V1568"/>
      <c r="W1568"/>
      <c r="X1568"/>
      <c r="Y1568"/>
    </row>
    <row r="1569" spans="13:25">
      <c r="M1569"/>
      <c r="N1569"/>
      <c r="O1569"/>
      <c r="P1569"/>
      <c r="Q1569"/>
      <c r="R1569"/>
      <c r="S1569"/>
      <c r="T1569"/>
      <c r="U1569"/>
      <c r="V1569"/>
      <c r="W1569"/>
      <c r="X1569"/>
      <c r="Y1569"/>
    </row>
    <row r="1570" spans="13:25">
      <c r="M1570"/>
      <c r="N1570"/>
      <c r="O1570"/>
      <c r="P1570"/>
      <c r="Q1570"/>
      <c r="R1570"/>
      <c r="S1570"/>
      <c r="T1570"/>
      <c r="U1570"/>
      <c r="V1570"/>
      <c r="W1570"/>
      <c r="X1570"/>
      <c r="Y1570"/>
    </row>
    <row r="1571" spans="13:25">
      <c r="M1571"/>
      <c r="N1571"/>
      <c r="O1571"/>
      <c r="P1571"/>
      <c r="Q1571"/>
      <c r="R1571"/>
      <c r="S1571"/>
      <c r="T1571"/>
      <c r="U1571"/>
      <c r="V1571"/>
      <c r="W1571"/>
      <c r="X1571"/>
      <c r="Y1571"/>
    </row>
    <row r="1572" spans="13:25">
      <c r="M1572"/>
      <c r="N1572"/>
      <c r="O1572"/>
      <c r="P1572"/>
      <c r="Q1572"/>
      <c r="R1572"/>
      <c r="S1572"/>
      <c r="T1572"/>
      <c r="U1572"/>
      <c r="V1572"/>
      <c r="W1572"/>
      <c r="X1572"/>
      <c r="Y1572"/>
    </row>
    <row r="1573" spans="13:25">
      <c r="M1573"/>
      <c r="N1573"/>
      <c r="O1573"/>
      <c r="P1573"/>
      <c r="Q1573"/>
      <c r="R1573"/>
      <c r="S1573"/>
      <c r="T1573"/>
      <c r="U1573"/>
      <c r="V1573"/>
      <c r="W1573"/>
      <c r="X1573"/>
      <c r="Y1573"/>
    </row>
    <row r="1574" spans="13:25">
      <c r="M1574"/>
      <c r="N1574"/>
      <c r="O1574"/>
      <c r="P1574"/>
      <c r="Q1574"/>
      <c r="R1574"/>
      <c r="S1574"/>
      <c r="T1574"/>
      <c r="U1574"/>
      <c r="V1574"/>
      <c r="W1574"/>
      <c r="X1574"/>
      <c r="Y1574"/>
    </row>
    <row r="1575" spans="13:25">
      <c r="M1575"/>
      <c r="N1575"/>
      <c r="O1575"/>
      <c r="P1575"/>
      <c r="Q1575"/>
      <c r="R1575"/>
      <c r="S1575"/>
      <c r="T1575"/>
      <c r="U1575"/>
      <c r="V1575"/>
      <c r="W1575"/>
      <c r="X1575"/>
      <c r="Y1575"/>
    </row>
    <row r="1576" spans="13:25">
      <c r="M1576"/>
      <c r="N1576"/>
      <c r="O1576"/>
      <c r="P1576"/>
      <c r="Q1576"/>
      <c r="R1576"/>
      <c r="S1576"/>
      <c r="T1576"/>
      <c r="U1576"/>
      <c r="V1576"/>
      <c r="W1576"/>
      <c r="X1576"/>
      <c r="Y1576"/>
    </row>
    <row r="1577" spans="13:25">
      <c r="M1577"/>
      <c r="N1577"/>
      <c r="O1577"/>
      <c r="P1577"/>
      <c r="Q1577"/>
      <c r="R1577"/>
      <c r="S1577"/>
      <c r="T1577"/>
      <c r="U1577"/>
      <c r="V1577"/>
      <c r="W1577"/>
      <c r="X1577"/>
      <c r="Y1577"/>
    </row>
    <row r="1578" spans="13:25">
      <c r="M1578"/>
      <c r="N1578"/>
      <c r="O1578"/>
      <c r="P1578"/>
      <c r="Q1578"/>
      <c r="R1578"/>
      <c r="S1578"/>
      <c r="T1578"/>
      <c r="U1578"/>
      <c r="V1578"/>
      <c r="W1578"/>
      <c r="X1578"/>
      <c r="Y1578"/>
    </row>
    <row r="1579" spans="13:25">
      <c r="M1579"/>
      <c r="N1579"/>
      <c r="O1579"/>
      <c r="P1579"/>
      <c r="Q1579"/>
      <c r="R1579"/>
      <c r="S1579"/>
      <c r="T1579"/>
      <c r="U1579"/>
      <c r="V1579"/>
      <c r="W1579"/>
      <c r="X1579"/>
      <c r="Y1579"/>
    </row>
    <row r="1580" spans="13:25">
      <c r="M1580"/>
      <c r="N1580"/>
      <c r="O1580"/>
      <c r="P1580"/>
      <c r="Q1580"/>
      <c r="R1580"/>
      <c r="S1580"/>
      <c r="T1580"/>
      <c r="U1580"/>
      <c r="V1580"/>
      <c r="W1580"/>
      <c r="X1580"/>
      <c r="Y1580"/>
    </row>
    <row r="1581" spans="13:25">
      <c r="M1581"/>
      <c r="N1581"/>
      <c r="O1581"/>
      <c r="P1581"/>
      <c r="Q1581"/>
      <c r="R1581"/>
      <c r="S1581"/>
      <c r="T1581"/>
      <c r="U1581"/>
      <c r="V1581"/>
      <c r="W1581"/>
      <c r="X1581"/>
      <c r="Y1581"/>
    </row>
    <row r="1582" spans="13:25">
      <c r="M1582"/>
      <c r="N1582"/>
      <c r="O1582"/>
      <c r="P1582"/>
      <c r="Q1582"/>
      <c r="R1582"/>
      <c r="S1582"/>
      <c r="T1582"/>
      <c r="U1582"/>
      <c r="V1582"/>
      <c r="W1582"/>
      <c r="X1582"/>
      <c r="Y1582"/>
    </row>
    <row r="1583" spans="13:25">
      <c r="M1583"/>
      <c r="N1583"/>
      <c r="O1583"/>
      <c r="P1583"/>
      <c r="Q1583"/>
      <c r="R1583"/>
      <c r="S1583"/>
      <c r="T1583"/>
      <c r="U1583"/>
      <c r="V1583"/>
      <c r="W1583"/>
      <c r="X1583"/>
      <c r="Y1583"/>
    </row>
    <row r="1584" spans="13:25">
      <c r="M1584"/>
      <c r="N1584"/>
      <c r="O1584"/>
      <c r="P1584"/>
      <c r="Q1584"/>
      <c r="R1584"/>
      <c r="S1584"/>
      <c r="T1584"/>
      <c r="U1584"/>
      <c r="V1584"/>
      <c r="W1584"/>
      <c r="X1584"/>
      <c r="Y1584"/>
    </row>
    <row r="1585" spans="13:25">
      <c r="M1585"/>
      <c r="N1585"/>
      <c r="O1585"/>
      <c r="P1585"/>
      <c r="Q1585"/>
      <c r="R1585"/>
      <c r="S1585"/>
      <c r="T1585"/>
      <c r="U1585"/>
      <c r="V1585"/>
      <c r="W1585"/>
      <c r="X1585"/>
      <c r="Y1585"/>
    </row>
    <row r="1586" spans="13:25">
      <c r="M1586"/>
      <c r="N1586"/>
      <c r="O1586"/>
      <c r="P1586"/>
      <c r="Q1586"/>
      <c r="R1586"/>
      <c r="S1586"/>
      <c r="T1586"/>
      <c r="U1586"/>
      <c r="V1586"/>
      <c r="W1586"/>
      <c r="X1586"/>
      <c r="Y1586"/>
    </row>
    <row r="1587" spans="13:25">
      <c r="M1587"/>
      <c r="N1587"/>
      <c r="O1587"/>
      <c r="P1587"/>
      <c r="Q1587"/>
      <c r="R1587"/>
      <c r="S1587"/>
      <c r="T1587"/>
      <c r="U1587"/>
      <c r="V1587"/>
      <c r="W1587"/>
      <c r="X1587"/>
      <c r="Y1587"/>
    </row>
    <row r="1588" spans="13:25">
      <c r="M1588"/>
      <c r="N1588"/>
      <c r="O1588"/>
      <c r="P1588"/>
      <c r="Q1588"/>
      <c r="R1588"/>
      <c r="S1588"/>
      <c r="T1588"/>
      <c r="U1588"/>
      <c r="V1588"/>
      <c r="W1588"/>
      <c r="X1588"/>
      <c r="Y1588"/>
    </row>
    <row r="1589" spans="13:25">
      <c r="M1589"/>
      <c r="N1589"/>
      <c r="O1589"/>
      <c r="P1589"/>
      <c r="Q1589"/>
      <c r="R1589"/>
      <c r="S1589"/>
      <c r="T1589"/>
      <c r="U1589"/>
      <c r="V1589"/>
      <c r="W1589"/>
      <c r="X1589"/>
      <c r="Y1589"/>
    </row>
    <row r="1590" spans="13:25">
      <c r="M1590"/>
      <c r="N1590"/>
      <c r="O1590"/>
      <c r="P1590"/>
      <c r="Q1590"/>
      <c r="R1590"/>
      <c r="S1590"/>
      <c r="T1590"/>
      <c r="U1590"/>
      <c r="V1590"/>
      <c r="W1590"/>
      <c r="X1590"/>
      <c r="Y1590"/>
    </row>
    <row r="1591" spans="13:25">
      <c r="M1591"/>
      <c r="N1591"/>
      <c r="O1591"/>
      <c r="P1591"/>
      <c r="Q1591"/>
      <c r="R1591"/>
      <c r="S1591"/>
      <c r="T1591"/>
      <c r="U1591"/>
      <c r="V1591"/>
      <c r="W1591"/>
      <c r="X1591"/>
      <c r="Y1591"/>
    </row>
    <row r="1592" spans="13:25">
      <c r="M1592"/>
      <c r="N1592"/>
      <c r="O1592"/>
      <c r="P1592"/>
      <c r="Q1592"/>
      <c r="R1592"/>
      <c r="S1592"/>
      <c r="T1592"/>
      <c r="U1592"/>
      <c r="V1592"/>
      <c r="W1592"/>
      <c r="X1592"/>
      <c r="Y1592"/>
    </row>
    <row r="1593" spans="13:25">
      <c r="M1593"/>
      <c r="N1593"/>
      <c r="O1593"/>
      <c r="P1593"/>
      <c r="Q1593"/>
      <c r="R1593"/>
      <c r="S1593"/>
      <c r="T1593"/>
      <c r="U1593"/>
      <c r="V1593"/>
      <c r="W1593"/>
      <c r="X1593"/>
      <c r="Y1593"/>
    </row>
    <row r="1594" spans="13:25">
      <c r="M1594"/>
      <c r="N1594"/>
      <c r="O1594"/>
      <c r="P1594"/>
      <c r="Q1594"/>
      <c r="R1594"/>
      <c r="S1594"/>
      <c r="T1594"/>
      <c r="U1594"/>
      <c r="V1594"/>
      <c r="W1594"/>
      <c r="X1594"/>
      <c r="Y1594"/>
    </row>
    <row r="1595" spans="13:25">
      <c r="M1595"/>
      <c r="N1595"/>
      <c r="O1595"/>
      <c r="P1595"/>
      <c r="Q1595"/>
      <c r="R1595"/>
      <c r="S1595"/>
      <c r="T1595"/>
      <c r="U1595"/>
      <c r="V1595"/>
      <c r="W1595"/>
      <c r="X1595"/>
      <c r="Y1595"/>
    </row>
    <row r="1596" spans="13:25">
      <c r="M1596"/>
      <c r="N1596"/>
      <c r="O1596"/>
      <c r="P1596"/>
      <c r="Q1596"/>
      <c r="R1596"/>
      <c r="S1596"/>
      <c r="T1596"/>
      <c r="U1596"/>
      <c r="V1596"/>
      <c r="W1596"/>
      <c r="X1596"/>
      <c r="Y1596"/>
    </row>
    <row r="1597" spans="13:25">
      <c r="M1597"/>
      <c r="N1597"/>
      <c r="O1597"/>
      <c r="P1597"/>
      <c r="Q1597"/>
      <c r="R1597"/>
      <c r="S1597"/>
      <c r="T1597"/>
      <c r="U1597"/>
      <c r="V1597"/>
      <c r="W1597"/>
      <c r="X1597"/>
      <c r="Y1597"/>
    </row>
    <row r="1598" spans="13:25">
      <c r="M1598"/>
      <c r="N1598"/>
      <c r="O1598"/>
      <c r="P1598"/>
      <c r="Q1598"/>
      <c r="R1598"/>
      <c r="S1598"/>
      <c r="T1598"/>
      <c r="U1598"/>
      <c r="V1598"/>
      <c r="W1598"/>
      <c r="X1598"/>
      <c r="Y1598"/>
    </row>
    <row r="1599" spans="13:25">
      <c r="M1599"/>
      <c r="N1599"/>
      <c r="O1599"/>
      <c r="P1599"/>
      <c r="Q1599"/>
      <c r="R1599"/>
      <c r="S1599"/>
      <c r="T1599"/>
      <c r="U1599"/>
      <c r="V1599"/>
      <c r="W1599"/>
      <c r="X1599"/>
      <c r="Y1599"/>
    </row>
    <row r="1600" spans="13:25">
      <c r="M1600"/>
      <c r="N1600"/>
      <c r="O1600"/>
      <c r="P1600"/>
      <c r="Q1600"/>
      <c r="R1600"/>
      <c r="S1600"/>
      <c r="T1600"/>
      <c r="U1600"/>
      <c r="V1600"/>
      <c r="W1600"/>
      <c r="X1600"/>
      <c r="Y1600"/>
    </row>
    <row r="1601" spans="13:25">
      <c r="M1601"/>
      <c r="N1601"/>
      <c r="O1601"/>
      <c r="P1601"/>
      <c r="Q1601"/>
      <c r="R1601"/>
      <c r="S1601"/>
      <c r="T1601"/>
      <c r="U1601"/>
      <c r="V1601"/>
      <c r="W1601"/>
      <c r="X1601"/>
      <c r="Y1601"/>
    </row>
    <row r="1602" spans="13:25">
      <c r="M1602"/>
      <c r="N1602"/>
      <c r="O1602"/>
      <c r="P1602"/>
      <c r="Q1602"/>
      <c r="R1602"/>
      <c r="S1602"/>
      <c r="T1602"/>
      <c r="U1602"/>
      <c r="V1602"/>
      <c r="W1602"/>
      <c r="X1602"/>
      <c r="Y1602"/>
    </row>
    <row r="1603" spans="13:25">
      <c r="M1603"/>
      <c r="N1603"/>
      <c r="O1603"/>
      <c r="P1603"/>
      <c r="Q1603"/>
      <c r="R1603"/>
      <c r="S1603"/>
      <c r="T1603"/>
      <c r="U1603"/>
      <c r="V1603"/>
      <c r="W1603"/>
      <c r="X1603"/>
      <c r="Y1603"/>
    </row>
    <row r="1604" spans="13:25">
      <c r="M1604"/>
      <c r="N1604"/>
      <c r="O1604"/>
      <c r="P1604"/>
      <c r="Q1604"/>
      <c r="R1604"/>
      <c r="S1604"/>
      <c r="T1604"/>
      <c r="U1604"/>
      <c r="V1604"/>
      <c r="W1604"/>
      <c r="X1604"/>
      <c r="Y1604"/>
    </row>
    <row r="1605" spans="13:25">
      <c r="M1605"/>
      <c r="N1605"/>
      <c r="O1605"/>
      <c r="P1605"/>
      <c r="Q1605"/>
      <c r="R1605"/>
      <c r="S1605"/>
      <c r="T1605"/>
      <c r="U1605"/>
      <c r="V1605"/>
      <c r="W1605"/>
      <c r="X1605"/>
      <c r="Y1605"/>
    </row>
    <row r="1606" spans="13:25">
      <c r="M1606"/>
      <c r="N1606"/>
      <c r="O1606"/>
      <c r="P1606"/>
      <c r="Q1606"/>
      <c r="R1606"/>
      <c r="S1606"/>
      <c r="T1606"/>
      <c r="U1606"/>
      <c r="V1606"/>
      <c r="W1606"/>
      <c r="X1606"/>
      <c r="Y1606"/>
    </row>
    <row r="1607" spans="13:25">
      <c r="M1607"/>
      <c r="N1607"/>
      <c r="O1607"/>
      <c r="P1607"/>
      <c r="Q1607"/>
      <c r="R1607"/>
      <c r="S1607"/>
      <c r="T1607"/>
      <c r="U1607"/>
      <c r="V1607"/>
      <c r="W1607"/>
      <c r="X1607"/>
      <c r="Y1607"/>
    </row>
    <row r="1608" spans="13:25">
      <c r="M1608"/>
      <c r="N1608"/>
      <c r="O1608"/>
      <c r="P1608"/>
      <c r="Q1608"/>
      <c r="R1608"/>
      <c r="S1608"/>
      <c r="T1608"/>
      <c r="U1608"/>
      <c r="V1608"/>
      <c r="W1608"/>
      <c r="X1608"/>
      <c r="Y1608"/>
    </row>
    <row r="1609" spans="13:25">
      <c r="M1609"/>
      <c r="N1609"/>
      <c r="O1609"/>
      <c r="P1609"/>
      <c r="Q1609"/>
      <c r="R1609"/>
      <c r="S1609"/>
      <c r="T1609"/>
      <c r="U1609"/>
      <c r="V1609"/>
      <c r="W1609"/>
      <c r="X1609"/>
      <c r="Y1609"/>
    </row>
    <row r="1610" spans="13:25">
      <c r="M1610"/>
      <c r="N1610"/>
      <c r="O1610"/>
      <c r="P1610"/>
      <c r="Q1610"/>
      <c r="R1610"/>
      <c r="S1610"/>
      <c r="T1610"/>
      <c r="U1610"/>
      <c r="V1610"/>
      <c r="W1610"/>
      <c r="X1610"/>
      <c r="Y1610"/>
    </row>
    <row r="1611" spans="13:25">
      <c r="M1611"/>
      <c r="N1611"/>
      <c r="O1611"/>
      <c r="P1611"/>
      <c r="Q1611"/>
      <c r="R1611"/>
      <c r="S1611"/>
      <c r="T1611"/>
      <c r="U1611"/>
      <c r="V1611"/>
      <c r="W1611"/>
      <c r="X1611"/>
      <c r="Y1611"/>
    </row>
    <row r="1612" spans="13:25">
      <c r="M1612"/>
      <c r="N1612"/>
      <c r="O1612"/>
      <c r="P1612"/>
      <c r="Q1612"/>
      <c r="R1612"/>
      <c r="S1612"/>
      <c r="T1612"/>
      <c r="U1612"/>
      <c r="V1612"/>
      <c r="W1612"/>
      <c r="X1612"/>
      <c r="Y1612"/>
    </row>
    <row r="1613" spans="13:25">
      <c r="M1613"/>
      <c r="N1613"/>
      <c r="O1613"/>
      <c r="P1613"/>
      <c r="Q1613"/>
      <c r="R1613"/>
      <c r="S1613"/>
      <c r="T1613"/>
      <c r="U1613"/>
      <c r="V1613"/>
      <c r="W1613"/>
      <c r="X1613"/>
      <c r="Y1613"/>
    </row>
    <row r="1614" spans="13:25">
      <c r="M1614"/>
      <c r="N1614"/>
      <c r="O1614"/>
      <c r="P1614"/>
      <c r="Q1614"/>
      <c r="R1614"/>
      <c r="S1614"/>
      <c r="T1614"/>
      <c r="U1614"/>
      <c r="V1614"/>
      <c r="W1614"/>
      <c r="X1614"/>
      <c r="Y1614"/>
    </row>
    <row r="1615" spans="13:25">
      <c r="M1615"/>
      <c r="N1615"/>
      <c r="O1615"/>
      <c r="P1615"/>
      <c r="Q1615"/>
      <c r="R1615"/>
      <c r="S1615"/>
      <c r="T1615"/>
      <c r="U1615"/>
      <c r="V1615"/>
      <c r="W1615"/>
      <c r="X1615"/>
      <c r="Y1615"/>
    </row>
    <row r="1616" spans="13:25">
      <c r="M1616"/>
      <c r="N1616"/>
      <c r="O1616"/>
      <c r="P1616"/>
      <c r="Q1616"/>
      <c r="R1616"/>
      <c r="S1616"/>
      <c r="T1616"/>
      <c r="U1616"/>
      <c r="V1616"/>
      <c r="W1616"/>
      <c r="X1616"/>
      <c r="Y1616"/>
    </row>
    <row r="1617" spans="13:25">
      <c r="M1617"/>
      <c r="N1617"/>
      <c r="O1617"/>
      <c r="P1617"/>
      <c r="Q1617"/>
      <c r="R1617"/>
      <c r="S1617"/>
      <c r="T1617"/>
      <c r="U1617"/>
      <c r="V1617"/>
      <c r="W1617"/>
      <c r="X1617"/>
      <c r="Y1617"/>
    </row>
    <row r="1618" spans="13:25">
      <c r="M1618"/>
      <c r="N1618"/>
      <c r="O1618"/>
      <c r="P1618"/>
      <c r="Q1618"/>
      <c r="R1618"/>
      <c r="S1618"/>
      <c r="T1618"/>
      <c r="U1618"/>
      <c r="V1618"/>
      <c r="W1618"/>
      <c r="X1618"/>
      <c r="Y1618"/>
    </row>
    <row r="1619" spans="13:25">
      <c r="M1619"/>
      <c r="N1619"/>
      <c r="O1619"/>
      <c r="P1619"/>
      <c r="Q1619"/>
      <c r="R1619"/>
      <c r="S1619"/>
      <c r="T1619"/>
      <c r="U1619"/>
      <c r="V1619"/>
      <c r="W1619"/>
      <c r="X1619"/>
      <c r="Y1619"/>
    </row>
    <row r="1620" spans="13:25">
      <c r="M1620"/>
      <c r="N1620"/>
      <c r="O1620"/>
      <c r="P1620"/>
      <c r="Q1620"/>
      <c r="R1620"/>
      <c r="S1620"/>
      <c r="T1620"/>
      <c r="U1620"/>
      <c r="V1620"/>
      <c r="W1620"/>
      <c r="X1620"/>
      <c r="Y1620"/>
    </row>
    <row r="1621" spans="13:25">
      <c r="M1621"/>
      <c r="N1621"/>
      <c r="O1621"/>
      <c r="P1621"/>
      <c r="Q1621"/>
      <c r="R1621"/>
      <c r="S1621"/>
      <c r="T1621"/>
      <c r="U1621"/>
      <c r="V1621"/>
      <c r="W1621"/>
      <c r="X1621"/>
      <c r="Y1621"/>
    </row>
    <row r="1622" spans="13:25">
      <c r="M1622"/>
      <c r="N1622"/>
      <c r="O1622"/>
      <c r="P1622"/>
      <c r="Q1622"/>
      <c r="R1622"/>
      <c r="S1622"/>
      <c r="T1622"/>
      <c r="U1622"/>
      <c r="V1622"/>
      <c r="W1622"/>
      <c r="X1622"/>
      <c r="Y1622"/>
    </row>
    <row r="1623" spans="13:25">
      <c r="M1623"/>
      <c r="N1623"/>
      <c r="O1623"/>
      <c r="P1623"/>
      <c r="Q1623"/>
      <c r="R1623"/>
      <c r="S1623"/>
      <c r="T1623"/>
      <c r="U1623"/>
      <c r="V1623"/>
      <c r="W1623"/>
      <c r="X1623"/>
      <c r="Y1623"/>
    </row>
    <row r="1624" spans="13:25">
      <c r="M1624"/>
      <c r="N1624"/>
      <c r="O1624"/>
      <c r="P1624"/>
      <c r="Q1624"/>
      <c r="R1624"/>
      <c r="S1624"/>
      <c r="T1624"/>
      <c r="U1624"/>
      <c r="V1624"/>
      <c r="W1624"/>
      <c r="X1624"/>
      <c r="Y1624"/>
    </row>
    <row r="1625" spans="13:25">
      <c r="M1625"/>
      <c r="N1625"/>
      <c r="O1625"/>
      <c r="P1625"/>
      <c r="Q1625"/>
      <c r="R1625"/>
      <c r="S1625"/>
      <c r="T1625"/>
      <c r="U1625"/>
      <c r="V1625"/>
      <c r="W1625"/>
      <c r="X1625"/>
      <c r="Y1625"/>
    </row>
    <row r="1626" spans="13:25">
      <c r="M1626"/>
      <c r="N1626"/>
      <c r="O1626"/>
      <c r="P1626"/>
      <c r="Q1626"/>
      <c r="R1626"/>
      <c r="S1626"/>
      <c r="T1626"/>
      <c r="U1626"/>
      <c r="V1626"/>
      <c r="W1626"/>
      <c r="X1626"/>
      <c r="Y1626"/>
    </row>
    <row r="1627" spans="13:25">
      <c r="M1627"/>
      <c r="N1627"/>
      <c r="O1627"/>
      <c r="P1627"/>
      <c r="Q1627"/>
      <c r="R1627"/>
      <c r="S1627"/>
      <c r="T1627"/>
      <c r="U1627"/>
      <c r="V1627"/>
      <c r="W1627"/>
      <c r="X1627"/>
      <c r="Y1627"/>
    </row>
    <row r="1628" spans="13:25">
      <c r="M1628"/>
      <c r="N1628"/>
      <c r="O1628"/>
      <c r="P1628"/>
      <c r="Q1628"/>
      <c r="R1628"/>
      <c r="S1628"/>
      <c r="T1628"/>
      <c r="U1628"/>
      <c r="V1628"/>
      <c r="W1628"/>
      <c r="X1628"/>
      <c r="Y1628"/>
    </row>
    <row r="1629" spans="13:25">
      <c r="M1629"/>
      <c r="N1629"/>
      <c r="O1629"/>
      <c r="P1629"/>
      <c r="Q1629"/>
      <c r="R1629"/>
      <c r="S1629"/>
      <c r="T1629"/>
      <c r="U1629"/>
      <c r="V1629"/>
      <c r="W1629"/>
      <c r="X1629"/>
      <c r="Y1629"/>
    </row>
    <row r="1630" spans="13:25">
      <c r="M1630"/>
      <c r="N1630"/>
      <c r="O1630"/>
      <c r="P1630"/>
      <c r="Q1630"/>
      <c r="R1630"/>
      <c r="S1630"/>
      <c r="T1630"/>
      <c r="U1630"/>
      <c r="V1630"/>
      <c r="W1630"/>
      <c r="X1630"/>
      <c r="Y1630"/>
    </row>
    <row r="1631" spans="13:25">
      <c r="M1631"/>
      <c r="N1631"/>
      <c r="O1631"/>
      <c r="P1631"/>
      <c r="Q1631"/>
      <c r="R1631"/>
      <c r="S1631"/>
      <c r="T1631"/>
      <c r="U1631"/>
      <c r="V1631"/>
      <c r="W1631"/>
      <c r="X1631"/>
      <c r="Y1631"/>
    </row>
    <row r="1632" spans="13:25">
      <c r="M1632"/>
      <c r="N1632"/>
      <c r="O1632"/>
      <c r="P1632"/>
      <c r="Q1632"/>
      <c r="R1632"/>
      <c r="S1632"/>
      <c r="T1632"/>
      <c r="U1632"/>
      <c r="V1632"/>
      <c r="W1632"/>
      <c r="X1632"/>
      <c r="Y1632"/>
    </row>
    <row r="1633" spans="13:25">
      <c r="M1633"/>
      <c r="N1633"/>
      <c r="O1633"/>
      <c r="P1633"/>
      <c r="Q1633"/>
      <c r="R1633"/>
      <c r="S1633"/>
      <c r="T1633"/>
      <c r="U1633"/>
      <c r="V1633"/>
      <c r="W1633"/>
      <c r="X1633"/>
      <c r="Y1633"/>
    </row>
    <row r="1634" spans="13:25">
      <c r="M1634"/>
      <c r="N1634"/>
      <c r="O1634"/>
      <c r="P1634"/>
      <c r="Q1634"/>
      <c r="R1634"/>
      <c r="S1634"/>
      <c r="T1634"/>
      <c r="U1634"/>
      <c r="V1634"/>
      <c r="W1634"/>
      <c r="X1634"/>
      <c r="Y1634"/>
    </row>
    <row r="1635" spans="13:25">
      <c r="M1635"/>
      <c r="N1635"/>
      <c r="O1635"/>
      <c r="P1635"/>
      <c r="Q1635"/>
      <c r="R1635"/>
      <c r="S1635"/>
      <c r="T1635"/>
      <c r="U1635"/>
      <c r="V1635"/>
      <c r="W1635"/>
      <c r="X1635"/>
      <c r="Y1635"/>
    </row>
    <row r="1636" spans="13:25">
      <c r="M1636"/>
      <c r="N1636"/>
      <c r="O1636"/>
      <c r="P1636"/>
      <c r="Q1636"/>
      <c r="R1636"/>
      <c r="S1636"/>
      <c r="T1636"/>
      <c r="U1636"/>
      <c r="V1636"/>
      <c r="W1636"/>
      <c r="X1636"/>
      <c r="Y1636"/>
    </row>
    <row r="1637" spans="13:25">
      <c r="M1637"/>
      <c r="N1637"/>
      <c r="O1637"/>
      <c r="P1637"/>
      <c r="Q1637"/>
      <c r="R1637"/>
      <c r="S1637"/>
      <c r="T1637"/>
      <c r="U1637"/>
      <c r="V1637"/>
      <c r="W1637"/>
      <c r="X1637"/>
      <c r="Y1637"/>
    </row>
    <row r="1638" spans="13:25">
      <c r="M1638"/>
      <c r="N1638"/>
      <c r="O1638"/>
      <c r="P1638"/>
      <c r="Q1638"/>
      <c r="R1638"/>
      <c r="S1638"/>
      <c r="T1638"/>
      <c r="U1638"/>
      <c r="V1638"/>
      <c r="W1638"/>
      <c r="X1638"/>
      <c r="Y1638"/>
    </row>
    <row r="1639" spans="13:25">
      <c r="M1639"/>
      <c r="N1639"/>
      <c r="O1639"/>
      <c r="P1639"/>
      <c r="Q1639"/>
      <c r="R1639"/>
      <c r="S1639"/>
      <c r="T1639"/>
      <c r="U1639"/>
      <c r="V1639"/>
      <c r="W1639"/>
      <c r="X1639"/>
      <c r="Y1639"/>
    </row>
    <row r="1640" spans="13:25">
      <c r="M1640"/>
      <c r="N1640"/>
      <c r="O1640"/>
      <c r="P1640"/>
      <c r="Q1640"/>
      <c r="R1640"/>
      <c r="S1640"/>
      <c r="T1640"/>
      <c r="U1640"/>
      <c r="V1640"/>
      <c r="W1640"/>
      <c r="X1640"/>
      <c r="Y1640"/>
    </row>
    <row r="1641" spans="13:25">
      <c r="M1641"/>
      <c r="N1641"/>
      <c r="O1641"/>
      <c r="P1641"/>
      <c r="Q1641"/>
      <c r="R1641"/>
      <c r="S1641"/>
      <c r="T1641"/>
      <c r="U1641"/>
      <c r="V1641"/>
      <c r="W1641"/>
      <c r="X1641"/>
      <c r="Y1641"/>
    </row>
    <row r="1642" spans="13:25">
      <c r="M1642"/>
      <c r="N1642"/>
      <c r="O1642"/>
      <c r="P1642"/>
      <c r="Q1642"/>
      <c r="R1642"/>
      <c r="S1642"/>
      <c r="T1642"/>
      <c r="U1642"/>
      <c r="V1642"/>
      <c r="W1642"/>
      <c r="X1642"/>
      <c r="Y1642"/>
    </row>
    <row r="1643" spans="13:25">
      <c r="M1643"/>
      <c r="N1643"/>
      <c r="O1643"/>
      <c r="P1643"/>
      <c r="Q1643"/>
      <c r="R1643"/>
      <c r="S1643"/>
      <c r="T1643"/>
      <c r="U1643"/>
      <c r="V1643"/>
      <c r="W1643"/>
      <c r="X1643"/>
      <c r="Y1643"/>
    </row>
    <row r="1644" spans="13:25">
      <c r="M1644"/>
      <c r="N1644"/>
      <c r="O1644"/>
      <c r="P1644"/>
      <c r="Q1644"/>
      <c r="R1644"/>
      <c r="S1644"/>
      <c r="T1644"/>
      <c r="U1644"/>
      <c r="V1644"/>
      <c r="W1644"/>
      <c r="X1644"/>
      <c r="Y1644"/>
    </row>
    <row r="1645" spans="13:25">
      <c r="M1645"/>
      <c r="N1645"/>
      <c r="O1645"/>
      <c r="P1645"/>
      <c r="Q1645"/>
      <c r="R1645"/>
      <c r="S1645"/>
      <c r="T1645"/>
      <c r="U1645"/>
      <c r="V1645"/>
      <c r="W1645"/>
      <c r="X1645"/>
      <c r="Y1645"/>
    </row>
    <row r="1646" spans="13:25">
      <c r="M1646"/>
      <c r="N1646"/>
      <c r="O1646"/>
      <c r="P1646"/>
      <c r="Q1646"/>
      <c r="R1646"/>
      <c r="S1646"/>
      <c r="T1646"/>
      <c r="U1646"/>
      <c r="V1646"/>
      <c r="W1646"/>
      <c r="X1646"/>
      <c r="Y1646"/>
    </row>
    <row r="1647" spans="13:25">
      <c r="M1647"/>
      <c r="N1647"/>
      <c r="O1647"/>
      <c r="P1647"/>
      <c r="Q1647"/>
      <c r="R1647"/>
      <c r="S1647"/>
      <c r="T1647"/>
      <c r="U1647"/>
      <c r="V1647"/>
      <c r="W1647"/>
      <c r="X1647"/>
      <c r="Y1647"/>
    </row>
    <row r="1648" spans="13:25">
      <c r="M1648"/>
      <c r="N1648"/>
      <c r="O1648"/>
      <c r="P1648"/>
      <c r="Q1648"/>
      <c r="R1648"/>
      <c r="S1648"/>
      <c r="T1648"/>
      <c r="U1648"/>
      <c r="V1648"/>
      <c r="W1648"/>
      <c r="X1648"/>
      <c r="Y1648"/>
    </row>
    <row r="1649" spans="13:25">
      <c r="M1649"/>
      <c r="N1649"/>
      <c r="O1649"/>
      <c r="P1649"/>
      <c r="Q1649"/>
      <c r="R1649"/>
      <c r="S1649"/>
      <c r="T1649"/>
      <c r="U1649"/>
      <c r="V1649"/>
      <c r="W1649"/>
      <c r="X1649"/>
      <c r="Y1649"/>
    </row>
    <row r="1650" spans="13:25">
      <c r="M1650"/>
      <c r="N1650"/>
      <c r="O1650"/>
      <c r="P1650"/>
      <c r="Q1650"/>
      <c r="R1650"/>
      <c r="S1650"/>
      <c r="T1650"/>
      <c r="U1650"/>
      <c r="V1650"/>
      <c r="W1650"/>
      <c r="X1650"/>
      <c r="Y1650"/>
    </row>
    <row r="1651" spans="13:25">
      <c r="M1651"/>
      <c r="N1651"/>
      <c r="O1651"/>
      <c r="P1651"/>
      <c r="Q1651"/>
      <c r="R1651"/>
      <c r="S1651"/>
      <c r="T1651"/>
      <c r="U1651"/>
      <c r="V1651"/>
      <c r="W1651"/>
      <c r="X1651"/>
      <c r="Y1651"/>
    </row>
    <row r="1652" spans="13:25">
      <c r="M1652"/>
      <c r="N1652"/>
      <c r="O1652"/>
      <c r="P1652"/>
      <c r="Q1652"/>
      <c r="R1652"/>
      <c r="S1652"/>
      <c r="T1652"/>
      <c r="U1652"/>
      <c r="V1652"/>
      <c r="W1652"/>
      <c r="X1652"/>
      <c r="Y1652"/>
    </row>
    <row r="1653" spans="13:25">
      <c r="M1653"/>
      <c r="N1653"/>
      <c r="O1653"/>
      <c r="P1653"/>
      <c r="Q1653"/>
      <c r="R1653"/>
      <c r="S1653"/>
      <c r="T1653"/>
      <c r="U1653"/>
      <c r="V1653"/>
      <c r="W1653"/>
      <c r="X1653"/>
      <c r="Y1653"/>
    </row>
    <row r="1654" spans="13:25">
      <c r="M1654"/>
      <c r="N1654"/>
      <c r="O1654"/>
      <c r="P1654"/>
      <c r="Q1654"/>
      <c r="R1654"/>
      <c r="S1654"/>
      <c r="T1654"/>
      <c r="U1654"/>
      <c r="V1654"/>
      <c r="W1654"/>
      <c r="X1654"/>
      <c r="Y1654"/>
    </row>
    <row r="1655" spans="13:25">
      <c r="M1655"/>
      <c r="N1655"/>
      <c r="O1655"/>
      <c r="P1655"/>
      <c r="Q1655"/>
      <c r="R1655"/>
      <c r="S1655"/>
      <c r="T1655"/>
      <c r="U1655"/>
      <c r="V1655"/>
      <c r="W1655"/>
      <c r="X1655"/>
      <c r="Y1655"/>
    </row>
    <row r="1656" spans="13:25">
      <c r="M1656"/>
      <c r="N1656"/>
      <c r="O1656"/>
      <c r="P1656"/>
      <c r="Q1656"/>
      <c r="R1656"/>
      <c r="S1656"/>
      <c r="T1656"/>
      <c r="U1656"/>
      <c r="V1656"/>
      <c r="W1656"/>
      <c r="X1656"/>
      <c r="Y1656"/>
    </row>
    <row r="1657" spans="13:25">
      <c r="M1657"/>
      <c r="N1657"/>
      <c r="O1657"/>
      <c r="P1657"/>
      <c r="Q1657"/>
      <c r="R1657"/>
      <c r="S1657"/>
      <c r="T1657"/>
      <c r="U1657"/>
      <c r="V1657"/>
      <c r="W1657"/>
      <c r="X1657"/>
      <c r="Y1657"/>
    </row>
    <row r="1658" spans="13:25">
      <c r="M1658"/>
      <c r="N1658"/>
      <c r="O1658"/>
      <c r="P1658"/>
      <c r="Q1658"/>
      <c r="R1658"/>
      <c r="S1658"/>
      <c r="T1658"/>
      <c r="U1658"/>
      <c r="V1658"/>
      <c r="W1658"/>
      <c r="X1658"/>
      <c r="Y1658"/>
    </row>
    <row r="1659" spans="13:25">
      <c r="M1659"/>
      <c r="N1659"/>
      <c r="O1659"/>
      <c r="P1659"/>
      <c r="Q1659"/>
      <c r="R1659"/>
      <c r="S1659"/>
      <c r="T1659"/>
      <c r="U1659"/>
      <c r="V1659"/>
      <c r="W1659"/>
      <c r="X1659"/>
      <c r="Y1659"/>
    </row>
    <row r="1660" spans="13:25">
      <c r="M1660"/>
      <c r="N1660"/>
      <c r="O1660"/>
      <c r="P1660"/>
      <c r="Q1660"/>
      <c r="R1660"/>
      <c r="S1660"/>
      <c r="T1660"/>
      <c r="U1660"/>
      <c r="V1660"/>
      <c r="W1660"/>
      <c r="X1660"/>
      <c r="Y1660"/>
    </row>
    <row r="1661" spans="13:25">
      <c r="M1661"/>
      <c r="N1661"/>
      <c r="O1661"/>
      <c r="P1661"/>
      <c r="Q1661"/>
      <c r="R1661"/>
      <c r="S1661"/>
      <c r="T1661"/>
      <c r="U1661"/>
      <c r="V1661"/>
      <c r="W1661"/>
      <c r="X1661"/>
      <c r="Y1661"/>
    </row>
    <row r="1662" spans="13:25">
      <c r="M1662"/>
      <c r="N1662"/>
      <c r="O1662"/>
      <c r="P1662"/>
      <c r="Q1662"/>
      <c r="R1662"/>
      <c r="S1662"/>
      <c r="T1662"/>
      <c r="U1662"/>
      <c r="V1662"/>
      <c r="W1662"/>
      <c r="X1662"/>
      <c r="Y1662"/>
    </row>
    <row r="1663" spans="13:25">
      <c r="M1663"/>
      <c r="N1663"/>
      <c r="O1663"/>
      <c r="P1663"/>
      <c r="Q1663"/>
      <c r="R1663"/>
      <c r="S1663"/>
      <c r="T1663"/>
      <c r="U1663"/>
      <c r="V1663"/>
      <c r="W1663"/>
      <c r="X1663"/>
      <c r="Y1663"/>
    </row>
    <row r="1664" spans="13:25">
      <c r="M1664"/>
      <c r="N1664"/>
      <c r="O1664"/>
      <c r="P1664"/>
      <c r="Q1664"/>
      <c r="R1664"/>
      <c r="S1664"/>
      <c r="T1664"/>
      <c r="U1664"/>
      <c r="V1664"/>
      <c r="W1664"/>
      <c r="X1664"/>
      <c r="Y1664"/>
    </row>
    <row r="1665" spans="13:25">
      <c r="M1665"/>
      <c r="N1665"/>
      <c r="O1665"/>
      <c r="P1665"/>
      <c r="Q1665"/>
      <c r="R1665"/>
      <c r="S1665"/>
      <c r="T1665"/>
      <c r="U1665"/>
      <c r="V1665"/>
      <c r="W1665"/>
      <c r="X1665"/>
      <c r="Y1665"/>
    </row>
    <row r="1666" spans="13:25">
      <c r="M1666"/>
      <c r="N1666"/>
      <c r="O1666"/>
      <c r="P1666"/>
      <c r="Q1666"/>
      <c r="R1666"/>
      <c r="S1666"/>
      <c r="T1666"/>
      <c r="U1666"/>
      <c r="V1666"/>
      <c r="W1666"/>
      <c r="X1666"/>
      <c r="Y1666"/>
    </row>
    <row r="1667" spans="13:25">
      <c r="M1667"/>
      <c r="N1667"/>
      <c r="O1667"/>
      <c r="P1667"/>
      <c r="Q1667"/>
      <c r="R1667"/>
      <c r="S1667"/>
      <c r="T1667"/>
      <c r="U1667"/>
      <c r="V1667"/>
      <c r="W1667"/>
      <c r="X1667"/>
      <c r="Y1667"/>
    </row>
    <row r="1668" spans="13:25">
      <c r="M1668"/>
      <c r="N1668"/>
      <c r="O1668"/>
      <c r="P1668"/>
      <c r="Q1668"/>
      <c r="R1668"/>
      <c r="S1668"/>
      <c r="T1668"/>
      <c r="U1668"/>
      <c r="V1668"/>
      <c r="W1668"/>
      <c r="X1668"/>
      <c r="Y1668"/>
    </row>
    <row r="1669" spans="13:25">
      <c r="M1669"/>
      <c r="N1669"/>
      <c r="O1669"/>
      <c r="P1669"/>
      <c r="Q1669"/>
      <c r="R1669"/>
      <c r="S1669"/>
      <c r="T1669"/>
      <c r="U1669"/>
      <c r="V1669"/>
      <c r="W1669"/>
      <c r="X1669"/>
      <c r="Y1669"/>
    </row>
    <row r="1670" spans="13:25">
      <c r="M1670"/>
      <c r="N1670"/>
      <c r="O1670"/>
      <c r="P1670"/>
      <c r="Q1670"/>
      <c r="R1670"/>
      <c r="S1670"/>
      <c r="T1670"/>
      <c r="U1670"/>
      <c r="V1670"/>
      <c r="W1670"/>
      <c r="X1670"/>
      <c r="Y1670"/>
    </row>
    <row r="1671" spans="13:25">
      <c r="M1671"/>
      <c r="N1671"/>
      <c r="O1671"/>
      <c r="P1671"/>
      <c r="Q1671"/>
      <c r="R1671"/>
      <c r="S1671"/>
      <c r="T1671"/>
      <c r="U1671"/>
      <c r="V1671"/>
      <c r="W1671"/>
      <c r="X1671"/>
      <c r="Y1671"/>
    </row>
    <row r="1672" spans="13:25">
      <c r="M1672"/>
      <c r="N1672"/>
      <c r="O1672"/>
      <c r="P1672"/>
      <c r="Q1672"/>
      <c r="R1672"/>
      <c r="S1672"/>
      <c r="T1672"/>
      <c r="U1672"/>
      <c r="V1672"/>
      <c r="W1672"/>
      <c r="X1672"/>
      <c r="Y1672"/>
    </row>
    <row r="1673" spans="13:25">
      <c r="M1673"/>
      <c r="N1673"/>
      <c r="O1673"/>
      <c r="P1673"/>
      <c r="Q1673"/>
      <c r="R1673"/>
      <c r="S1673"/>
      <c r="T1673"/>
      <c r="U1673"/>
      <c r="V1673"/>
      <c r="W1673"/>
      <c r="X1673"/>
      <c r="Y1673"/>
    </row>
    <row r="1674" spans="13:25">
      <c r="M1674"/>
      <c r="N1674"/>
      <c r="O1674"/>
      <c r="P1674"/>
      <c r="Q1674"/>
      <c r="R1674"/>
      <c r="S1674"/>
      <c r="T1674"/>
      <c r="U1674"/>
      <c r="V1674"/>
      <c r="W1674"/>
      <c r="X1674"/>
      <c r="Y1674"/>
    </row>
    <row r="1675" spans="13:25">
      <c r="M1675"/>
      <c r="N1675"/>
      <c r="O1675"/>
      <c r="P1675"/>
      <c r="Q1675"/>
      <c r="R1675"/>
      <c r="S1675"/>
      <c r="T1675"/>
      <c r="U1675"/>
      <c r="V1675"/>
      <c r="W1675"/>
      <c r="X1675"/>
      <c r="Y1675"/>
    </row>
    <row r="1676" spans="13:25">
      <c r="M1676"/>
      <c r="N1676"/>
      <c r="O1676"/>
      <c r="P1676"/>
      <c r="Q1676"/>
      <c r="R1676"/>
      <c r="S1676"/>
      <c r="T1676"/>
      <c r="U1676"/>
      <c r="V1676"/>
      <c r="W1676"/>
      <c r="X1676"/>
      <c r="Y1676"/>
    </row>
    <row r="1677" spans="13:25">
      <c r="M1677"/>
      <c r="N1677"/>
      <c r="O1677"/>
      <c r="P1677"/>
      <c r="Q1677"/>
      <c r="R1677"/>
      <c r="S1677"/>
      <c r="T1677"/>
      <c r="U1677"/>
      <c r="V1677"/>
      <c r="W1677"/>
      <c r="X1677"/>
      <c r="Y1677"/>
    </row>
    <row r="1678" spans="13:25">
      <c r="M1678"/>
      <c r="N1678"/>
      <c r="O1678"/>
      <c r="P1678"/>
      <c r="Q1678"/>
      <c r="R1678"/>
      <c r="S1678"/>
      <c r="T1678"/>
      <c r="U1678"/>
      <c r="V1678"/>
      <c r="W1678"/>
      <c r="X1678"/>
      <c r="Y1678"/>
    </row>
    <row r="1679" spans="13:25">
      <c r="M1679"/>
      <c r="N1679"/>
      <c r="O1679"/>
      <c r="P1679"/>
      <c r="Q1679"/>
      <c r="R1679"/>
      <c r="S1679"/>
      <c r="T1679"/>
      <c r="U1679"/>
      <c r="V1679"/>
      <c r="W1679"/>
      <c r="X1679"/>
      <c r="Y1679"/>
    </row>
    <row r="1680" spans="13:25">
      <c r="M1680"/>
      <c r="N1680"/>
      <c r="O1680"/>
      <c r="P1680"/>
      <c r="Q1680"/>
      <c r="R1680"/>
      <c r="S1680"/>
      <c r="T1680"/>
      <c r="U1680"/>
      <c r="V1680"/>
      <c r="W1680"/>
      <c r="X1680"/>
      <c r="Y1680"/>
    </row>
    <row r="1681" spans="13:25">
      <c r="M1681"/>
      <c r="N1681"/>
      <c r="O1681"/>
      <c r="P1681"/>
      <c r="Q1681"/>
      <c r="R1681"/>
      <c r="S1681"/>
      <c r="T1681"/>
      <c r="U1681"/>
      <c r="V1681"/>
      <c r="W1681"/>
      <c r="X1681"/>
      <c r="Y1681"/>
    </row>
    <row r="1682" spans="13:25">
      <c r="M1682"/>
      <c r="N1682"/>
      <c r="O1682"/>
      <c r="P1682"/>
      <c r="Q1682"/>
      <c r="R1682"/>
      <c r="S1682"/>
      <c r="T1682"/>
      <c r="U1682"/>
      <c r="V1682"/>
      <c r="W1682"/>
      <c r="X1682"/>
      <c r="Y1682"/>
    </row>
    <row r="1683" spans="13:25">
      <c r="M1683"/>
      <c r="N1683"/>
      <c r="O1683"/>
      <c r="P1683"/>
      <c r="Q1683"/>
      <c r="R1683"/>
      <c r="S1683"/>
      <c r="T1683"/>
      <c r="U1683"/>
      <c r="V1683"/>
      <c r="W1683"/>
      <c r="X1683"/>
      <c r="Y1683"/>
    </row>
    <row r="1684" spans="13:25">
      <c r="M1684"/>
      <c r="N1684"/>
      <c r="O1684"/>
      <c r="P1684"/>
      <c r="Q1684"/>
      <c r="R1684"/>
      <c r="S1684"/>
      <c r="T1684"/>
      <c r="U1684"/>
      <c r="V1684"/>
      <c r="W1684"/>
      <c r="X1684"/>
      <c r="Y1684"/>
    </row>
    <row r="1685" spans="13:25">
      <c r="M1685"/>
      <c r="N1685"/>
      <c r="O1685"/>
      <c r="P1685"/>
      <c r="Q1685"/>
      <c r="R1685"/>
      <c r="S1685"/>
      <c r="T1685"/>
      <c r="U1685"/>
      <c r="V1685"/>
      <c r="W1685"/>
      <c r="X1685"/>
      <c r="Y1685"/>
    </row>
    <row r="1686" spans="13:25">
      <c r="M1686"/>
      <c r="N1686"/>
      <c r="O1686"/>
      <c r="P1686"/>
      <c r="Q1686"/>
      <c r="R1686"/>
      <c r="S1686"/>
      <c r="T1686"/>
      <c r="U1686"/>
      <c r="V1686"/>
      <c r="W1686"/>
      <c r="X1686"/>
      <c r="Y1686"/>
    </row>
    <row r="1687" spans="13:25">
      <c r="M1687"/>
      <c r="N1687"/>
      <c r="O1687"/>
      <c r="P1687"/>
      <c r="Q1687"/>
      <c r="R1687"/>
      <c r="S1687"/>
      <c r="T1687"/>
      <c r="U1687"/>
      <c r="V1687"/>
      <c r="W1687"/>
      <c r="X1687"/>
      <c r="Y1687"/>
    </row>
    <row r="1688" spans="13:25">
      <c r="M1688"/>
      <c r="N1688"/>
      <c r="O1688"/>
      <c r="P1688"/>
      <c r="Q1688"/>
      <c r="R1688"/>
      <c r="S1688"/>
      <c r="T1688"/>
      <c r="U1688"/>
      <c r="V1688"/>
      <c r="W1688"/>
      <c r="X1688"/>
      <c r="Y1688"/>
    </row>
    <row r="1689" spans="13:25">
      <c r="M1689"/>
      <c r="N1689"/>
      <c r="O1689"/>
      <c r="P1689"/>
      <c r="Q1689"/>
      <c r="R1689"/>
      <c r="S1689"/>
      <c r="T1689"/>
      <c r="U1689"/>
      <c r="V1689"/>
      <c r="W1689"/>
      <c r="X1689"/>
      <c r="Y1689"/>
    </row>
    <row r="1690" spans="13:25">
      <c r="M1690"/>
      <c r="N1690"/>
      <c r="O1690"/>
      <c r="P1690"/>
      <c r="Q1690"/>
      <c r="R1690"/>
      <c r="S1690"/>
      <c r="T1690"/>
      <c r="U1690"/>
      <c r="V1690"/>
      <c r="W1690"/>
      <c r="X1690"/>
      <c r="Y1690"/>
    </row>
    <row r="1691" spans="13:25">
      <c r="M1691"/>
      <c r="N1691"/>
      <c r="O1691"/>
      <c r="P1691"/>
      <c r="Q1691"/>
      <c r="R1691"/>
      <c r="S1691"/>
      <c r="T1691"/>
      <c r="U1691"/>
      <c r="V1691"/>
      <c r="W1691"/>
      <c r="X1691"/>
      <c r="Y1691"/>
    </row>
    <row r="1692" spans="13:25">
      <c r="M1692"/>
      <c r="N1692"/>
      <c r="O1692"/>
      <c r="P1692"/>
      <c r="Q1692"/>
      <c r="R1692"/>
      <c r="S1692"/>
      <c r="T1692"/>
      <c r="U1692"/>
      <c r="V1692"/>
      <c r="W1692"/>
      <c r="X1692"/>
      <c r="Y1692"/>
    </row>
    <row r="1693" spans="13:25">
      <c r="M1693"/>
      <c r="N1693"/>
      <c r="O1693"/>
      <c r="P1693"/>
      <c r="Q1693"/>
      <c r="R1693"/>
      <c r="S1693"/>
      <c r="T1693"/>
      <c r="U1693"/>
      <c r="V1693"/>
      <c r="W1693"/>
      <c r="X1693"/>
      <c r="Y1693"/>
    </row>
    <row r="1694" spans="13:25">
      <c r="M1694"/>
      <c r="N1694"/>
      <c r="O1694"/>
      <c r="P1694"/>
      <c r="Q1694"/>
      <c r="R1694"/>
      <c r="S1694"/>
      <c r="T1694"/>
      <c r="U1694"/>
      <c r="V1694"/>
      <c r="W1694"/>
      <c r="X1694"/>
      <c r="Y1694"/>
    </row>
    <row r="1695" spans="13:25">
      <c r="M1695"/>
      <c r="N1695"/>
      <c r="O1695"/>
      <c r="P1695"/>
      <c r="Q1695"/>
      <c r="R1695"/>
      <c r="S1695"/>
      <c r="T1695"/>
      <c r="U1695"/>
      <c r="V1695"/>
      <c r="W1695"/>
      <c r="X1695"/>
      <c r="Y1695"/>
    </row>
    <row r="1696" spans="13:25">
      <c r="M1696"/>
      <c r="N1696"/>
      <c r="O1696"/>
      <c r="P1696"/>
      <c r="Q1696"/>
      <c r="R1696"/>
      <c r="S1696"/>
      <c r="T1696"/>
      <c r="U1696"/>
      <c r="V1696"/>
      <c r="W1696"/>
      <c r="X1696"/>
      <c r="Y1696"/>
    </row>
    <row r="1697" spans="13:25">
      <c r="M1697"/>
      <c r="N1697"/>
      <c r="O1697"/>
      <c r="P1697"/>
      <c r="Q1697"/>
      <c r="R1697"/>
      <c r="S1697"/>
      <c r="T1697"/>
      <c r="U1697"/>
      <c r="V1697"/>
      <c r="W1697"/>
      <c r="X1697"/>
      <c r="Y1697"/>
    </row>
    <row r="1698" spans="13:25">
      <c r="M1698"/>
      <c r="N1698"/>
      <c r="O1698"/>
      <c r="P1698"/>
      <c r="Q1698"/>
      <c r="R1698"/>
      <c r="S1698"/>
      <c r="T1698"/>
      <c r="U1698"/>
      <c r="V1698"/>
      <c r="W1698"/>
      <c r="X1698"/>
      <c r="Y1698"/>
    </row>
    <row r="1699" spans="13:25">
      <c r="M1699"/>
      <c r="N1699"/>
      <c r="O1699"/>
      <c r="P1699"/>
      <c r="Q1699"/>
      <c r="R1699"/>
      <c r="S1699"/>
      <c r="T1699"/>
      <c r="U1699"/>
      <c r="V1699"/>
      <c r="W1699"/>
      <c r="X1699"/>
      <c r="Y1699"/>
    </row>
    <row r="1700" spans="13:25">
      <c r="M1700"/>
      <c r="N1700"/>
      <c r="O1700"/>
      <c r="P1700"/>
      <c r="Q1700"/>
      <c r="R1700"/>
      <c r="S1700"/>
      <c r="T1700"/>
      <c r="U1700"/>
      <c r="V1700"/>
      <c r="W1700"/>
      <c r="X1700"/>
      <c r="Y1700"/>
    </row>
    <row r="1701" spans="13:25">
      <c r="M1701"/>
      <c r="N1701"/>
      <c r="O1701"/>
      <c r="P1701"/>
      <c r="Q1701"/>
      <c r="R1701"/>
      <c r="S1701"/>
      <c r="T1701"/>
      <c r="U1701"/>
      <c r="V1701"/>
      <c r="W1701"/>
      <c r="X1701"/>
      <c r="Y1701"/>
    </row>
    <row r="1702" spans="13:25">
      <c r="M1702"/>
      <c r="N1702"/>
      <c r="O1702"/>
      <c r="P1702"/>
      <c r="Q1702"/>
      <c r="R1702"/>
      <c r="S1702"/>
      <c r="T1702"/>
      <c r="U1702"/>
      <c r="V1702"/>
      <c r="W1702"/>
      <c r="X1702"/>
      <c r="Y1702"/>
    </row>
    <row r="1703" spans="13:25">
      <c r="M1703"/>
      <c r="N1703"/>
      <c r="O1703"/>
      <c r="P1703"/>
      <c r="Q1703"/>
      <c r="R1703"/>
      <c r="S1703"/>
      <c r="T1703"/>
      <c r="U1703"/>
      <c r="V1703"/>
      <c r="W1703"/>
      <c r="X1703"/>
      <c r="Y1703"/>
    </row>
    <row r="1704" spans="13:25">
      <c r="M1704"/>
      <c r="N1704"/>
      <c r="O1704"/>
      <c r="P1704"/>
      <c r="Q1704"/>
      <c r="R1704"/>
      <c r="S1704"/>
      <c r="T1704"/>
      <c r="U1704"/>
      <c r="V1704"/>
      <c r="W1704"/>
      <c r="X1704"/>
      <c r="Y1704"/>
    </row>
    <row r="1705" spans="13:25">
      <c r="M1705"/>
      <c r="N1705"/>
      <c r="O1705"/>
      <c r="P1705"/>
      <c r="Q1705"/>
      <c r="R1705"/>
      <c r="S1705"/>
      <c r="T1705"/>
      <c r="U1705"/>
      <c r="V1705"/>
      <c r="W1705"/>
      <c r="X1705"/>
      <c r="Y1705"/>
    </row>
    <row r="1706" spans="13:25">
      <c r="M1706"/>
      <c r="N1706"/>
      <c r="O1706"/>
      <c r="P1706"/>
      <c r="Q1706"/>
      <c r="R1706"/>
      <c r="S1706"/>
      <c r="T1706"/>
      <c r="U1706"/>
      <c r="V1706"/>
      <c r="W1706"/>
      <c r="X1706"/>
      <c r="Y1706"/>
    </row>
    <row r="1707" spans="13:25">
      <c r="M1707"/>
      <c r="N1707"/>
      <c r="O1707"/>
      <c r="P1707"/>
      <c r="Q1707"/>
      <c r="R1707"/>
      <c r="S1707"/>
      <c r="T1707"/>
      <c r="U1707"/>
      <c r="V1707"/>
      <c r="W1707"/>
      <c r="X1707"/>
      <c r="Y1707"/>
    </row>
    <row r="1708" spans="13:25">
      <c r="M1708"/>
      <c r="N1708"/>
      <c r="O1708"/>
      <c r="P1708"/>
      <c r="Q1708"/>
      <c r="R1708"/>
      <c r="S1708"/>
      <c r="T1708"/>
      <c r="U1708"/>
      <c r="V1708"/>
      <c r="W1708"/>
      <c r="X1708"/>
      <c r="Y1708"/>
    </row>
    <row r="1709" spans="13:25">
      <c r="M1709"/>
      <c r="N1709"/>
      <c r="O1709"/>
      <c r="P1709"/>
      <c r="Q1709"/>
      <c r="R1709"/>
      <c r="S1709"/>
      <c r="T1709"/>
      <c r="U1709"/>
      <c r="V1709"/>
      <c r="W1709"/>
      <c r="X1709"/>
      <c r="Y1709"/>
    </row>
    <row r="1710" spans="13:25">
      <c r="M1710"/>
      <c r="N1710"/>
      <c r="O1710"/>
      <c r="P1710"/>
      <c r="Q1710"/>
      <c r="R1710"/>
      <c r="S1710"/>
      <c r="T1710"/>
      <c r="U1710"/>
      <c r="V1710"/>
      <c r="W1710"/>
      <c r="X1710"/>
      <c r="Y1710"/>
    </row>
    <row r="1711" spans="13:25">
      <c r="M1711"/>
      <c r="N1711"/>
      <c r="O1711"/>
      <c r="P1711"/>
      <c r="Q1711"/>
      <c r="R1711"/>
      <c r="S1711"/>
      <c r="T1711"/>
      <c r="U1711"/>
      <c r="V1711"/>
      <c r="W1711"/>
      <c r="X1711"/>
      <c r="Y1711"/>
    </row>
    <row r="1712" spans="13:25">
      <c r="M1712"/>
      <c r="N1712"/>
      <c r="O1712"/>
      <c r="P1712"/>
      <c r="Q1712"/>
      <c r="R1712"/>
      <c r="S1712"/>
      <c r="T1712"/>
      <c r="U1712"/>
      <c r="V1712"/>
      <c r="W1712"/>
      <c r="X1712"/>
      <c r="Y1712"/>
    </row>
    <row r="1713" spans="13:25">
      <c r="M1713"/>
      <c r="N1713"/>
      <c r="O1713"/>
      <c r="P1713"/>
      <c r="Q1713"/>
      <c r="R1713"/>
      <c r="S1713"/>
      <c r="T1713"/>
      <c r="U1713"/>
      <c r="V1713"/>
      <c r="W1713"/>
      <c r="X1713"/>
      <c r="Y1713"/>
    </row>
    <row r="1714" spans="13:25">
      <c r="M1714"/>
      <c r="N1714"/>
      <c r="O1714"/>
      <c r="P1714"/>
      <c r="Q1714"/>
      <c r="R1714"/>
      <c r="S1714"/>
      <c r="T1714"/>
      <c r="U1714"/>
      <c r="V1714"/>
      <c r="W1714"/>
      <c r="X1714"/>
      <c r="Y1714"/>
    </row>
    <row r="1715" spans="13:25">
      <c r="M1715"/>
      <c r="N1715"/>
      <c r="O1715"/>
      <c r="P1715"/>
      <c r="Q1715"/>
      <c r="R1715"/>
      <c r="S1715"/>
      <c r="T1715"/>
      <c r="U1715"/>
      <c r="V1715"/>
      <c r="W1715"/>
      <c r="X1715"/>
      <c r="Y1715"/>
    </row>
    <row r="1716" spans="13:25">
      <c r="M1716"/>
      <c r="N1716"/>
      <c r="O1716"/>
      <c r="P1716"/>
      <c r="Q1716"/>
      <c r="R1716"/>
      <c r="S1716"/>
      <c r="T1716"/>
      <c r="U1716"/>
      <c r="V1716"/>
      <c r="W1716"/>
      <c r="X1716"/>
      <c r="Y1716"/>
    </row>
    <row r="1717" spans="13:25">
      <c r="M1717"/>
      <c r="N1717"/>
      <c r="O1717"/>
      <c r="P1717"/>
      <c r="Q1717"/>
      <c r="R1717"/>
      <c r="S1717"/>
      <c r="T1717"/>
      <c r="U1717"/>
      <c r="V1717"/>
      <c r="W1717"/>
      <c r="X1717"/>
      <c r="Y1717"/>
    </row>
    <row r="1718" spans="13:25">
      <c r="M1718"/>
      <c r="N1718"/>
      <c r="O1718"/>
      <c r="P1718"/>
      <c r="Q1718"/>
      <c r="R1718"/>
      <c r="S1718"/>
      <c r="T1718"/>
      <c r="U1718"/>
      <c r="V1718"/>
      <c r="W1718"/>
      <c r="X1718"/>
      <c r="Y1718"/>
    </row>
    <row r="1719" spans="13:25">
      <c r="M1719"/>
      <c r="N1719"/>
      <c r="O1719"/>
      <c r="P1719"/>
      <c r="Q1719"/>
      <c r="R1719"/>
      <c r="S1719"/>
      <c r="T1719"/>
      <c r="U1719"/>
      <c r="V1719"/>
      <c r="W1719"/>
      <c r="X1719"/>
      <c r="Y1719"/>
    </row>
    <row r="1720" spans="13:25">
      <c r="M1720"/>
      <c r="N1720"/>
      <c r="O1720"/>
      <c r="P1720"/>
      <c r="Q1720"/>
      <c r="R1720"/>
      <c r="S1720"/>
      <c r="T1720"/>
      <c r="U1720"/>
      <c r="V1720"/>
      <c r="W1720"/>
      <c r="X1720"/>
      <c r="Y1720"/>
    </row>
    <row r="1721" spans="13:25">
      <c r="M1721"/>
      <c r="N1721"/>
      <c r="O1721"/>
      <c r="P1721"/>
      <c r="Q1721"/>
      <c r="R1721"/>
      <c r="S1721"/>
      <c r="T1721"/>
      <c r="U1721"/>
      <c r="V1721"/>
      <c r="W1721"/>
      <c r="X1721"/>
      <c r="Y1721"/>
    </row>
    <row r="1722" spans="13:25">
      <c r="M1722"/>
      <c r="N1722"/>
      <c r="O1722"/>
      <c r="P1722"/>
      <c r="Q1722"/>
      <c r="R1722"/>
      <c r="S1722"/>
      <c r="T1722"/>
      <c r="U1722"/>
      <c r="V1722"/>
      <c r="W1722"/>
      <c r="X1722"/>
      <c r="Y1722"/>
    </row>
    <row r="1723" spans="13:25">
      <c r="M1723"/>
      <c r="N1723"/>
      <c r="O1723"/>
      <c r="P1723"/>
      <c r="Q1723"/>
      <c r="R1723"/>
      <c r="S1723"/>
      <c r="T1723"/>
      <c r="U1723"/>
      <c r="V1723"/>
      <c r="W1723"/>
      <c r="X1723"/>
      <c r="Y1723"/>
    </row>
    <row r="1724" spans="13:25">
      <c r="M1724"/>
      <c r="N1724"/>
      <c r="O1724"/>
      <c r="P1724"/>
      <c r="Q1724"/>
      <c r="R1724"/>
      <c r="S1724"/>
      <c r="T1724"/>
      <c r="U1724"/>
      <c r="V1724"/>
      <c r="W1724"/>
      <c r="X1724"/>
      <c r="Y1724"/>
    </row>
    <row r="1725" spans="13:25">
      <c r="M1725"/>
      <c r="N1725"/>
      <c r="O1725"/>
      <c r="P1725"/>
      <c r="Q1725"/>
      <c r="R1725"/>
      <c r="S1725"/>
      <c r="T1725"/>
      <c r="U1725"/>
      <c r="V1725"/>
      <c r="W1725"/>
      <c r="X1725"/>
      <c r="Y1725"/>
    </row>
    <row r="1726" spans="13:25">
      <c r="M1726"/>
      <c r="N1726"/>
      <c r="O1726"/>
      <c r="P1726"/>
      <c r="Q1726"/>
      <c r="R1726"/>
      <c r="S1726"/>
      <c r="T1726"/>
      <c r="U1726"/>
      <c r="V1726"/>
      <c r="W1726"/>
      <c r="X1726"/>
      <c r="Y1726"/>
    </row>
    <row r="1727" spans="13:25">
      <c r="M1727"/>
      <c r="N1727"/>
      <c r="O1727"/>
      <c r="P1727"/>
      <c r="Q1727"/>
      <c r="R1727"/>
      <c r="S1727"/>
      <c r="T1727"/>
      <c r="U1727"/>
      <c r="V1727"/>
      <c r="W1727"/>
      <c r="X1727"/>
      <c r="Y1727"/>
    </row>
    <row r="1728" spans="13:25">
      <c r="M1728"/>
      <c r="N1728"/>
      <c r="O1728"/>
      <c r="P1728"/>
      <c r="Q1728"/>
      <c r="R1728"/>
      <c r="S1728"/>
      <c r="T1728"/>
      <c r="U1728"/>
      <c r="V1728"/>
      <c r="W1728"/>
      <c r="X1728"/>
      <c r="Y1728"/>
    </row>
    <row r="1729" spans="13:25">
      <c r="M1729"/>
      <c r="N1729"/>
      <c r="O1729"/>
      <c r="P1729"/>
      <c r="Q1729"/>
      <c r="R1729"/>
      <c r="S1729"/>
      <c r="T1729"/>
      <c r="U1729"/>
      <c r="V1729"/>
      <c r="W1729"/>
      <c r="X1729"/>
      <c r="Y1729"/>
    </row>
    <row r="1730" spans="13:25">
      <c r="M1730"/>
      <c r="N1730"/>
      <c r="O1730"/>
      <c r="P1730"/>
      <c r="Q1730"/>
      <c r="R1730"/>
      <c r="S1730"/>
      <c r="T1730"/>
      <c r="U1730"/>
      <c r="V1730"/>
      <c r="W1730"/>
      <c r="X1730"/>
      <c r="Y1730"/>
    </row>
    <row r="1731" spans="13:25">
      <c r="M1731"/>
      <c r="N1731"/>
      <c r="O1731"/>
      <c r="P1731"/>
      <c r="Q1731"/>
      <c r="R1731"/>
      <c r="S1731"/>
      <c r="T1731"/>
      <c r="U1731"/>
      <c r="V1731"/>
      <c r="W1731"/>
      <c r="X1731"/>
      <c r="Y1731"/>
    </row>
    <row r="1732" spans="13:25">
      <c r="M1732"/>
      <c r="N1732"/>
      <c r="O1732"/>
      <c r="P1732"/>
      <c r="Q1732"/>
      <c r="R1732"/>
      <c r="S1732"/>
      <c r="T1732"/>
      <c r="U1732"/>
      <c r="V1732"/>
      <c r="W1732"/>
      <c r="X1732"/>
      <c r="Y1732"/>
    </row>
    <row r="1733" spans="13:25">
      <c r="M1733"/>
      <c r="N1733"/>
      <c r="O1733"/>
      <c r="P1733"/>
      <c r="Q1733"/>
      <c r="R1733"/>
      <c r="S1733"/>
      <c r="T1733"/>
      <c r="U1733"/>
      <c r="V1733"/>
      <c r="W1733"/>
      <c r="X1733"/>
      <c r="Y1733"/>
    </row>
    <row r="1734" spans="13:25">
      <c r="M1734"/>
      <c r="N1734"/>
      <c r="O1734"/>
      <c r="P1734"/>
      <c r="Q1734"/>
      <c r="R1734"/>
      <c r="S1734"/>
      <c r="T1734"/>
      <c r="U1734"/>
      <c r="V1734"/>
      <c r="W1734"/>
      <c r="X1734"/>
      <c r="Y1734"/>
    </row>
    <row r="1735" spans="13:25">
      <c r="M1735"/>
      <c r="N1735"/>
      <c r="O1735"/>
      <c r="P1735"/>
      <c r="Q1735"/>
      <c r="R1735"/>
      <c r="S1735"/>
      <c r="T1735"/>
      <c r="U1735"/>
      <c r="V1735"/>
      <c r="W1735"/>
      <c r="X1735"/>
      <c r="Y1735"/>
    </row>
    <row r="1736" spans="13:25">
      <c r="M1736"/>
      <c r="N1736"/>
      <c r="O1736"/>
      <c r="P1736"/>
      <c r="Q1736"/>
      <c r="R1736"/>
      <c r="S1736"/>
      <c r="T1736"/>
      <c r="U1736"/>
      <c r="V1736"/>
      <c r="W1736"/>
      <c r="X1736"/>
      <c r="Y1736"/>
    </row>
    <row r="1737" spans="13:25">
      <c r="M1737"/>
      <c r="N1737"/>
      <c r="O1737"/>
      <c r="P1737"/>
      <c r="Q1737"/>
      <c r="R1737"/>
      <c r="S1737"/>
      <c r="T1737"/>
      <c r="U1737"/>
      <c r="V1737"/>
      <c r="W1737"/>
      <c r="X1737"/>
      <c r="Y1737"/>
    </row>
    <row r="1738" spans="13:25">
      <c r="M1738"/>
      <c r="N1738"/>
      <c r="O1738"/>
      <c r="P1738"/>
      <c r="Q1738"/>
      <c r="R1738"/>
      <c r="S1738"/>
      <c r="T1738"/>
      <c r="U1738"/>
      <c r="V1738"/>
      <c r="W1738"/>
      <c r="X1738"/>
      <c r="Y1738"/>
    </row>
    <row r="1739" spans="13:25">
      <c r="M1739"/>
      <c r="N1739"/>
      <c r="O1739"/>
      <c r="P1739"/>
      <c r="Q1739"/>
      <c r="R1739"/>
      <c r="S1739"/>
      <c r="T1739"/>
      <c r="U1739"/>
      <c r="V1739"/>
      <c r="W1739"/>
      <c r="X1739"/>
      <c r="Y1739"/>
    </row>
    <row r="1740" spans="13:25">
      <c r="M1740"/>
      <c r="N1740"/>
      <c r="O1740"/>
      <c r="P1740"/>
      <c r="Q1740"/>
      <c r="R1740"/>
      <c r="S1740"/>
      <c r="T1740"/>
      <c r="U1740"/>
      <c r="V1740"/>
      <c r="W1740"/>
      <c r="X1740"/>
      <c r="Y1740"/>
    </row>
    <row r="1741" spans="13:25">
      <c r="M1741"/>
      <c r="N1741"/>
      <c r="O1741"/>
      <c r="P1741"/>
      <c r="Q1741"/>
      <c r="R1741"/>
      <c r="S1741"/>
      <c r="T1741"/>
      <c r="U1741"/>
      <c r="V1741"/>
      <c r="W1741"/>
      <c r="X1741"/>
      <c r="Y1741"/>
    </row>
    <row r="1742" spans="13:25">
      <c r="M1742"/>
      <c r="N1742"/>
      <c r="O1742"/>
      <c r="P1742"/>
      <c r="Q1742"/>
      <c r="R1742"/>
      <c r="S1742"/>
      <c r="T1742"/>
      <c r="U1742"/>
      <c r="V1742"/>
      <c r="W1742"/>
      <c r="X1742"/>
      <c r="Y1742"/>
    </row>
    <row r="1743" spans="13:25">
      <c r="M1743"/>
      <c r="N1743"/>
      <c r="O1743"/>
      <c r="P1743"/>
      <c r="Q1743"/>
      <c r="R1743"/>
      <c r="S1743"/>
      <c r="T1743"/>
      <c r="U1743"/>
      <c r="V1743"/>
      <c r="W1743"/>
      <c r="X1743"/>
      <c r="Y1743"/>
    </row>
    <row r="1744" spans="13:25">
      <c r="M1744"/>
      <c r="N1744"/>
      <c r="O1744"/>
      <c r="P1744"/>
      <c r="Q1744"/>
      <c r="R1744"/>
      <c r="S1744"/>
      <c r="T1744"/>
      <c r="U1744"/>
      <c r="V1744"/>
      <c r="W1744"/>
      <c r="X1744"/>
      <c r="Y1744"/>
    </row>
    <row r="1745" spans="13:25">
      <c r="M1745"/>
      <c r="N1745"/>
      <c r="O1745"/>
      <c r="P1745"/>
      <c r="Q1745"/>
      <c r="R1745"/>
      <c r="S1745"/>
      <c r="T1745"/>
      <c r="U1745"/>
      <c r="V1745"/>
      <c r="W1745"/>
      <c r="X1745"/>
      <c r="Y1745"/>
    </row>
    <row r="1746" spans="13:25">
      <c r="M1746"/>
      <c r="N1746"/>
      <c r="O1746"/>
      <c r="P1746"/>
      <c r="Q1746"/>
      <c r="R1746"/>
      <c r="S1746"/>
      <c r="T1746"/>
      <c r="U1746"/>
      <c r="V1746"/>
      <c r="W1746"/>
      <c r="X1746"/>
      <c r="Y1746"/>
    </row>
    <row r="1747" spans="13:25">
      <c r="M1747"/>
      <c r="N1747"/>
      <c r="O1747"/>
      <c r="P1747"/>
      <c r="Q1747"/>
      <c r="R1747"/>
      <c r="S1747"/>
      <c r="T1747"/>
      <c r="U1747"/>
      <c r="V1747"/>
      <c r="W1747"/>
      <c r="X1747"/>
      <c r="Y1747"/>
    </row>
    <row r="1748" spans="13:25">
      <c r="M1748"/>
      <c r="N1748"/>
      <c r="O1748"/>
      <c r="P1748"/>
      <c r="Q1748"/>
      <c r="R1748"/>
      <c r="S1748"/>
      <c r="T1748"/>
      <c r="U1748"/>
      <c r="V1748"/>
      <c r="W1748"/>
      <c r="X1748"/>
      <c r="Y1748"/>
    </row>
    <row r="1749" spans="13:25">
      <c r="M1749"/>
      <c r="N1749"/>
      <c r="O1749"/>
      <c r="P1749"/>
      <c r="Q1749"/>
      <c r="R1749"/>
      <c r="S1749"/>
      <c r="T1749"/>
      <c r="U1749"/>
      <c r="V1749"/>
      <c r="W1749"/>
      <c r="X1749"/>
      <c r="Y1749"/>
    </row>
    <row r="1750" spans="13:25">
      <c r="M1750"/>
      <c r="N1750"/>
      <c r="O1750"/>
      <c r="P1750"/>
      <c r="Q1750"/>
      <c r="R1750"/>
      <c r="S1750"/>
      <c r="T1750"/>
      <c r="U1750"/>
      <c r="V1750"/>
      <c r="W1750"/>
      <c r="X1750"/>
      <c r="Y1750"/>
    </row>
    <row r="1751" spans="13:25">
      <c r="M1751"/>
      <c r="N1751"/>
      <c r="O1751"/>
      <c r="P1751"/>
      <c r="Q1751"/>
      <c r="R1751"/>
      <c r="S1751"/>
      <c r="T1751"/>
      <c r="U1751"/>
      <c r="V1751"/>
      <c r="W1751"/>
      <c r="X1751"/>
      <c r="Y1751"/>
    </row>
    <row r="1752" spans="13:25">
      <c r="M1752"/>
      <c r="N1752"/>
      <c r="O1752"/>
      <c r="P1752"/>
      <c r="Q1752"/>
      <c r="R1752"/>
      <c r="S1752"/>
      <c r="T1752"/>
      <c r="U1752"/>
      <c r="V1752"/>
      <c r="W1752"/>
      <c r="X1752"/>
      <c r="Y1752"/>
    </row>
    <row r="1753" spans="13:25">
      <c r="M1753"/>
      <c r="N1753"/>
      <c r="O1753"/>
      <c r="P1753"/>
      <c r="Q1753"/>
      <c r="R1753"/>
      <c r="S1753"/>
      <c r="T1753"/>
      <c r="U1753"/>
      <c r="V1753"/>
      <c r="W1753"/>
      <c r="X1753"/>
      <c r="Y1753"/>
    </row>
    <row r="1754" spans="13:25">
      <c r="M1754"/>
      <c r="N1754"/>
      <c r="O1754"/>
      <c r="P1754"/>
      <c r="Q1754"/>
      <c r="R1754"/>
      <c r="S1754"/>
      <c r="T1754"/>
      <c r="U1754"/>
      <c r="V1754"/>
      <c r="W1754"/>
      <c r="X1754"/>
      <c r="Y1754"/>
    </row>
    <row r="1755" spans="13:25">
      <c r="M1755"/>
      <c r="N1755"/>
      <c r="O1755"/>
      <c r="P1755"/>
      <c r="Q1755"/>
      <c r="R1755"/>
      <c r="S1755"/>
      <c r="T1755"/>
      <c r="U1755"/>
      <c r="V1755"/>
      <c r="W1755"/>
      <c r="X1755"/>
      <c r="Y1755"/>
    </row>
    <row r="1756" spans="13:25">
      <c r="M1756"/>
      <c r="N1756"/>
      <c r="O1756"/>
      <c r="P1756"/>
      <c r="Q1756"/>
      <c r="R1756"/>
      <c r="S1756"/>
      <c r="T1756"/>
      <c r="U1756"/>
      <c r="V1756"/>
      <c r="W1756"/>
      <c r="X1756"/>
      <c r="Y1756"/>
    </row>
    <row r="1757" spans="13:25">
      <c r="M1757"/>
      <c r="N1757"/>
      <c r="O1757"/>
      <c r="P1757"/>
      <c r="Q1757"/>
      <c r="R1757"/>
      <c r="S1757"/>
      <c r="T1757"/>
      <c r="U1757"/>
      <c r="V1757"/>
      <c r="W1757"/>
      <c r="X1757"/>
      <c r="Y1757"/>
    </row>
    <row r="1758" spans="13:25">
      <c r="M1758"/>
      <c r="N1758"/>
      <c r="O1758"/>
      <c r="P1758"/>
      <c r="Q1758"/>
      <c r="R1758"/>
      <c r="S1758"/>
      <c r="T1758"/>
      <c r="U1758"/>
      <c r="V1758"/>
      <c r="W1758"/>
      <c r="X1758"/>
      <c r="Y1758"/>
    </row>
    <row r="1759" spans="13:25">
      <c r="M1759"/>
      <c r="N1759"/>
      <c r="O1759"/>
      <c r="P1759"/>
      <c r="Q1759"/>
      <c r="R1759"/>
      <c r="S1759"/>
      <c r="T1759"/>
      <c r="U1759"/>
      <c r="V1759"/>
      <c r="W1759"/>
      <c r="X1759"/>
      <c r="Y1759"/>
    </row>
    <row r="1760" spans="13:25">
      <c r="M1760"/>
      <c r="N1760"/>
      <c r="O1760"/>
      <c r="P1760"/>
      <c r="Q1760"/>
      <c r="R1760"/>
      <c r="S1760"/>
      <c r="T1760"/>
      <c r="U1760"/>
      <c r="V1760"/>
      <c r="W1760"/>
      <c r="X1760"/>
      <c r="Y1760"/>
    </row>
    <row r="1761" spans="13:25">
      <c r="M1761"/>
      <c r="N1761"/>
      <c r="O1761"/>
      <c r="P1761"/>
      <c r="Q1761"/>
      <c r="R1761"/>
      <c r="S1761"/>
      <c r="T1761"/>
      <c r="U1761"/>
      <c r="V1761"/>
      <c r="W1761"/>
      <c r="X1761"/>
      <c r="Y1761"/>
    </row>
    <row r="1762" spans="13:25">
      <c r="M1762"/>
      <c r="N1762"/>
      <c r="O1762"/>
      <c r="P1762"/>
      <c r="Q1762"/>
      <c r="R1762"/>
      <c r="S1762"/>
      <c r="T1762"/>
      <c r="U1762"/>
      <c r="V1762"/>
      <c r="W1762"/>
      <c r="X1762"/>
      <c r="Y1762"/>
    </row>
    <row r="1763" spans="13:25">
      <c r="M1763"/>
      <c r="N1763"/>
      <c r="O1763"/>
      <c r="P1763"/>
      <c r="Q1763"/>
      <c r="R1763"/>
      <c r="S1763"/>
      <c r="T1763"/>
      <c r="U1763"/>
      <c r="V1763"/>
      <c r="W1763"/>
      <c r="X1763"/>
      <c r="Y1763"/>
    </row>
    <row r="1764" spans="13:25">
      <c r="M1764"/>
      <c r="N1764"/>
      <c r="O1764"/>
      <c r="P1764"/>
      <c r="Q1764"/>
      <c r="R1764"/>
      <c r="S1764"/>
      <c r="T1764"/>
      <c r="U1764"/>
      <c r="V1764"/>
      <c r="W1764"/>
      <c r="X1764"/>
      <c r="Y1764"/>
    </row>
    <row r="1765" spans="13:25">
      <c r="M1765"/>
      <c r="N1765"/>
      <c r="O1765"/>
      <c r="P1765"/>
      <c r="Q1765"/>
      <c r="R1765"/>
      <c r="S1765"/>
      <c r="T1765"/>
      <c r="U1765"/>
      <c r="V1765"/>
      <c r="W1765"/>
      <c r="X1765"/>
      <c r="Y1765"/>
    </row>
    <row r="1766" spans="13:25">
      <c r="M1766"/>
      <c r="N1766"/>
      <c r="O1766"/>
      <c r="P1766"/>
      <c r="Q1766"/>
      <c r="R1766"/>
      <c r="S1766"/>
      <c r="T1766"/>
      <c r="U1766"/>
      <c r="V1766"/>
      <c r="W1766"/>
      <c r="X1766"/>
      <c r="Y1766"/>
    </row>
    <row r="1767" spans="13:25">
      <c r="M1767"/>
      <c r="N1767"/>
      <c r="O1767"/>
      <c r="P1767"/>
      <c r="Q1767"/>
      <c r="R1767"/>
      <c r="S1767"/>
      <c r="T1767"/>
      <c r="U1767"/>
      <c r="V1767"/>
      <c r="W1767"/>
      <c r="X1767"/>
      <c r="Y1767"/>
    </row>
    <row r="1768" spans="13:25">
      <c r="M1768"/>
      <c r="N1768"/>
      <c r="O1768"/>
      <c r="P1768"/>
      <c r="Q1768"/>
      <c r="R1768"/>
      <c r="S1768"/>
      <c r="T1768"/>
      <c r="U1768"/>
      <c r="V1768"/>
      <c r="W1768"/>
      <c r="X1768"/>
      <c r="Y1768"/>
    </row>
    <row r="1769" spans="13:25">
      <c r="M1769"/>
      <c r="N1769"/>
      <c r="O1769"/>
      <c r="P1769"/>
      <c r="Q1769"/>
      <c r="R1769"/>
      <c r="S1769"/>
      <c r="T1769"/>
      <c r="U1769"/>
      <c r="V1769"/>
      <c r="W1769"/>
      <c r="X1769"/>
      <c r="Y1769"/>
    </row>
    <row r="1770" spans="13:25">
      <c r="M1770"/>
      <c r="N1770"/>
      <c r="O1770"/>
      <c r="P1770"/>
      <c r="Q1770"/>
      <c r="R1770"/>
      <c r="S1770"/>
      <c r="T1770"/>
      <c r="U1770"/>
      <c r="V1770"/>
      <c r="W1770"/>
      <c r="X1770"/>
      <c r="Y1770"/>
    </row>
    <row r="1771" spans="13:25">
      <c r="M1771"/>
      <c r="N1771"/>
      <c r="O1771"/>
      <c r="P1771"/>
      <c r="Q1771"/>
      <c r="R1771"/>
      <c r="S1771"/>
      <c r="T1771"/>
      <c r="U1771"/>
      <c r="V1771"/>
      <c r="W1771"/>
      <c r="X1771"/>
      <c r="Y1771"/>
    </row>
    <row r="1772" spans="13:25">
      <c r="M1772"/>
      <c r="N1772"/>
      <c r="O1772"/>
      <c r="P1772"/>
      <c r="Q1772"/>
      <c r="R1772"/>
      <c r="S1772"/>
      <c r="T1772"/>
      <c r="U1772"/>
      <c r="V1772"/>
      <c r="W1772"/>
      <c r="X1772"/>
      <c r="Y1772"/>
    </row>
    <row r="1773" spans="13:25">
      <c r="M1773"/>
      <c r="N1773"/>
      <c r="O1773"/>
      <c r="P1773"/>
      <c r="Q1773"/>
      <c r="R1773"/>
      <c r="S1773"/>
      <c r="T1773"/>
      <c r="U1773"/>
      <c r="V1773"/>
      <c r="W1773"/>
      <c r="X1773"/>
      <c r="Y1773"/>
    </row>
    <row r="1774" spans="13:25">
      <c r="M1774"/>
      <c r="N1774"/>
      <c r="O1774"/>
      <c r="P1774"/>
      <c r="Q1774"/>
      <c r="R1774"/>
      <c r="S1774"/>
      <c r="T1774"/>
      <c r="U1774"/>
      <c r="V1774"/>
      <c r="W1774"/>
      <c r="X1774"/>
      <c r="Y1774"/>
    </row>
    <row r="1775" spans="13:25">
      <c r="M1775"/>
      <c r="N1775"/>
      <c r="O1775"/>
      <c r="P1775"/>
      <c r="Q1775"/>
      <c r="R1775"/>
      <c r="S1775"/>
      <c r="T1775"/>
      <c r="U1775"/>
      <c r="V1775"/>
      <c r="W1775"/>
      <c r="X1775"/>
      <c r="Y1775"/>
    </row>
    <row r="1776" spans="13:25">
      <c r="M1776"/>
      <c r="N1776"/>
      <c r="O1776"/>
      <c r="P1776"/>
      <c r="Q1776"/>
      <c r="R1776"/>
      <c r="S1776"/>
      <c r="T1776"/>
      <c r="U1776"/>
      <c r="V1776"/>
      <c r="W1776"/>
      <c r="X1776"/>
      <c r="Y1776"/>
    </row>
    <row r="1777" spans="13:25">
      <c r="M1777"/>
      <c r="N1777"/>
      <c r="O1777"/>
      <c r="P1777"/>
      <c r="Q1777"/>
      <c r="R1777"/>
      <c r="S1777"/>
      <c r="T1777"/>
      <c r="U1777"/>
      <c r="V1777"/>
      <c r="W1777"/>
      <c r="X1777"/>
      <c r="Y1777"/>
    </row>
    <row r="1778" spans="13:25">
      <c r="M1778"/>
      <c r="N1778"/>
      <c r="O1778"/>
      <c r="P1778"/>
      <c r="Q1778"/>
      <c r="R1778"/>
      <c r="S1778"/>
      <c r="T1778"/>
      <c r="U1778"/>
      <c r="V1778"/>
      <c r="W1778"/>
      <c r="X1778"/>
      <c r="Y1778"/>
    </row>
    <row r="1779" spans="13:25">
      <c r="M1779"/>
      <c r="N1779"/>
      <c r="O1779"/>
      <c r="P1779"/>
      <c r="Q1779"/>
      <c r="R1779"/>
      <c r="S1779"/>
      <c r="T1779"/>
      <c r="U1779"/>
      <c r="V1779"/>
      <c r="W1779"/>
      <c r="X1779"/>
      <c r="Y1779"/>
    </row>
    <row r="1780" spans="13:25">
      <c r="M1780"/>
      <c r="N1780"/>
      <c r="O1780"/>
      <c r="P1780"/>
      <c r="Q1780"/>
      <c r="R1780"/>
      <c r="S1780"/>
      <c r="T1780"/>
      <c r="U1780"/>
      <c r="V1780"/>
      <c r="W1780"/>
      <c r="X1780"/>
      <c r="Y1780"/>
    </row>
    <row r="1781" spans="13:25">
      <c r="M1781"/>
      <c r="N1781"/>
      <c r="O1781"/>
      <c r="P1781"/>
      <c r="Q1781"/>
      <c r="R1781"/>
      <c r="S1781"/>
      <c r="T1781"/>
      <c r="U1781"/>
      <c r="V1781"/>
      <c r="W1781"/>
      <c r="X1781"/>
      <c r="Y1781"/>
    </row>
    <row r="1782" spans="13:25">
      <c r="M1782"/>
      <c r="N1782"/>
      <c r="O1782"/>
      <c r="P1782"/>
      <c r="Q1782"/>
      <c r="R1782"/>
      <c r="S1782"/>
      <c r="T1782"/>
      <c r="U1782"/>
      <c r="V1782"/>
      <c r="W1782"/>
      <c r="X1782"/>
      <c r="Y1782"/>
    </row>
    <row r="1783" spans="13:25">
      <c r="M1783"/>
      <c r="N1783"/>
      <c r="O1783"/>
      <c r="P1783"/>
      <c r="Q1783"/>
      <c r="R1783"/>
      <c r="S1783"/>
      <c r="T1783"/>
      <c r="U1783"/>
      <c r="V1783"/>
      <c r="W1783"/>
      <c r="X1783"/>
      <c r="Y1783"/>
    </row>
    <row r="1784" spans="13:25">
      <c r="M1784"/>
      <c r="N1784"/>
      <c r="O1784"/>
      <c r="P1784"/>
      <c r="Q1784"/>
      <c r="R1784"/>
      <c r="S1784"/>
      <c r="T1784"/>
      <c r="U1784"/>
      <c r="V1784"/>
      <c r="W1784"/>
      <c r="X1784"/>
      <c r="Y1784"/>
    </row>
    <row r="1785" spans="13:25">
      <c r="M1785"/>
      <c r="N1785"/>
      <c r="O1785"/>
      <c r="P1785"/>
      <c r="Q1785"/>
      <c r="R1785"/>
      <c r="S1785"/>
      <c r="T1785"/>
      <c r="U1785"/>
      <c r="V1785"/>
      <c r="W1785"/>
      <c r="X1785"/>
      <c r="Y1785"/>
    </row>
    <row r="1786" spans="13:25">
      <c r="M1786"/>
      <c r="N1786"/>
      <c r="O1786"/>
      <c r="P1786"/>
      <c r="Q1786"/>
      <c r="R1786"/>
      <c r="S1786"/>
      <c r="T1786"/>
      <c r="U1786"/>
      <c r="V1786"/>
      <c r="W1786"/>
      <c r="X1786"/>
      <c r="Y1786"/>
    </row>
    <row r="1787" spans="13:25">
      <c r="M1787"/>
      <c r="N1787"/>
      <c r="O1787"/>
      <c r="P1787"/>
      <c r="Q1787"/>
      <c r="R1787"/>
      <c r="S1787"/>
      <c r="T1787"/>
      <c r="U1787"/>
      <c r="V1787"/>
      <c r="W1787"/>
      <c r="X1787"/>
      <c r="Y1787"/>
    </row>
    <row r="1788" spans="13:25">
      <c r="M1788"/>
      <c r="N1788"/>
      <c r="O1788"/>
      <c r="P1788"/>
      <c r="Q1788"/>
      <c r="R1788"/>
      <c r="S1788"/>
      <c r="T1788"/>
      <c r="U1788"/>
      <c r="V1788"/>
      <c r="W1788"/>
      <c r="X1788"/>
      <c r="Y1788"/>
    </row>
    <row r="1789" spans="13:25">
      <c r="M1789"/>
      <c r="N1789"/>
      <c r="O1789"/>
      <c r="P1789"/>
      <c r="Q1789"/>
      <c r="R1789"/>
      <c r="S1789"/>
      <c r="T1789"/>
      <c r="U1789"/>
      <c r="V1789"/>
      <c r="W1789"/>
      <c r="X1789"/>
      <c r="Y1789"/>
    </row>
    <row r="1790" spans="13:25">
      <c r="M1790"/>
      <c r="N1790"/>
      <c r="O1790"/>
      <c r="P1790"/>
      <c r="Q1790"/>
      <c r="R1790"/>
      <c r="S1790"/>
      <c r="T1790"/>
      <c r="U1790"/>
      <c r="V1790"/>
      <c r="W1790"/>
      <c r="X1790"/>
      <c r="Y1790"/>
    </row>
    <row r="1791" spans="13:25">
      <c r="M1791"/>
      <c r="N1791"/>
      <c r="O1791"/>
      <c r="P1791"/>
      <c r="Q1791"/>
      <c r="R1791"/>
      <c r="S1791"/>
      <c r="T1791"/>
      <c r="U1791"/>
      <c r="V1791"/>
      <c r="W1791"/>
      <c r="X1791"/>
      <c r="Y1791"/>
    </row>
    <row r="1792" spans="13:25">
      <c r="M1792"/>
      <c r="N1792"/>
      <c r="O1792"/>
      <c r="P1792"/>
      <c r="Q1792"/>
      <c r="R1792"/>
      <c r="S1792"/>
      <c r="T1792"/>
      <c r="U1792"/>
      <c r="V1792"/>
      <c r="W1792"/>
      <c r="X1792"/>
      <c r="Y1792"/>
    </row>
    <row r="1793" spans="13:25">
      <c r="M1793"/>
      <c r="N1793"/>
      <c r="O1793"/>
      <c r="P1793"/>
      <c r="Q1793"/>
      <c r="R1793"/>
      <c r="S1793"/>
      <c r="T1793"/>
      <c r="U1793"/>
      <c r="V1793"/>
      <c r="W1793"/>
      <c r="X1793"/>
      <c r="Y1793"/>
    </row>
    <row r="1794" spans="13:25">
      <c r="M1794"/>
      <c r="N1794"/>
      <c r="O1794"/>
      <c r="P1794"/>
      <c r="Q1794"/>
      <c r="R1794"/>
      <c r="S1794"/>
      <c r="T1794"/>
      <c r="U1794"/>
      <c r="V1794"/>
      <c r="W1794"/>
      <c r="X1794"/>
      <c r="Y1794"/>
    </row>
    <row r="1795" spans="13:25">
      <c r="M1795"/>
      <c r="N1795"/>
      <c r="O1795"/>
      <c r="P1795"/>
      <c r="Q1795"/>
      <c r="R1795"/>
      <c r="S1795"/>
      <c r="T1795"/>
      <c r="U1795"/>
      <c r="V1795"/>
      <c r="W1795"/>
      <c r="X1795"/>
      <c r="Y1795"/>
    </row>
    <row r="1796" spans="13:25">
      <c r="M1796"/>
      <c r="N1796"/>
      <c r="O1796"/>
      <c r="P1796"/>
      <c r="Q1796"/>
      <c r="R1796"/>
      <c r="S1796"/>
      <c r="T1796"/>
      <c r="U1796"/>
      <c r="V1796"/>
      <c r="W1796"/>
      <c r="X1796"/>
      <c r="Y1796"/>
    </row>
    <row r="1797" spans="13:25">
      <c r="M1797"/>
      <c r="N1797"/>
      <c r="O1797"/>
      <c r="P1797"/>
      <c r="Q1797"/>
      <c r="R1797"/>
      <c r="S1797"/>
      <c r="T1797"/>
      <c r="U1797"/>
      <c r="V1797"/>
      <c r="W1797"/>
      <c r="X1797"/>
      <c r="Y1797"/>
    </row>
    <row r="1798" spans="13:25">
      <c r="M1798"/>
      <c r="N1798"/>
      <c r="O1798"/>
      <c r="P1798"/>
      <c r="Q1798"/>
      <c r="R1798"/>
      <c r="S1798"/>
      <c r="T1798"/>
      <c r="U1798"/>
      <c r="V1798"/>
      <c r="W1798"/>
      <c r="X1798"/>
      <c r="Y1798"/>
    </row>
    <row r="1799" spans="13:25">
      <c r="M1799"/>
      <c r="N1799"/>
      <c r="O1799"/>
      <c r="P1799"/>
      <c r="Q1799"/>
      <c r="R1799"/>
      <c r="S1799"/>
      <c r="T1799"/>
      <c r="U1799"/>
      <c r="V1799"/>
      <c r="W1799"/>
      <c r="X1799"/>
      <c r="Y1799"/>
    </row>
    <row r="1800" spans="13:25">
      <c r="M1800"/>
      <c r="N1800"/>
      <c r="O1800"/>
      <c r="P1800"/>
      <c r="Q1800"/>
      <c r="R1800"/>
      <c r="S1800"/>
      <c r="T1800"/>
      <c r="U1800"/>
      <c r="V1800"/>
      <c r="W1800"/>
      <c r="X1800"/>
      <c r="Y1800"/>
    </row>
    <row r="1801" spans="13:25">
      <c r="M1801"/>
      <c r="N1801"/>
      <c r="O1801"/>
      <c r="P1801"/>
      <c r="Q1801"/>
      <c r="R1801"/>
      <c r="S1801"/>
      <c r="T1801"/>
      <c r="U1801"/>
      <c r="V1801"/>
      <c r="W1801"/>
      <c r="X1801"/>
      <c r="Y1801"/>
    </row>
    <row r="1802" spans="13:25">
      <c r="M1802"/>
      <c r="N1802"/>
      <c r="O1802"/>
      <c r="P1802"/>
      <c r="Q1802"/>
      <c r="R1802"/>
      <c r="S1802"/>
      <c r="T1802"/>
      <c r="U1802"/>
      <c r="V1802"/>
      <c r="W1802"/>
      <c r="X1802"/>
      <c r="Y1802"/>
    </row>
    <row r="1803" spans="13:25">
      <c r="M1803"/>
      <c r="N1803"/>
      <c r="O1803"/>
      <c r="P1803"/>
      <c r="Q1803"/>
      <c r="R1803"/>
      <c r="S1803"/>
      <c r="T1803"/>
      <c r="U1803"/>
      <c r="V1803"/>
      <c r="W1803"/>
      <c r="X1803"/>
      <c r="Y1803"/>
    </row>
    <row r="1804" spans="13:25">
      <c r="M1804"/>
      <c r="N1804"/>
      <c r="O1804"/>
      <c r="P1804"/>
      <c r="Q1804"/>
      <c r="R1804"/>
      <c r="S1804"/>
      <c r="T1804"/>
      <c r="U1804"/>
      <c r="V1804"/>
      <c r="W1804"/>
      <c r="X1804"/>
      <c r="Y1804"/>
    </row>
    <row r="1805" spans="13:25">
      <c r="M1805"/>
      <c r="N1805"/>
      <c r="O1805"/>
      <c r="P1805"/>
      <c r="Q1805"/>
      <c r="R1805"/>
      <c r="S1805"/>
      <c r="T1805"/>
      <c r="U1805"/>
      <c r="V1805"/>
      <c r="W1805"/>
      <c r="X1805"/>
      <c r="Y1805"/>
    </row>
    <row r="1806" spans="13:25">
      <c r="M1806"/>
      <c r="N1806"/>
      <c r="O1806"/>
      <c r="P1806"/>
      <c r="Q1806"/>
      <c r="R1806"/>
      <c r="S1806"/>
      <c r="T1806"/>
      <c r="U1806"/>
      <c r="V1806"/>
      <c r="W1806"/>
      <c r="X1806"/>
      <c r="Y1806"/>
    </row>
    <row r="1807" spans="13:25">
      <c r="M1807"/>
      <c r="N1807"/>
      <c r="O1807"/>
      <c r="P1807"/>
      <c r="Q1807"/>
      <c r="R1807"/>
      <c r="S1807"/>
      <c r="T1807"/>
      <c r="U1807"/>
      <c r="V1807"/>
      <c r="W1807"/>
      <c r="X1807"/>
      <c r="Y1807"/>
    </row>
    <row r="1808" spans="13:25">
      <c r="M1808"/>
      <c r="N1808"/>
      <c r="O1808"/>
      <c r="P1808"/>
      <c r="Q1808"/>
      <c r="R1808"/>
      <c r="S1808"/>
      <c r="T1808"/>
      <c r="U1808"/>
      <c r="V1808"/>
      <c r="W1808"/>
      <c r="X1808"/>
      <c r="Y1808"/>
    </row>
    <row r="1809" spans="13:25">
      <c r="M1809"/>
      <c r="N1809"/>
      <c r="O1809"/>
      <c r="P1809"/>
      <c r="Q1809"/>
      <c r="R1809"/>
      <c r="S1809"/>
      <c r="T1809"/>
      <c r="U1809"/>
      <c r="V1809"/>
      <c r="W1809"/>
      <c r="X1809"/>
      <c r="Y1809"/>
    </row>
    <row r="1810" spans="13:25">
      <c r="M1810"/>
      <c r="N1810"/>
      <c r="O1810"/>
      <c r="P1810"/>
      <c r="Q1810"/>
      <c r="R1810"/>
      <c r="S1810"/>
      <c r="T1810"/>
      <c r="U1810"/>
      <c r="V1810"/>
      <c r="W1810"/>
      <c r="X1810"/>
      <c r="Y1810"/>
    </row>
    <row r="1811" spans="13:25">
      <c r="M1811"/>
      <c r="N1811"/>
      <c r="O1811"/>
      <c r="P1811"/>
      <c r="Q1811"/>
      <c r="R1811"/>
      <c r="S1811"/>
      <c r="T1811"/>
      <c r="U1811"/>
      <c r="V1811"/>
      <c r="W1811"/>
      <c r="X1811"/>
      <c r="Y1811"/>
    </row>
    <row r="1812" spans="13:25">
      <c r="M1812"/>
      <c r="N1812"/>
      <c r="O1812"/>
      <c r="P1812"/>
      <c r="Q1812"/>
      <c r="R1812"/>
      <c r="S1812"/>
      <c r="T1812"/>
      <c r="U1812"/>
      <c r="V1812"/>
      <c r="W1812"/>
      <c r="X1812"/>
      <c r="Y1812"/>
    </row>
    <row r="1813" spans="13:25">
      <c r="M1813"/>
      <c r="N1813"/>
      <c r="O1813"/>
      <c r="P1813"/>
      <c r="Q1813"/>
      <c r="R1813"/>
      <c r="S1813"/>
      <c r="T1813"/>
      <c r="U1813"/>
      <c r="V1813"/>
      <c r="W1813"/>
      <c r="X1813"/>
      <c r="Y1813"/>
    </row>
    <row r="1814" spans="13:25">
      <c r="M1814"/>
      <c r="N1814"/>
      <c r="O1814"/>
      <c r="P1814"/>
      <c r="Q1814"/>
      <c r="R1814"/>
      <c r="S1814"/>
      <c r="T1814"/>
      <c r="U1814"/>
      <c r="V1814"/>
      <c r="W1814"/>
      <c r="X1814"/>
      <c r="Y1814"/>
    </row>
    <row r="1815" spans="13:25">
      <c r="M1815"/>
      <c r="N1815"/>
      <c r="O1815"/>
      <c r="P1815"/>
      <c r="Q1815"/>
      <c r="R1815"/>
      <c r="S1815"/>
      <c r="T1815"/>
      <c r="U1815"/>
      <c r="V1815"/>
      <c r="W1815"/>
      <c r="X1815"/>
      <c r="Y1815"/>
    </row>
    <row r="1816" spans="13:25">
      <c r="M1816"/>
      <c r="N1816"/>
      <c r="O1816"/>
      <c r="P1816"/>
      <c r="Q1816"/>
      <c r="R1816"/>
      <c r="S1816"/>
      <c r="T1816"/>
      <c r="U1816"/>
      <c r="V1816"/>
      <c r="W1816"/>
      <c r="X1816"/>
      <c r="Y1816"/>
    </row>
    <row r="1817" spans="13:25">
      <c r="M1817"/>
      <c r="N1817"/>
      <c r="O1817"/>
      <c r="P1817"/>
      <c r="Q1817"/>
      <c r="R1817"/>
      <c r="S1817"/>
      <c r="T1817"/>
      <c r="U1817"/>
      <c r="V1817"/>
      <c r="W1817"/>
      <c r="X1817"/>
      <c r="Y1817"/>
    </row>
    <row r="1818" spans="13:25">
      <c r="M1818"/>
      <c r="N1818"/>
      <c r="O1818"/>
      <c r="P1818"/>
      <c r="Q1818"/>
      <c r="R1818"/>
      <c r="S1818"/>
      <c r="T1818"/>
      <c r="U1818"/>
      <c r="V1818"/>
      <c r="W1818"/>
      <c r="X1818"/>
      <c r="Y1818"/>
    </row>
    <row r="1819" spans="13:25">
      <c r="M1819"/>
      <c r="N1819"/>
      <c r="O1819"/>
      <c r="P1819"/>
      <c r="Q1819"/>
      <c r="R1819"/>
      <c r="S1819"/>
      <c r="T1819"/>
      <c r="U1819"/>
      <c r="V1819"/>
      <c r="W1819"/>
      <c r="X1819"/>
      <c r="Y1819"/>
    </row>
    <row r="1820" spans="13:25">
      <c r="M1820"/>
      <c r="N1820"/>
      <c r="O1820"/>
      <c r="P1820"/>
      <c r="Q1820"/>
      <c r="R1820"/>
      <c r="S1820"/>
      <c r="T1820"/>
      <c r="U1820"/>
      <c r="V1820"/>
      <c r="W1820"/>
      <c r="X1820"/>
      <c r="Y1820"/>
    </row>
    <row r="1821" spans="13:25">
      <c r="M1821"/>
      <c r="N1821"/>
      <c r="O1821"/>
      <c r="P1821"/>
      <c r="Q1821"/>
      <c r="R1821"/>
      <c r="S1821"/>
      <c r="T1821"/>
      <c r="U1821"/>
      <c r="V1821"/>
      <c r="W1821"/>
      <c r="X1821"/>
      <c r="Y1821"/>
    </row>
    <row r="1822" spans="13:25">
      <c r="M1822"/>
      <c r="N1822"/>
      <c r="O1822"/>
      <c r="P1822"/>
      <c r="Q1822"/>
      <c r="R1822"/>
      <c r="S1822"/>
      <c r="T1822"/>
      <c r="U1822"/>
      <c r="V1822"/>
      <c r="W1822"/>
      <c r="X1822"/>
      <c r="Y1822"/>
    </row>
    <row r="1823" spans="13:25">
      <c r="M1823"/>
      <c r="N1823"/>
      <c r="O1823"/>
      <c r="P1823"/>
      <c r="Q1823"/>
      <c r="R1823"/>
      <c r="S1823"/>
      <c r="T1823"/>
      <c r="U1823"/>
      <c r="V1823"/>
      <c r="W1823"/>
      <c r="X1823"/>
      <c r="Y1823"/>
    </row>
    <row r="1824" spans="13:25">
      <c r="M1824"/>
      <c r="N1824"/>
      <c r="O1824"/>
      <c r="P1824"/>
      <c r="Q1824"/>
      <c r="R1824"/>
      <c r="S1824"/>
      <c r="T1824"/>
      <c r="U1824"/>
      <c r="V1824"/>
      <c r="W1824"/>
      <c r="X1824"/>
      <c r="Y1824"/>
    </row>
    <row r="1825" spans="13:25">
      <c r="M1825"/>
      <c r="N1825"/>
      <c r="O1825"/>
      <c r="P1825"/>
      <c r="Q1825"/>
      <c r="R1825"/>
      <c r="S1825"/>
      <c r="T1825"/>
      <c r="U1825"/>
      <c r="V1825"/>
      <c r="W1825"/>
      <c r="X1825"/>
      <c r="Y1825"/>
    </row>
    <row r="1826" spans="13:25">
      <c r="M1826"/>
      <c r="N1826"/>
      <c r="O1826"/>
      <c r="P1826"/>
      <c r="Q1826"/>
      <c r="R1826"/>
      <c r="S1826"/>
      <c r="T1826"/>
      <c r="U1826"/>
      <c r="V1826"/>
      <c r="W1826"/>
      <c r="X1826"/>
      <c r="Y1826"/>
    </row>
    <row r="1827" spans="13:25">
      <c r="M1827"/>
      <c r="N1827"/>
      <c r="O1827"/>
      <c r="P1827"/>
      <c r="Q1827"/>
      <c r="R1827"/>
      <c r="S1827"/>
      <c r="T1827"/>
      <c r="U1827"/>
      <c r="V1827"/>
      <c r="W1827"/>
      <c r="X1827"/>
      <c r="Y1827"/>
    </row>
    <row r="1828" spans="13:25">
      <c r="M1828"/>
      <c r="N1828"/>
      <c r="O1828"/>
      <c r="P1828"/>
      <c r="Q1828"/>
      <c r="R1828"/>
      <c r="S1828"/>
      <c r="T1828"/>
      <c r="U1828"/>
      <c r="V1828"/>
      <c r="W1828"/>
      <c r="X1828"/>
      <c r="Y1828"/>
    </row>
    <row r="1829" spans="13:25">
      <c r="M1829"/>
      <c r="N1829"/>
      <c r="O1829"/>
      <c r="P1829"/>
      <c r="Q1829"/>
      <c r="R1829"/>
      <c r="S1829"/>
      <c r="T1829"/>
      <c r="U1829"/>
      <c r="V1829"/>
      <c r="W1829"/>
      <c r="X1829"/>
      <c r="Y1829"/>
    </row>
    <row r="1830" spans="13:25">
      <c r="M1830"/>
      <c r="N1830"/>
      <c r="O1830"/>
      <c r="P1830"/>
      <c r="Q1830"/>
      <c r="R1830"/>
      <c r="S1830"/>
      <c r="T1830"/>
      <c r="U1830"/>
      <c r="V1830"/>
      <c r="W1830"/>
      <c r="X1830"/>
      <c r="Y1830"/>
    </row>
    <row r="1831" spans="13:25">
      <c r="M1831"/>
      <c r="N1831"/>
      <c r="O1831"/>
      <c r="P1831"/>
      <c r="Q1831"/>
      <c r="R1831"/>
      <c r="S1831"/>
      <c r="T1831"/>
      <c r="U1831"/>
      <c r="V1831"/>
      <c r="W1831"/>
      <c r="X1831"/>
      <c r="Y1831"/>
    </row>
    <row r="1832" spans="13:25">
      <c r="M1832"/>
      <c r="N1832"/>
      <c r="O1832"/>
      <c r="P1832"/>
      <c r="Q1832"/>
      <c r="R1832"/>
      <c r="S1832"/>
      <c r="T1832"/>
      <c r="U1832"/>
      <c r="V1832"/>
      <c r="W1832"/>
      <c r="X1832"/>
      <c r="Y1832"/>
    </row>
    <row r="1833" spans="13:25">
      <c r="M1833"/>
      <c r="N1833"/>
      <c r="O1833"/>
      <c r="P1833"/>
      <c r="Q1833"/>
      <c r="R1833"/>
      <c r="S1833"/>
      <c r="T1833"/>
      <c r="U1833"/>
      <c r="V1833"/>
      <c r="W1833"/>
      <c r="X1833"/>
      <c r="Y1833"/>
    </row>
    <row r="1834" spans="13:25">
      <c r="M1834"/>
      <c r="N1834"/>
      <c r="O1834"/>
      <c r="P1834"/>
      <c r="Q1834"/>
      <c r="R1834"/>
      <c r="S1834"/>
      <c r="T1834"/>
      <c r="U1834"/>
      <c r="V1834"/>
      <c r="W1834"/>
      <c r="X1834"/>
      <c r="Y1834"/>
    </row>
    <row r="1835" spans="13:25">
      <c r="M1835"/>
      <c r="N1835"/>
      <c r="O1835"/>
      <c r="P1835"/>
      <c r="Q1835"/>
      <c r="R1835"/>
      <c r="S1835"/>
      <c r="T1835"/>
      <c r="U1835"/>
      <c r="V1835"/>
      <c r="W1835"/>
      <c r="X1835"/>
      <c r="Y1835"/>
    </row>
    <row r="1836" spans="13:25">
      <c r="M1836"/>
      <c r="N1836"/>
      <c r="O1836"/>
      <c r="P1836"/>
      <c r="Q1836"/>
      <c r="R1836"/>
      <c r="S1836"/>
      <c r="T1836"/>
      <c r="U1836"/>
      <c r="V1836"/>
      <c r="W1836"/>
      <c r="X1836"/>
      <c r="Y1836"/>
    </row>
    <row r="1837" spans="13:25">
      <c r="M1837"/>
      <c r="N1837"/>
      <c r="O1837"/>
      <c r="P1837"/>
      <c r="Q1837"/>
      <c r="R1837"/>
      <c r="S1837"/>
      <c r="T1837"/>
      <c r="U1837"/>
      <c r="V1837"/>
      <c r="W1837"/>
      <c r="X1837"/>
      <c r="Y1837"/>
    </row>
    <row r="1838" spans="13:25">
      <c r="M1838"/>
      <c r="N1838"/>
      <c r="O1838"/>
      <c r="P1838"/>
      <c r="Q1838"/>
      <c r="R1838"/>
      <c r="S1838"/>
      <c r="T1838"/>
      <c r="U1838"/>
      <c r="V1838"/>
      <c r="W1838"/>
      <c r="X1838"/>
      <c r="Y1838"/>
    </row>
    <row r="1839" spans="13:25">
      <c r="M1839"/>
      <c r="N1839"/>
      <c r="O1839"/>
      <c r="P1839"/>
      <c r="Q1839"/>
      <c r="R1839"/>
      <c r="S1839"/>
      <c r="T1839"/>
      <c r="U1839"/>
      <c r="V1839"/>
      <c r="W1839"/>
      <c r="X1839"/>
      <c r="Y1839"/>
    </row>
    <row r="1840" spans="13:25">
      <c r="M1840"/>
      <c r="N1840"/>
      <c r="O1840"/>
      <c r="P1840"/>
      <c r="Q1840"/>
      <c r="R1840"/>
      <c r="S1840"/>
      <c r="T1840"/>
      <c r="U1840"/>
      <c r="V1840"/>
      <c r="W1840"/>
      <c r="X1840"/>
      <c r="Y1840"/>
    </row>
    <row r="1841" spans="13:25">
      <c r="M1841"/>
      <c r="N1841"/>
      <c r="O1841"/>
      <c r="P1841"/>
      <c r="Q1841"/>
      <c r="R1841"/>
      <c r="S1841"/>
      <c r="T1841"/>
      <c r="U1841"/>
      <c r="V1841"/>
      <c r="W1841"/>
      <c r="X1841"/>
      <c r="Y1841"/>
    </row>
    <row r="1842" spans="13:25">
      <c r="M1842"/>
      <c r="N1842"/>
      <c r="O1842"/>
      <c r="P1842"/>
      <c r="Q1842"/>
      <c r="R1842"/>
      <c r="S1842"/>
      <c r="T1842"/>
      <c r="U1842"/>
      <c r="V1842"/>
      <c r="W1842"/>
      <c r="X1842"/>
      <c r="Y1842"/>
    </row>
    <row r="1843" spans="13:25">
      <c r="M1843"/>
      <c r="N1843"/>
      <c r="O1843"/>
      <c r="P1843"/>
      <c r="Q1843"/>
      <c r="R1843"/>
      <c r="S1843"/>
      <c r="T1843"/>
      <c r="U1843"/>
      <c r="V1843"/>
      <c r="W1843"/>
      <c r="X1843"/>
      <c r="Y1843"/>
    </row>
    <row r="1844" spans="13:25">
      <c r="M1844"/>
      <c r="N1844"/>
      <c r="O1844"/>
      <c r="P1844"/>
      <c r="Q1844"/>
      <c r="R1844"/>
      <c r="S1844"/>
      <c r="T1844"/>
      <c r="U1844"/>
      <c r="V1844"/>
      <c r="W1844"/>
      <c r="X1844"/>
      <c r="Y1844"/>
    </row>
    <row r="1845" spans="13:25">
      <c r="M1845"/>
      <c r="N1845"/>
      <c r="O1845"/>
      <c r="P1845"/>
      <c r="Q1845"/>
      <c r="R1845"/>
      <c r="S1845"/>
      <c r="T1845"/>
      <c r="U1845"/>
      <c r="V1845"/>
      <c r="W1845"/>
      <c r="X1845"/>
      <c r="Y1845"/>
    </row>
    <row r="1846" spans="13:25">
      <c r="M1846"/>
      <c r="N1846"/>
      <c r="O1846"/>
      <c r="P1846"/>
      <c r="Q1846"/>
      <c r="R1846"/>
      <c r="S1846"/>
      <c r="T1846"/>
      <c r="U1846"/>
      <c r="V1846"/>
      <c r="W1846"/>
      <c r="X1846"/>
      <c r="Y1846"/>
    </row>
    <row r="1847" spans="13:25">
      <c r="M1847"/>
      <c r="N1847"/>
      <c r="O1847"/>
      <c r="P1847"/>
      <c r="Q1847"/>
      <c r="R1847"/>
      <c r="S1847"/>
      <c r="T1847"/>
      <c r="U1847"/>
      <c r="V1847"/>
      <c r="W1847"/>
      <c r="X1847"/>
      <c r="Y1847"/>
    </row>
    <row r="1848" spans="13:25">
      <c r="M1848"/>
      <c r="N1848"/>
      <c r="O1848"/>
      <c r="P1848"/>
      <c r="Q1848"/>
      <c r="R1848"/>
      <c r="S1848"/>
      <c r="T1848"/>
      <c r="U1848"/>
      <c r="V1848"/>
      <c r="W1848"/>
      <c r="X1848"/>
      <c r="Y1848"/>
    </row>
    <row r="1849" spans="13:25">
      <c r="M1849"/>
      <c r="N1849"/>
      <c r="O1849"/>
      <c r="P1849"/>
      <c r="Q1849"/>
      <c r="R1849"/>
      <c r="S1849"/>
      <c r="T1849"/>
      <c r="U1849"/>
      <c r="V1849"/>
      <c r="W1849"/>
      <c r="X1849"/>
      <c r="Y1849"/>
    </row>
    <row r="1850" spans="13:25">
      <c r="M1850"/>
      <c r="N1850"/>
      <c r="O1850"/>
      <c r="P1850"/>
      <c r="Q1850"/>
      <c r="R1850"/>
      <c r="S1850"/>
      <c r="T1850"/>
      <c r="U1850"/>
      <c r="V1850"/>
      <c r="W1850"/>
      <c r="X1850"/>
      <c r="Y1850"/>
    </row>
    <row r="1851" spans="13:25">
      <c r="M1851"/>
      <c r="N1851"/>
      <c r="O1851"/>
      <c r="P1851"/>
      <c r="Q1851"/>
      <c r="R1851"/>
      <c r="S1851"/>
      <c r="T1851"/>
      <c r="U1851"/>
      <c r="V1851"/>
      <c r="W1851"/>
      <c r="X1851"/>
      <c r="Y1851"/>
    </row>
    <row r="1852" spans="13:25">
      <c r="M1852"/>
      <c r="N1852"/>
      <c r="O1852"/>
      <c r="P1852"/>
      <c r="Q1852"/>
      <c r="R1852"/>
      <c r="S1852"/>
      <c r="T1852"/>
      <c r="U1852"/>
      <c r="V1852"/>
      <c r="W1852"/>
      <c r="X1852"/>
      <c r="Y1852"/>
    </row>
    <row r="1853" spans="13:25">
      <c r="M1853"/>
      <c r="N1853"/>
      <c r="O1853"/>
      <c r="P1853"/>
      <c r="Q1853"/>
      <c r="R1853"/>
      <c r="S1853"/>
      <c r="T1853"/>
      <c r="U1853"/>
      <c r="V1853"/>
      <c r="W1853"/>
      <c r="X1853"/>
      <c r="Y1853"/>
    </row>
    <row r="1854" spans="13:25">
      <c r="M1854"/>
      <c r="N1854"/>
      <c r="O1854"/>
      <c r="P1854"/>
      <c r="Q1854"/>
      <c r="R1854"/>
      <c r="S1854"/>
      <c r="T1854"/>
      <c r="U1854"/>
      <c r="V1854"/>
      <c r="W1854"/>
      <c r="X1854"/>
      <c r="Y1854"/>
    </row>
    <row r="1855" spans="13:25">
      <c r="M1855"/>
      <c r="N1855"/>
      <c r="O1855"/>
      <c r="P1855"/>
      <c r="Q1855"/>
      <c r="R1855"/>
      <c r="S1855"/>
      <c r="T1855"/>
      <c r="U1855"/>
      <c r="V1855"/>
      <c r="W1855"/>
      <c r="X1855"/>
      <c r="Y1855"/>
    </row>
    <row r="1856" spans="13:25">
      <c r="M1856"/>
      <c r="N1856"/>
      <c r="O1856"/>
      <c r="P1856"/>
      <c r="Q1856"/>
      <c r="R1856"/>
      <c r="S1856"/>
      <c r="T1856"/>
      <c r="U1856"/>
      <c r="V1856"/>
      <c r="W1856"/>
      <c r="X1856"/>
      <c r="Y1856"/>
    </row>
    <row r="1857" spans="13:25">
      <c r="M1857"/>
      <c r="N1857"/>
      <c r="O1857"/>
      <c r="P1857"/>
      <c r="Q1857"/>
      <c r="R1857"/>
      <c r="S1857"/>
      <c r="T1857"/>
      <c r="U1857"/>
      <c r="V1857"/>
      <c r="W1857"/>
      <c r="X1857"/>
      <c r="Y1857"/>
    </row>
    <row r="1858" spans="13:25">
      <c r="M1858"/>
      <c r="N1858"/>
      <c r="O1858"/>
      <c r="P1858"/>
      <c r="Q1858"/>
      <c r="R1858"/>
      <c r="S1858"/>
      <c r="T1858"/>
      <c r="U1858"/>
      <c r="V1858"/>
      <c r="W1858"/>
      <c r="X1858"/>
      <c r="Y1858"/>
    </row>
    <row r="1859" spans="13:25">
      <c r="M1859"/>
      <c r="N1859"/>
      <c r="O1859"/>
      <c r="P1859"/>
      <c r="Q1859"/>
      <c r="R1859"/>
      <c r="S1859"/>
      <c r="T1859"/>
      <c r="U1859"/>
      <c r="V1859"/>
      <c r="W1859"/>
      <c r="X1859"/>
      <c r="Y1859"/>
    </row>
    <row r="1860" spans="13:25">
      <c r="M1860"/>
      <c r="N1860"/>
      <c r="O1860"/>
      <c r="P1860"/>
      <c r="Q1860"/>
      <c r="R1860"/>
      <c r="S1860"/>
      <c r="T1860"/>
      <c r="U1860"/>
      <c r="V1860"/>
      <c r="W1860"/>
      <c r="X1860"/>
      <c r="Y1860"/>
    </row>
    <row r="1861" spans="13:25">
      <c r="M1861"/>
      <c r="N1861"/>
      <c r="O1861"/>
      <c r="P1861"/>
      <c r="Q1861"/>
      <c r="R1861"/>
      <c r="S1861"/>
      <c r="T1861"/>
      <c r="U1861"/>
      <c r="V1861"/>
      <c r="W1861"/>
      <c r="X1861"/>
      <c r="Y1861"/>
    </row>
    <row r="1862" spans="13:25">
      <c r="M1862"/>
      <c r="N1862"/>
      <c r="O1862"/>
      <c r="P1862"/>
      <c r="Q1862"/>
      <c r="R1862"/>
      <c r="S1862"/>
      <c r="T1862"/>
      <c r="U1862"/>
      <c r="V1862"/>
      <c r="W1862"/>
      <c r="X1862"/>
      <c r="Y1862"/>
    </row>
    <row r="1863" spans="13:25">
      <c r="M1863"/>
      <c r="N1863"/>
      <c r="O1863"/>
      <c r="P1863"/>
      <c r="Q1863"/>
      <c r="R1863"/>
      <c r="S1863"/>
      <c r="T1863"/>
      <c r="U1863"/>
      <c r="V1863"/>
      <c r="W1863"/>
      <c r="X1863"/>
      <c r="Y1863"/>
    </row>
    <row r="1864" spans="13:25">
      <c r="M1864"/>
      <c r="N1864"/>
      <c r="O1864"/>
      <c r="P1864"/>
      <c r="Q1864"/>
      <c r="R1864"/>
      <c r="S1864"/>
      <c r="T1864"/>
      <c r="U1864"/>
      <c r="V1864"/>
      <c r="W1864"/>
      <c r="X1864"/>
      <c r="Y1864"/>
    </row>
    <row r="1865" spans="13:25">
      <c r="M1865"/>
      <c r="N1865"/>
      <c r="O1865"/>
      <c r="P1865"/>
      <c r="Q1865"/>
      <c r="R1865"/>
      <c r="S1865"/>
      <c r="T1865"/>
      <c r="U1865"/>
      <c r="V1865"/>
      <c r="W1865"/>
      <c r="X1865"/>
      <c r="Y1865"/>
    </row>
    <row r="1866" spans="13:25">
      <c r="M1866"/>
      <c r="N1866"/>
      <c r="O1866"/>
      <c r="P1866"/>
      <c r="Q1866"/>
      <c r="R1866"/>
      <c r="S1866"/>
      <c r="T1866"/>
      <c r="U1866"/>
      <c r="V1866"/>
      <c r="W1866"/>
      <c r="X1866"/>
      <c r="Y1866"/>
    </row>
    <row r="1867" spans="13:25">
      <c r="M1867"/>
      <c r="N1867"/>
      <c r="O1867"/>
      <c r="P1867"/>
      <c r="Q1867"/>
      <c r="R1867"/>
      <c r="S1867"/>
      <c r="T1867"/>
      <c r="U1867"/>
      <c r="V1867"/>
      <c r="W1867"/>
      <c r="X1867"/>
      <c r="Y1867"/>
    </row>
    <row r="1868" spans="13:25">
      <c r="M1868"/>
      <c r="N1868"/>
      <c r="O1868"/>
      <c r="P1868"/>
      <c r="Q1868"/>
      <c r="R1868"/>
      <c r="S1868"/>
      <c r="T1868"/>
      <c r="U1868"/>
      <c r="V1868"/>
      <c r="W1868"/>
      <c r="X1868"/>
      <c r="Y1868"/>
    </row>
    <row r="1869" spans="13:25">
      <c r="M1869"/>
      <c r="N1869"/>
      <c r="O1869"/>
      <c r="P1869"/>
      <c r="Q1869"/>
      <c r="R1869"/>
      <c r="S1869"/>
      <c r="T1869"/>
      <c r="U1869"/>
      <c r="V1869"/>
      <c r="W1869"/>
      <c r="X1869"/>
      <c r="Y1869"/>
    </row>
    <row r="1870" spans="13:25">
      <c r="M1870"/>
      <c r="N1870"/>
      <c r="O1870"/>
      <c r="P1870"/>
      <c r="Q1870"/>
      <c r="R1870"/>
      <c r="S1870"/>
      <c r="T1870"/>
      <c r="U1870"/>
      <c r="V1870"/>
      <c r="W1870"/>
      <c r="X1870"/>
      <c r="Y1870"/>
    </row>
    <row r="1871" spans="13:25">
      <c r="M1871"/>
      <c r="N1871"/>
      <c r="O1871"/>
      <c r="P1871"/>
      <c r="Q1871"/>
      <c r="R1871"/>
      <c r="S1871"/>
      <c r="T1871"/>
      <c r="U1871"/>
      <c r="V1871"/>
      <c r="W1871"/>
      <c r="X1871"/>
      <c r="Y1871"/>
    </row>
    <row r="1872" spans="13:25">
      <c r="M1872"/>
      <c r="N1872"/>
      <c r="O1872"/>
      <c r="P1872"/>
      <c r="Q1872"/>
      <c r="R1872"/>
      <c r="S1872"/>
      <c r="T1872"/>
      <c r="U1872"/>
      <c r="V1872"/>
      <c r="W1872"/>
      <c r="X1872"/>
      <c r="Y1872"/>
    </row>
    <row r="1873" spans="13:25">
      <c r="M1873"/>
      <c r="N1873"/>
      <c r="O1873"/>
      <c r="P1873"/>
      <c r="Q1873"/>
      <c r="R1873"/>
      <c r="S1873"/>
      <c r="T1873"/>
      <c r="U1873"/>
      <c r="V1873"/>
      <c r="W1873"/>
      <c r="X1873"/>
      <c r="Y1873"/>
    </row>
    <row r="1874" spans="13:25">
      <c r="M1874"/>
      <c r="N1874"/>
      <c r="O1874"/>
      <c r="P1874"/>
      <c r="Q1874"/>
      <c r="R1874"/>
      <c r="S1874"/>
      <c r="T1874"/>
      <c r="U1874"/>
      <c r="V1874"/>
      <c r="W1874"/>
      <c r="X1874"/>
      <c r="Y1874"/>
    </row>
    <row r="1875" spans="13:25">
      <c r="M1875"/>
      <c r="N1875"/>
      <c r="O1875"/>
      <c r="P1875"/>
      <c r="Q1875"/>
      <c r="R1875"/>
      <c r="S1875"/>
      <c r="T1875"/>
      <c r="U1875"/>
      <c r="V1875"/>
      <c r="W1875"/>
      <c r="X1875"/>
      <c r="Y1875"/>
    </row>
    <row r="1876" spans="13:25">
      <c r="M1876"/>
      <c r="N1876"/>
      <c r="O1876"/>
      <c r="P1876"/>
      <c r="Q1876"/>
      <c r="R1876"/>
      <c r="S1876"/>
      <c r="T1876"/>
      <c r="U1876"/>
      <c r="V1876"/>
      <c r="W1876"/>
      <c r="X1876"/>
      <c r="Y1876"/>
    </row>
    <row r="1877" spans="13:25">
      <c r="M1877"/>
      <c r="N1877"/>
      <c r="O1877"/>
      <c r="P1877"/>
      <c r="Q1877"/>
      <c r="R1877"/>
      <c r="S1877"/>
      <c r="T1877"/>
      <c r="U1877"/>
      <c r="V1877"/>
      <c r="W1877"/>
      <c r="X1877"/>
      <c r="Y1877"/>
    </row>
    <row r="1878" spans="13:25">
      <c r="M1878"/>
      <c r="N1878"/>
      <c r="O1878"/>
      <c r="P1878"/>
      <c r="Q1878"/>
      <c r="R1878"/>
      <c r="S1878"/>
      <c r="T1878"/>
      <c r="U1878"/>
      <c r="V1878"/>
      <c r="W1878"/>
      <c r="X1878"/>
      <c r="Y1878"/>
    </row>
    <row r="1879" spans="13:25">
      <c r="M1879"/>
      <c r="N1879"/>
      <c r="O1879"/>
      <c r="P1879"/>
      <c r="Q1879"/>
      <c r="R1879"/>
      <c r="S1879"/>
      <c r="T1879"/>
      <c r="U1879"/>
      <c r="V1879"/>
      <c r="W1879"/>
      <c r="X1879"/>
      <c r="Y1879"/>
    </row>
    <row r="1880" spans="13:25">
      <c r="M1880"/>
      <c r="N1880"/>
      <c r="O1880"/>
      <c r="P1880"/>
      <c r="Q1880"/>
      <c r="R1880"/>
      <c r="S1880"/>
      <c r="T1880"/>
      <c r="U1880"/>
      <c r="V1880"/>
      <c r="W1880"/>
      <c r="X1880"/>
      <c r="Y1880"/>
    </row>
    <row r="1881" spans="13:25">
      <c r="M1881"/>
      <c r="N1881"/>
      <c r="O1881"/>
      <c r="P1881"/>
      <c r="Q1881"/>
      <c r="R1881"/>
      <c r="S1881"/>
      <c r="T1881"/>
      <c r="U1881"/>
      <c r="V1881"/>
      <c r="W1881"/>
      <c r="X1881"/>
      <c r="Y1881"/>
    </row>
    <row r="1882" spans="13:25">
      <c r="M1882"/>
      <c r="N1882"/>
      <c r="O1882"/>
      <c r="P1882"/>
      <c r="Q1882"/>
      <c r="R1882"/>
      <c r="S1882"/>
      <c r="T1882"/>
      <c r="U1882"/>
      <c r="V1882"/>
      <c r="W1882"/>
      <c r="X1882"/>
      <c r="Y1882"/>
    </row>
    <row r="1883" spans="13:25">
      <c r="M1883"/>
      <c r="N1883"/>
      <c r="O1883"/>
      <c r="P1883"/>
      <c r="Q1883"/>
      <c r="R1883"/>
      <c r="S1883"/>
      <c r="T1883"/>
      <c r="U1883"/>
      <c r="V1883"/>
      <c r="W1883"/>
      <c r="X1883"/>
      <c r="Y1883"/>
    </row>
    <row r="1884" spans="13:25">
      <c r="M1884"/>
      <c r="N1884"/>
      <c r="O1884"/>
      <c r="P1884"/>
      <c r="Q1884"/>
      <c r="R1884"/>
      <c r="S1884"/>
      <c r="T1884"/>
      <c r="U1884"/>
      <c r="V1884"/>
      <c r="W1884"/>
      <c r="X1884"/>
      <c r="Y1884"/>
    </row>
    <row r="1885" spans="13:25">
      <c r="M1885"/>
      <c r="N1885"/>
      <c r="O1885"/>
      <c r="P1885"/>
      <c r="Q1885"/>
      <c r="R1885"/>
      <c r="S1885"/>
      <c r="T1885"/>
      <c r="U1885"/>
      <c r="V1885"/>
      <c r="W1885"/>
      <c r="X1885"/>
      <c r="Y1885"/>
    </row>
    <row r="1886" spans="13:25">
      <c r="M1886"/>
      <c r="N1886"/>
      <c r="O1886"/>
      <c r="P1886"/>
      <c r="Q1886"/>
      <c r="R1886"/>
      <c r="S1886"/>
      <c r="T1886"/>
      <c r="U1886"/>
      <c r="V1886"/>
      <c r="W1886"/>
      <c r="X1886"/>
      <c r="Y1886"/>
    </row>
    <row r="1887" spans="13:25">
      <c r="M1887"/>
      <c r="N1887"/>
      <c r="O1887"/>
      <c r="P1887"/>
      <c r="Q1887"/>
      <c r="R1887"/>
      <c r="S1887"/>
      <c r="T1887"/>
      <c r="U1887"/>
      <c r="V1887"/>
      <c r="W1887"/>
      <c r="X1887"/>
      <c r="Y1887"/>
    </row>
    <row r="1888" spans="13:25">
      <c r="M1888"/>
      <c r="N1888"/>
      <c r="O1888"/>
      <c r="P1888"/>
      <c r="Q1888"/>
      <c r="R1888"/>
      <c r="S1888"/>
      <c r="T1888"/>
      <c r="U1888"/>
      <c r="V1888"/>
      <c r="W1888"/>
      <c r="X1888"/>
      <c r="Y1888"/>
    </row>
    <row r="1889" spans="13:25">
      <c r="M1889"/>
      <c r="N1889"/>
      <c r="O1889"/>
      <c r="P1889"/>
      <c r="Q1889"/>
      <c r="R1889"/>
      <c r="S1889"/>
      <c r="T1889"/>
      <c r="U1889"/>
      <c r="V1889"/>
      <c r="W1889"/>
      <c r="X1889"/>
      <c r="Y1889"/>
    </row>
    <row r="1890" spans="13:25">
      <c r="M1890"/>
      <c r="N1890"/>
      <c r="O1890"/>
      <c r="P1890"/>
      <c r="Q1890"/>
      <c r="R1890"/>
      <c r="S1890"/>
      <c r="T1890"/>
      <c r="U1890"/>
      <c r="V1890"/>
      <c r="W1890"/>
      <c r="X1890"/>
      <c r="Y1890"/>
    </row>
    <row r="1891" spans="13:25">
      <c r="M1891"/>
      <c r="N1891"/>
      <c r="O1891"/>
      <c r="P1891"/>
      <c r="Q1891"/>
      <c r="R1891"/>
      <c r="S1891"/>
      <c r="T1891"/>
      <c r="U1891"/>
      <c r="V1891"/>
      <c r="W1891"/>
      <c r="X1891"/>
      <c r="Y1891"/>
    </row>
    <row r="1892" spans="13:25">
      <c r="M1892"/>
      <c r="N1892"/>
      <c r="O1892"/>
      <c r="P1892"/>
      <c r="Q1892"/>
      <c r="R1892"/>
      <c r="S1892"/>
      <c r="T1892"/>
      <c r="U1892"/>
      <c r="V1892"/>
      <c r="W1892"/>
      <c r="X1892"/>
      <c r="Y1892"/>
    </row>
    <row r="1893" spans="13:25">
      <c r="M1893"/>
      <c r="N1893"/>
      <c r="O1893"/>
      <c r="P1893"/>
      <c r="Q1893"/>
      <c r="R1893"/>
      <c r="S1893"/>
      <c r="T1893"/>
      <c r="U1893"/>
      <c r="V1893"/>
      <c r="W1893"/>
      <c r="X1893"/>
      <c r="Y1893"/>
    </row>
    <row r="1894" spans="13:25">
      <c r="M1894"/>
      <c r="N1894"/>
      <c r="O1894"/>
      <c r="P1894"/>
      <c r="Q1894"/>
      <c r="R1894"/>
      <c r="S1894"/>
      <c r="T1894"/>
      <c r="U1894"/>
      <c r="V1894"/>
      <c r="W1894"/>
      <c r="X1894"/>
      <c r="Y1894"/>
    </row>
    <row r="1895" spans="13:25">
      <c r="M1895"/>
      <c r="N1895"/>
      <c r="O1895"/>
      <c r="P1895"/>
      <c r="Q1895"/>
      <c r="R1895"/>
      <c r="S1895"/>
      <c r="T1895"/>
      <c r="U1895"/>
      <c r="V1895"/>
      <c r="W1895"/>
      <c r="X1895"/>
      <c r="Y1895"/>
    </row>
    <row r="1896" spans="13:25">
      <c r="M1896"/>
      <c r="N1896"/>
      <c r="O1896"/>
      <c r="P1896"/>
      <c r="Q1896"/>
      <c r="R1896"/>
      <c r="S1896"/>
      <c r="T1896"/>
      <c r="U1896"/>
      <c r="V1896"/>
      <c r="W1896"/>
      <c r="X1896"/>
      <c r="Y1896"/>
    </row>
    <row r="1897" spans="13:25">
      <c r="M1897"/>
      <c r="N1897"/>
      <c r="O1897"/>
      <c r="P1897"/>
      <c r="Q1897"/>
      <c r="R1897"/>
      <c r="S1897"/>
      <c r="T1897"/>
      <c r="U1897"/>
      <c r="V1897"/>
      <c r="W1897"/>
      <c r="X1897"/>
      <c r="Y1897"/>
    </row>
    <row r="1898" spans="13:25">
      <c r="M1898"/>
      <c r="N1898"/>
      <c r="O1898"/>
      <c r="P1898"/>
      <c r="Q1898"/>
      <c r="R1898"/>
      <c r="S1898"/>
      <c r="T1898"/>
      <c r="U1898"/>
      <c r="V1898"/>
      <c r="W1898"/>
      <c r="X1898"/>
      <c r="Y1898"/>
    </row>
    <row r="1899" spans="13:25">
      <c r="M1899"/>
      <c r="N1899"/>
      <c r="O1899"/>
      <c r="P1899"/>
      <c r="Q1899"/>
      <c r="R1899"/>
      <c r="S1899"/>
      <c r="T1899"/>
      <c r="U1899"/>
      <c r="V1899"/>
      <c r="W1899"/>
      <c r="X1899"/>
      <c r="Y1899"/>
    </row>
    <row r="1900" spans="13:25">
      <c r="M1900"/>
      <c r="N1900"/>
      <c r="O1900"/>
      <c r="P1900"/>
      <c r="Q1900"/>
      <c r="R1900"/>
      <c r="S1900"/>
      <c r="T1900"/>
      <c r="U1900"/>
      <c r="V1900"/>
      <c r="W1900"/>
      <c r="X1900"/>
      <c r="Y1900"/>
    </row>
    <row r="1901" spans="13:25">
      <c r="M1901"/>
      <c r="N1901"/>
      <c r="O1901"/>
      <c r="P1901"/>
      <c r="Q1901"/>
      <c r="R1901"/>
      <c r="S1901"/>
      <c r="T1901"/>
      <c r="U1901"/>
      <c r="V1901"/>
      <c r="W1901"/>
      <c r="X1901"/>
      <c r="Y1901"/>
    </row>
    <row r="1902" spans="13:25">
      <c r="M1902"/>
      <c r="N1902"/>
      <c r="O1902"/>
      <c r="P1902"/>
      <c r="Q1902"/>
      <c r="R1902"/>
      <c r="S1902"/>
      <c r="T1902"/>
      <c r="U1902"/>
      <c r="V1902"/>
      <c r="W1902"/>
      <c r="X1902"/>
      <c r="Y1902"/>
    </row>
    <row r="1903" spans="13:25">
      <c r="M1903"/>
      <c r="N1903"/>
      <c r="O1903"/>
      <c r="P1903"/>
      <c r="Q1903"/>
      <c r="R1903"/>
      <c r="S1903"/>
      <c r="T1903"/>
      <c r="U1903"/>
      <c r="V1903"/>
      <c r="W1903"/>
      <c r="X1903"/>
      <c r="Y1903"/>
    </row>
    <row r="1904" spans="13:25">
      <c r="M1904"/>
      <c r="N1904"/>
      <c r="O1904"/>
      <c r="P1904"/>
      <c r="Q1904"/>
      <c r="R1904"/>
      <c r="S1904"/>
      <c r="T1904"/>
      <c r="U1904"/>
      <c r="V1904"/>
      <c r="W1904"/>
      <c r="X1904"/>
      <c r="Y1904"/>
    </row>
    <row r="1905" spans="13:25">
      <c r="M1905"/>
      <c r="N1905"/>
      <c r="O1905"/>
      <c r="P1905"/>
      <c r="Q1905"/>
      <c r="R1905"/>
      <c r="S1905"/>
      <c r="T1905"/>
      <c r="U1905"/>
      <c r="V1905"/>
      <c r="W1905"/>
      <c r="X1905"/>
      <c r="Y1905"/>
    </row>
    <row r="1906" spans="13:25">
      <c r="M1906"/>
      <c r="N1906"/>
      <c r="O1906"/>
      <c r="P1906"/>
      <c r="Q1906"/>
      <c r="R1906"/>
      <c r="S1906"/>
      <c r="T1906"/>
      <c r="U1906"/>
      <c r="V1906"/>
      <c r="W1906"/>
      <c r="X1906"/>
      <c r="Y1906"/>
    </row>
    <row r="1907" spans="13:25">
      <c r="M1907"/>
      <c r="N1907"/>
      <c r="O1907"/>
      <c r="P1907"/>
      <c r="Q1907"/>
      <c r="R1907"/>
      <c r="S1907"/>
      <c r="T1907"/>
      <c r="U1907"/>
      <c r="V1907"/>
      <c r="W1907"/>
      <c r="X1907"/>
      <c r="Y1907"/>
    </row>
    <row r="1908" spans="13:25">
      <c r="M1908"/>
      <c r="N1908"/>
      <c r="O1908"/>
      <c r="P1908"/>
      <c r="Q1908"/>
      <c r="R1908"/>
      <c r="S1908"/>
      <c r="T1908"/>
      <c r="U1908"/>
      <c r="V1908"/>
      <c r="W1908"/>
      <c r="X1908"/>
      <c r="Y1908"/>
    </row>
    <row r="1909" spans="13:25">
      <c r="M1909"/>
      <c r="N1909"/>
      <c r="O1909"/>
      <c r="P1909"/>
      <c r="Q1909"/>
      <c r="R1909"/>
      <c r="S1909"/>
      <c r="T1909"/>
      <c r="U1909"/>
      <c r="V1909"/>
      <c r="W1909"/>
      <c r="X1909"/>
      <c r="Y1909"/>
    </row>
    <row r="1910" spans="13:25">
      <c r="M1910"/>
      <c r="N1910"/>
      <c r="O1910"/>
      <c r="P1910"/>
      <c r="Q1910"/>
      <c r="R1910"/>
      <c r="S1910"/>
      <c r="T1910"/>
      <c r="U1910"/>
      <c r="V1910"/>
      <c r="W1910"/>
      <c r="X1910"/>
      <c r="Y1910"/>
    </row>
    <row r="1911" spans="13:25">
      <c r="M1911"/>
      <c r="N1911"/>
      <c r="O1911"/>
      <c r="P1911"/>
      <c r="Q1911"/>
      <c r="R1911"/>
      <c r="S1911"/>
      <c r="T1911"/>
      <c r="U1911"/>
      <c r="V1911"/>
      <c r="W1911"/>
      <c r="X1911"/>
      <c r="Y1911"/>
    </row>
    <row r="1912" spans="13:25">
      <c r="M1912"/>
      <c r="N1912"/>
      <c r="O1912"/>
      <c r="P1912"/>
      <c r="Q1912"/>
      <c r="R1912"/>
      <c r="S1912"/>
      <c r="T1912"/>
      <c r="U1912"/>
      <c r="V1912"/>
      <c r="W1912"/>
      <c r="X1912"/>
      <c r="Y1912"/>
    </row>
    <row r="1913" spans="13:25">
      <c r="M1913"/>
      <c r="N1913"/>
      <c r="O1913"/>
      <c r="P1913"/>
      <c r="Q1913"/>
      <c r="R1913"/>
      <c r="S1913"/>
      <c r="T1913"/>
      <c r="U1913"/>
      <c r="V1913"/>
      <c r="W1913"/>
      <c r="X1913"/>
      <c r="Y1913"/>
    </row>
    <row r="1914" spans="13:25">
      <c r="M1914"/>
      <c r="N1914"/>
      <c r="O1914"/>
      <c r="P1914"/>
      <c r="Q1914"/>
      <c r="R1914"/>
      <c r="S1914"/>
      <c r="T1914"/>
      <c r="U1914"/>
      <c r="V1914"/>
      <c r="W1914"/>
      <c r="X1914"/>
      <c r="Y1914"/>
    </row>
    <row r="1915" spans="13:25">
      <c r="M1915"/>
      <c r="N1915"/>
      <c r="O1915"/>
      <c r="P1915"/>
      <c r="Q1915"/>
      <c r="R1915"/>
      <c r="S1915"/>
      <c r="T1915"/>
      <c r="U1915"/>
      <c r="V1915"/>
      <c r="W1915"/>
      <c r="X1915"/>
      <c r="Y1915"/>
    </row>
    <row r="1916" spans="13:25">
      <c r="M1916"/>
      <c r="N1916"/>
      <c r="O1916"/>
      <c r="P1916"/>
      <c r="Q1916"/>
      <c r="R1916"/>
      <c r="S1916"/>
      <c r="T1916"/>
      <c r="U1916"/>
      <c r="V1916"/>
      <c r="W1916"/>
      <c r="X1916"/>
      <c r="Y1916"/>
    </row>
    <row r="1917" spans="13:25">
      <c r="M1917"/>
      <c r="N1917"/>
      <c r="O1917"/>
      <c r="P1917"/>
      <c r="Q1917"/>
      <c r="R1917"/>
      <c r="S1917"/>
      <c r="T1917"/>
      <c r="U1917"/>
      <c r="V1917"/>
      <c r="W1917"/>
      <c r="X1917"/>
      <c r="Y1917"/>
    </row>
    <row r="1918" spans="13:25">
      <c r="M1918"/>
      <c r="N1918"/>
      <c r="O1918"/>
      <c r="P1918"/>
      <c r="Q1918"/>
      <c r="R1918"/>
      <c r="S1918"/>
      <c r="T1918"/>
      <c r="U1918"/>
      <c r="V1918"/>
      <c r="W1918"/>
      <c r="X1918"/>
      <c r="Y1918"/>
    </row>
    <row r="1919" spans="13:25">
      <c r="M1919"/>
      <c r="N1919"/>
      <c r="O1919"/>
      <c r="P1919"/>
      <c r="Q1919"/>
      <c r="R1919"/>
      <c r="S1919"/>
      <c r="T1919"/>
      <c r="U1919"/>
      <c r="V1919"/>
      <c r="W1919"/>
      <c r="X1919"/>
      <c r="Y1919"/>
    </row>
    <row r="1920" spans="13:25">
      <c r="M1920"/>
      <c r="N1920"/>
      <c r="O1920"/>
      <c r="P1920"/>
      <c r="Q1920"/>
      <c r="R1920"/>
      <c r="S1920"/>
      <c r="T1920"/>
      <c r="U1920"/>
      <c r="V1920"/>
      <c r="W1920"/>
      <c r="X1920"/>
      <c r="Y1920"/>
    </row>
    <row r="1921" spans="13:25">
      <c r="M1921"/>
      <c r="N1921"/>
      <c r="O1921"/>
      <c r="P1921"/>
      <c r="Q1921"/>
      <c r="R1921"/>
      <c r="S1921"/>
      <c r="T1921"/>
      <c r="U1921"/>
      <c r="V1921"/>
      <c r="W1921"/>
      <c r="X1921"/>
      <c r="Y1921"/>
    </row>
    <row r="1922" spans="13:25">
      <c r="M1922"/>
      <c r="N1922"/>
      <c r="O1922"/>
      <c r="P1922"/>
      <c r="Q1922"/>
      <c r="R1922"/>
      <c r="S1922"/>
      <c r="T1922"/>
      <c r="U1922"/>
      <c r="V1922"/>
      <c r="W1922"/>
      <c r="X1922"/>
      <c r="Y1922"/>
    </row>
    <row r="1923" spans="13:25">
      <c r="M1923"/>
      <c r="N1923"/>
      <c r="O1923"/>
      <c r="P1923"/>
      <c r="Q1923"/>
      <c r="R1923"/>
      <c r="S1923"/>
      <c r="T1923"/>
      <c r="U1923"/>
      <c r="V1923"/>
      <c r="W1923"/>
      <c r="X1923"/>
      <c r="Y1923"/>
    </row>
    <row r="1924" spans="13:25">
      <c r="M1924"/>
      <c r="N1924"/>
      <c r="O1924"/>
      <c r="P1924"/>
      <c r="Q1924"/>
      <c r="R1924"/>
      <c r="S1924"/>
      <c r="T1924"/>
      <c r="U1924"/>
      <c r="V1924"/>
      <c r="W1924"/>
      <c r="X1924"/>
      <c r="Y1924"/>
    </row>
    <row r="1925" spans="13:25">
      <c r="M1925"/>
      <c r="N1925"/>
      <c r="O1925"/>
      <c r="P1925"/>
      <c r="Q1925"/>
      <c r="R1925"/>
      <c r="S1925"/>
      <c r="T1925"/>
      <c r="U1925"/>
      <c r="V1925"/>
      <c r="W1925"/>
      <c r="X1925"/>
      <c r="Y1925"/>
    </row>
    <row r="1926" spans="13:25">
      <c r="M1926"/>
      <c r="N1926"/>
      <c r="O1926"/>
      <c r="P1926"/>
      <c r="Q1926"/>
      <c r="R1926"/>
      <c r="S1926"/>
      <c r="T1926"/>
      <c r="U1926"/>
      <c r="V1926"/>
      <c r="W1926"/>
      <c r="X1926"/>
      <c r="Y1926"/>
    </row>
    <row r="1927" spans="13:25">
      <c r="M1927"/>
      <c r="N1927"/>
      <c r="O1927"/>
      <c r="P1927"/>
      <c r="Q1927"/>
      <c r="R1927"/>
      <c r="S1927"/>
      <c r="T1927"/>
      <c r="U1927"/>
      <c r="V1927"/>
      <c r="W1927"/>
      <c r="X1927"/>
      <c r="Y1927"/>
    </row>
    <row r="1928" spans="13:25">
      <c r="M1928"/>
      <c r="N1928"/>
      <c r="O1928"/>
      <c r="P1928"/>
      <c r="Q1928"/>
      <c r="R1928"/>
      <c r="S1928"/>
      <c r="T1928"/>
      <c r="U1928"/>
      <c r="V1928"/>
      <c r="W1928"/>
      <c r="X1928"/>
      <c r="Y1928"/>
    </row>
    <row r="1929" spans="13:25">
      <c r="M1929"/>
      <c r="N1929"/>
      <c r="O1929"/>
      <c r="P1929"/>
      <c r="Q1929"/>
      <c r="R1929"/>
      <c r="S1929"/>
      <c r="T1929"/>
      <c r="U1929"/>
      <c r="V1929"/>
      <c r="W1929"/>
      <c r="X1929"/>
      <c r="Y1929"/>
    </row>
    <row r="1930" spans="13:25">
      <c r="M1930"/>
      <c r="N1930"/>
      <c r="O1930"/>
      <c r="P1930"/>
      <c r="Q1930"/>
      <c r="R1930"/>
      <c r="S1930"/>
      <c r="T1930"/>
      <c r="U1930"/>
      <c r="V1930"/>
      <c r="W1930"/>
      <c r="X1930"/>
      <c r="Y1930"/>
    </row>
    <row r="1931" spans="13:25">
      <c r="M1931"/>
      <c r="N1931"/>
      <c r="O1931"/>
      <c r="P1931"/>
      <c r="Q1931"/>
      <c r="R1931"/>
      <c r="S1931"/>
      <c r="T1931"/>
      <c r="U1931"/>
      <c r="V1931"/>
      <c r="W1931"/>
      <c r="X1931"/>
      <c r="Y1931"/>
    </row>
    <row r="1932" spans="13:25">
      <c r="M1932"/>
      <c r="N1932"/>
      <c r="O1932"/>
      <c r="P1932"/>
      <c r="Q1932"/>
      <c r="R1932"/>
      <c r="S1932"/>
      <c r="T1932"/>
      <c r="U1932"/>
      <c r="V1932"/>
      <c r="W1932"/>
      <c r="X1932"/>
      <c r="Y1932"/>
    </row>
    <row r="1933" spans="13:25">
      <c r="M1933"/>
      <c r="N1933"/>
      <c r="O1933"/>
      <c r="P1933"/>
      <c r="Q1933"/>
      <c r="R1933"/>
      <c r="S1933"/>
      <c r="T1933"/>
      <c r="U1933"/>
      <c r="V1933"/>
      <c r="W1933"/>
      <c r="X1933"/>
      <c r="Y1933"/>
    </row>
    <row r="1934" spans="13:25">
      <c r="M1934"/>
      <c r="N1934"/>
      <c r="O1934"/>
      <c r="P1934"/>
      <c r="Q1934"/>
      <c r="R1934"/>
      <c r="S1934"/>
      <c r="T1934"/>
      <c r="U1934"/>
      <c r="V1934"/>
      <c r="W1934"/>
      <c r="X1934"/>
      <c r="Y1934"/>
    </row>
    <row r="1935" spans="13:25">
      <c r="M1935"/>
      <c r="N1935"/>
      <c r="O1935"/>
      <c r="P1935"/>
      <c r="Q1935"/>
      <c r="R1935"/>
      <c r="S1935"/>
      <c r="T1935"/>
      <c r="U1935"/>
      <c r="V1935"/>
      <c r="W1935"/>
      <c r="X1935"/>
      <c r="Y1935"/>
    </row>
    <row r="1936" spans="13:25">
      <c r="M1936"/>
      <c r="N1936"/>
      <c r="O1936"/>
      <c r="P1936"/>
      <c r="Q1936"/>
      <c r="R1936"/>
      <c r="S1936"/>
      <c r="T1936"/>
      <c r="U1936"/>
      <c r="V1936"/>
      <c r="W1936"/>
      <c r="X1936"/>
      <c r="Y1936"/>
    </row>
    <row r="1937" spans="13:25">
      <c r="M1937"/>
      <c r="N1937"/>
      <c r="O1937"/>
      <c r="P1937"/>
      <c r="Q1937"/>
      <c r="R1937"/>
      <c r="S1937"/>
      <c r="T1937"/>
      <c r="U1937"/>
      <c r="V1937"/>
      <c r="W1937"/>
      <c r="X1937"/>
      <c r="Y1937"/>
    </row>
    <row r="1938" spans="13:25">
      <c r="M1938"/>
      <c r="N1938"/>
      <c r="O1938"/>
      <c r="P1938"/>
      <c r="Q1938"/>
      <c r="R1938"/>
      <c r="S1938"/>
      <c r="T1938"/>
      <c r="U1938"/>
      <c r="V1938"/>
      <c r="W1938"/>
      <c r="X1938"/>
      <c r="Y1938"/>
    </row>
    <row r="1939" spans="13:25">
      <c r="M1939"/>
      <c r="N1939"/>
      <c r="O1939"/>
      <c r="P1939"/>
      <c r="Q1939"/>
      <c r="R1939"/>
      <c r="S1939"/>
      <c r="T1939"/>
      <c r="U1939"/>
      <c r="V1939"/>
      <c r="W1939"/>
      <c r="X1939"/>
      <c r="Y1939"/>
    </row>
    <row r="1940" spans="13:25">
      <c r="M1940"/>
      <c r="N1940"/>
      <c r="O1940"/>
      <c r="P1940"/>
      <c r="Q1940"/>
      <c r="R1940"/>
      <c r="S1940"/>
      <c r="T1940"/>
      <c r="U1940"/>
      <c r="V1940"/>
      <c r="W1940"/>
      <c r="X1940"/>
      <c r="Y1940"/>
    </row>
    <row r="1941" spans="13:25">
      <c r="M1941"/>
      <c r="N1941"/>
      <c r="O1941"/>
      <c r="P1941"/>
      <c r="Q1941"/>
      <c r="R1941"/>
      <c r="S1941"/>
      <c r="T1941"/>
      <c r="U1941"/>
      <c r="V1941"/>
      <c r="W1941"/>
      <c r="X1941"/>
      <c r="Y1941"/>
    </row>
    <row r="1942" spans="13:25">
      <c r="M1942"/>
      <c r="N1942"/>
      <c r="O1942"/>
      <c r="P1942"/>
      <c r="Q1942"/>
      <c r="R1942"/>
      <c r="S1942"/>
      <c r="T1942"/>
      <c r="U1942"/>
      <c r="V1942"/>
      <c r="W1942"/>
      <c r="X1942"/>
      <c r="Y1942"/>
    </row>
    <row r="1943" spans="13:25">
      <c r="M1943"/>
      <c r="N1943"/>
      <c r="O1943"/>
      <c r="P1943"/>
      <c r="Q1943"/>
      <c r="R1943"/>
      <c r="S1943"/>
      <c r="T1943"/>
      <c r="U1943"/>
      <c r="V1943"/>
      <c r="W1943"/>
      <c r="X1943"/>
      <c r="Y1943"/>
    </row>
    <row r="1944" spans="13:25">
      <c r="M1944"/>
      <c r="N1944"/>
      <c r="O1944"/>
      <c r="P1944"/>
      <c r="Q1944"/>
      <c r="R1944"/>
      <c r="S1944"/>
      <c r="T1944"/>
      <c r="U1944"/>
      <c r="V1944"/>
      <c r="W1944"/>
      <c r="X1944"/>
      <c r="Y1944"/>
    </row>
    <row r="1945" spans="13:25">
      <c r="M1945"/>
      <c r="N1945"/>
      <c r="O1945"/>
      <c r="P1945"/>
      <c r="Q1945"/>
      <c r="R1945"/>
      <c r="S1945"/>
      <c r="T1945"/>
      <c r="U1945"/>
      <c r="V1945"/>
      <c r="W1945"/>
      <c r="X1945"/>
      <c r="Y1945"/>
    </row>
    <row r="1946" spans="13:25">
      <c r="M1946"/>
      <c r="N1946"/>
      <c r="O1946"/>
      <c r="P1946"/>
      <c r="Q1946"/>
      <c r="R1946"/>
      <c r="S1946"/>
      <c r="T1946"/>
      <c r="U1946"/>
      <c r="V1946"/>
      <c r="W1946"/>
      <c r="X1946"/>
      <c r="Y1946"/>
    </row>
    <row r="1947" spans="13:25">
      <c r="M1947"/>
      <c r="N1947"/>
      <c r="O1947"/>
      <c r="P1947"/>
      <c r="Q1947"/>
      <c r="R1947"/>
      <c r="S1947"/>
      <c r="T1947"/>
      <c r="U1947"/>
      <c r="V1947"/>
      <c r="W1947"/>
      <c r="X1947"/>
      <c r="Y1947"/>
    </row>
    <row r="1948" spans="13:25">
      <c r="M1948"/>
      <c r="N1948"/>
      <c r="O1948"/>
      <c r="P1948"/>
      <c r="Q1948"/>
      <c r="R1948"/>
      <c r="S1948"/>
      <c r="T1948"/>
      <c r="U1948"/>
      <c r="V1948"/>
      <c r="W1948"/>
      <c r="X1948"/>
      <c r="Y1948"/>
    </row>
    <row r="1949" spans="13:25">
      <c r="M1949"/>
      <c r="N1949"/>
      <c r="O1949"/>
      <c r="P1949"/>
      <c r="Q1949"/>
      <c r="R1949"/>
      <c r="S1949"/>
      <c r="T1949"/>
      <c r="U1949"/>
      <c r="V1949"/>
      <c r="W1949"/>
      <c r="X1949"/>
      <c r="Y1949"/>
    </row>
    <row r="1950" spans="13:25">
      <c r="M1950"/>
      <c r="N1950"/>
      <c r="O1950"/>
      <c r="P1950"/>
      <c r="Q1950"/>
      <c r="R1950"/>
      <c r="S1950"/>
      <c r="T1950"/>
      <c r="U1950"/>
      <c r="V1950"/>
      <c r="W1950"/>
      <c r="X1950"/>
      <c r="Y1950"/>
    </row>
    <row r="1951" spans="13:25">
      <c r="M1951"/>
      <c r="N1951"/>
      <c r="O1951"/>
      <c r="P1951"/>
      <c r="Q1951"/>
      <c r="R1951"/>
      <c r="S1951"/>
      <c r="T1951"/>
      <c r="U1951"/>
      <c r="V1951"/>
      <c r="W1951"/>
      <c r="X1951"/>
      <c r="Y1951"/>
    </row>
    <row r="1952" spans="13:25">
      <c r="M1952"/>
      <c r="N1952"/>
      <c r="O1952"/>
      <c r="P1952"/>
      <c r="Q1952"/>
      <c r="R1952"/>
      <c r="S1952"/>
      <c r="T1952"/>
      <c r="U1952"/>
      <c r="V1952"/>
      <c r="W1952"/>
      <c r="X1952"/>
      <c r="Y1952"/>
    </row>
    <row r="1953" spans="13:25">
      <c r="M1953"/>
      <c r="N1953"/>
      <c r="O1953"/>
      <c r="P1953"/>
      <c r="Q1953"/>
      <c r="R1953"/>
      <c r="S1953"/>
      <c r="T1953"/>
      <c r="U1953"/>
      <c r="V1953"/>
      <c r="W1953"/>
      <c r="X1953"/>
      <c r="Y1953"/>
    </row>
    <row r="1954" spans="13:25">
      <c r="M1954"/>
      <c r="N1954"/>
      <c r="O1954"/>
      <c r="P1954"/>
      <c r="Q1954"/>
      <c r="R1954"/>
      <c r="S1954"/>
      <c r="T1954"/>
      <c r="U1954"/>
      <c r="V1954"/>
      <c r="W1954"/>
      <c r="X1954"/>
      <c r="Y1954"/>
    </row>
    <row r="1955" spans="13:25">
      <c r="M1955"/>
      <c r="N1955"/>
      <c r="O1955"/>
      <c r="P1955"/>
      <c r="Q1955"/>
      <c r="R1955"/>
      <c r="S1955"/>
      <c r="T1955"/>
      <c r="U1955"/>
      <c r="V1955"/>
      <c r="W1955"/>
      <c r="X1955"/>
      <c r="Y1955"/>
    </row>
    <row r="1956" spans="13:25">
      <c r="M1956"/>
      <c r="N1956"/>
      <c r="O1956"/>
      <c r="P1956"/>
      <c r="Q1956"/>
      <c r="R1956"/>
      <c r="S1956"/>
      <c r="T1956"/>
      <c r="U1956"/>
      <c r="V1956"/>
      <c r="W1956"/>
      <c r="X1956"/>
      <c r="Y1956"/>
    </row>
    <row r="1957" spans="13:25">
      <c r="M1957"/>
      <c r="N1957"/>
      <c r="O1957"/>
      <c r="P1957"/>
      <c r="Q1957"/>
      <c r="R1957"/>
      <c r="S1957"/>
      <c r="T1957"/>
      <c r="U1957"/>
      <c r="V1957"/>
      <c r="W1957"/>
      <c r="X1957"/>
      <c r="Y1957"/>
    </row>
    <row r="1958" spans="13:25">
      <c r="M1958"/>
      <c r="N1958"/>
      <c r="O1958"/>
      <c r="P1958"/>
      <c r="Q1958"/>
      <c r="R1958"/>
      <c r="S1958"/>
      <c r="T1958"/>
      <c r="U1958"/>
      <c r="V1958"/>
      <c r="W1958"/>
      <c r="X1958"/>
      <c r="Y1958"/>
    </row>
    <row r="1959" spans="13:25">
      <c r="M1959"/>
      <c r="N1959"/>
      <c r="O1959"/>
      <c r="P1959"/>
      <c r="Q1959"/>
      <c r="R1959"/>
      <c r="S1959"/>
      <c r="T1959"/>
      <c r="U1959"/>
      <c r="V1959"/>
      <c r="W1959"/>
      <c r="X1959"/>
      <c r="Y1959"/>
    </row>
    <row r="1960" spans="13:25">
      <c r="M1960"/>
      <c r="N1960"/>
      <c r="O1960"/>
      <c r="P1960"/>
      <c r="Q1960"/>
      <c r="R1960"/>
      <c r="S1960"/>
      <c r="T1960"/>
      <c r="U1960"/>
      <c r="V1960"/>
      <c r="W1960"/>
      <c r="X1960"/>
      <c r="Y1960"/>
    </row>
    <row r="1961" spans="13:25">
      <c r="M1961"/>
      <c r="N1961"/>
      <c r="O1961"/>
      <c r="P1961"/>
      <c r="Q1961"/>
      <c r="R1961"/>
      <c r="S1961"/>
      <c r="T1961"/>
      <c r="U1961"/>
      <c r="V1961"/>
      <c r="W1961"/>
      <c r="X1961"/>
      <c r="Y1961"/>
    </row>
    <row r="1962" spans="13:25">
      <c r="M1962"/>
      <c r="N1962"/>
      <c r="O1962"/>
      <c r="P1962"/>
      <c r="Q1962"/>
      <c r="R1962"/>
      <c r="S1962"/>
      <c r="T1962"/>
      <c r="U1962"/>
      <c r="V1962"/>
      <c r="W1962"/>
      <c r="X1962"/>
      <c r="Y1962"/>
    </row>
    <row r="1963" spans="13:25">
      <c r="M1963"/>
      <c r="N1963"/>
      <c r="O1963"/>
      <c r="P1963"/>
      <c r="Q1963"/>
      <c r="R1963"/>
      <c r="S1963"/>
      <c r="T1963"/>
      <c r="U1963"/>
      <c r="V1963"/>
      <c r="W1963"/>
      <c r="X1963"/>
      <c r="Y1963"/>
    </row>
    <row r="1964" spans="13:25">
      <c r="M1964"/>
      <c r="N1964"/>
      <c r="O1964"/>
      <c r="P1964"/>
      <c r="Q1964"/>
      <c r="R1964"/>
      <c r="S1964"/>
      <c r="T1964"/>
      <c r="U1964"/>
      <c r="V1964"/>
      <c r="W1964"/>
      <c r="X1964"/>
      <c r="Y1964"/>
    </row>
    <row r="1965" spans="13:25">
      <c r="M1965"/>
      <c r="N1965"/>
      <c r="O1965"/>
      <c r="P1965"/>
      <c r="Q1965"/>
      <c r="R1965"/>
      <c r="S1965"/>
      <c r="T1965"/>
      <c r="U1965"/>
      <c r="V1965"/>
      <c r="W1965"/>
      <c r="X1965"/>
      <c r="Y1965"/>
    </row>
    <row r="1966" spans="13:25">
      <c r="M1966"/>
      <c r="N1966"/>
      <c r="O1966"/>
      <c r="P1966"/>
      <c r="Q1966"/>
      <c r="R1966"/>
      <c r="S1966"/>
      <c r="T1966"/>
      <c r="U1966"/>
      <c r="V1966"/>
      <c r="W1966"/>
      <c r="X1966"/>
      <c r="Y1966"/>
    </row>
    <row r="1967" spans="13:25">
      <c r="M1967"/>
      <c r="N1967"/>
      <c r="O1967"/>
      <c r="P1967"/>
      <c r="Q1967"/>
      <c r="R1967"/>
      <c r="S1967"/>
      <c r="T1967"/>
      <c r="U1967"/>
      <c r="V1967"/>
      <c r="W1967"/>
      <c r="X1967"/>
      <c r="Y1967"/>
    </row>
    <row r="1968" spans="13:25">
      <c r="M1968"/>
      <c r="N1968"/>
      <c r="O1968"/>
      <c r="P1968"/>
      <c r="Q1968"/>
      <c r="R1968"/>
      <c r="S1968"/>
      <c r="T1968"/>
      <c r="U1968"/>
      <c r="V1968"/>
      <c r="W1968"/>
      <c r="X1968"/>
      <c r="Y1968"/>
    </row>
    <row r="1969" spans="13:25">
      <c r="M1969"/>
      <c r="N1969"/>
      <c r="O1969"/>
      <c r="P1969"/>
      <c r="Q1969"/>
      <c r="R1969"/>
      <c r="S1969"/>
      <c r="T1969"/>
      <c r="U1969"/>
      <c r="V1969"/>
      <c r="W1969"/>
      <c r="X1969"/>
      <c r="Y1969"/>
    </row>
    <row r="1970" spans="13:25">
      <c r="M1970"/>
      <c r="N1970"/>
      <c r="O1970"/>
      <c r="P1970"/>
      <c r="Q1970"/>
      <c r="R1970"/>
      <c r="S1970"/>
      <c r="T1970"/>
      <c r="U1970"/>
      <c r="V1970"/>
      <c r="W1970"/>
      <c r="X1970"/>
      <c r="Y1970"/>
    </row>
    <row r="1971" spans="13:25">
      <c r="M1971"/>
      <c r="N1971"/>
      <c r="O1971"/>
      <c r="P1971"/>
      <c r="Q1971"/>
      <c r="R1971"/>
      <c r="S1971"/>
      <c r="T1971"/>
      <c r="U1971"/>
      <c r="V1971"/>
      <c r="W1971"/>
      <c r="X1971"/>
      <c r="Y1971"/>
    </row>
    <row r="1972" spans="13:25">
      <c r="M1972"/>
      <c r="N1972"/>
      <c r="O1972"/>
      <c r="P1972"/>
      <c r="Q1972"/>
      <c r="R1972"/>
      <c r="S1972"/>
      <c r="T1972"/>
      <c r="U1972"/>
      <c r="V1972"/>
      <c r="W1972"/>
      <c r="X1972"/>
      <c r="Y1972"/>
    </row>
    <row r="1973" spans="13:25">
      <c r="M1973"/>
      <c r="N1973"/>
      <c r="O1973"/>
      <c r="P1973"/>
      <c r="Q1973"/>
      <c r="R1973"/>
      <c r="S1973"/>
      <c r="T1973"/>
      <c r="U1973"/>
      <c r="V1973"/>
      <c r="W1973"/>
      <c r="X1973"/>
      <c r="Y1973"/>
    </row>
    <row r="1974" spans="13:25">
      <c r="M1974"/>
      <c r="N1974"/>
      <c r="O1974"/>
      <c r="P1974"/>
      <c r="Q1974"/>
      <c r="R1974"/>
      <c r="S1974"/>
      <c r="T1974"/>
      <c r="U1974"/>
      <c r="V1974"/>
      <c r="W1974"/>
      <c r="X1974"/>
      <c r="Y1974"/>
    </row>
    <row r="1975" spans="13:25">
      <c r="M1975"/>
      <c r="N1975"/>
      <c r="O1975"/>
      <c r="P1975"/>
      <c r="Q1975"/>
      <c r="R1975"/>
      <c r="S1975"/>
      <c r="T1975"/>
      <c r="U1975"/>
      <c r="V1975"/>
      <c r="W1975"/>
      <c r="X1975"/>
      <c r="Y1975"/>
    </row>
    <row r="1976" spans="13:25">
      <c r="M1976"/>
      <c r="N1976"/>
      <c r="O1976"/>
      <c r="P1976"/>
      <c r="Q1976"/>
      <c r="R1976"/>
      <c r="S1976"/>
      <c r="T1976"/>
      <c r="U1976"/>
      <c r="V1976"/>
      <c r="W1976"/>
      <c r="X1976"/>
      <c r="Y1976"/>
    </row>
    <row r="1977" spans="13:25">
      <c r="M1977"/>
      <c r="N1977"/>
      <c r="O1977"/>
      <c r="P1977"/>
      <c r="Q1977"/>
      <c r="R1977"/>
      <c r="S1977"/>
      <c r="T1977"/>
      <c r="U1977"/>
      <c r="V1977"/>
      <c r="W1977"/>
      <c r="X1977"/>
      <c r="Y1977"/>
    </row>
    <row r="1978" spans="13:25">
      <c r="M1978"/>
      <c r="N1978"/>
      <c r="O1978"/>
      <c r="P1978"/>
      <c r="Q1978"/>
      <c r="R1978"/>
      <c r="S1978"/>
      <c r="T1978"/>
      <c r="U1978"/>
      <c r="V1978"/>
      <c r="W1978"/>
      <c r="X1978"/>
      <c r="Y1978"/>
    </row>
    <row r="1979" spans="13:25">
      <c r="M1979"/>
      <c r="N1979"/>
      <c r="O1979"/>
      <c r="P1979"/>
      <c r="Q1979"/>
      <c r="R1979"/>
      <c r="S1979"/>
      <c r="T1979"/>
      <c r="U1979"/>
      <c r="V1979"/>
      <c r="W1979"/>
      <c r="X1979"/>
      <c r="Y1979"/>
    </row>
    <row r="1980" spans="13:25">
      <c r="M1980"/>
      <c r="N1980"/>
      <c r="O1980"/>
      <c r="P1980"/>
      <c r="Q1980"/>
      <c r="R1980"/>
      <c r="S1980"/>
      <c r="T1980"/>
      <c r="U1980"/>
      <c r="V1980"/>
      <c r="W1980"/>
      <c r="X1980"/>
      <c r="Y1980"/>
    </row>
    <row r="1981" spans="13:25">
      <c r="M1981"/>
      <c r="N1981"/>
      <c r="O1981"/>
      <c r="P1981"/>
      <c r="Q1981"/>
      <c r="R1981"/>
      <c r="S1981"/>
      <c r="T1981"/>
      <c r="U1981"/>
      <c r="V1981"/>
      <c r="W1981"/>
      <c r="X1981"/>
      <c r="Y1981"/>
    </row>
    <row r="1982" spans="13:25">
      <c r="M1982"/>
      <c r="N1982"/>
      <c r="O1982"/>
      <c r="P1982"/>
      <c r="Q1982"/>
      <c r="R1982"/>
      <c r="S1982"/>
      <c r="T1982"/>
      <c r="U1982"/>
      <c r="V1982"/>
      <c r="W1982"/>
      <c r="X1982"/>
      <c r="Y1982"/>
    </row>
    <row r="1983" spans="13:25">
      <c r="M1983"/>
      <c r="N1983"/>
      <c r="O1983"/>
      <c r="P1983"/>
      <c r="Q1983"/>
      <c r="R1983"/>
      <c r="S1983"/>
      <c r="T1983"/>
      <c r="U1983"/>
      <c r="V1983"/>
      <c r="W1983"/>
      <c r="X1983"/>
      <c r="Y1983"/>
    </row>
    <row r="1984" spans="13:25">
      <c r="M1984"/>
      <c r="N1984"/>
      <c r="O1984"/>
      <c r="P1984"/>
      <c r="Q1984"/>
      <c r="R1984"/>
      <c r="S1984"/>
      <c r="T1984"/>
      <c r="U1984"/>
      <c r="V1984"/>
      <c r="W1984"/>
      <c r="X1984"/>
      <c r="Y1984"/>
    </row>
    <row r="1985" spans="13:25">
      <c r="M1985"/>
      <c r="N1985"/>
      <c r="O1985"/>
      <c r="P1985"/>
      <c r="Q1985"/>
      <c r="R1985"/>
      <c r="S1985"/>
      <c r="T1985"/>
      <c r="U1985"/>
      <c r="V1985"/>
      <c r="W1985"/>
      <c r="X1985"/>
      <c r="Y1985"/>
    </row>
    <row r="1986" spans="13:25">
      <c r="M1986"/>
      <c r="N1986"/>
      <c r="O1986"/>
      <c r="P1986"/>
      <c r="Q1986"/>
      <c r="R1986"/>
      <c r="S1986"/>
      <c r="T1986"/>
      <c r="U1986"/>
      <c r="V1986"/>
      <c r="W1986"/>
      <c r="X1986"/>
      <c r="Y1986"/>
    </row>
    <row r="1987" spans="13:25">
      <c r="M1987"/>
      <c r="N1987"/>
      <c r="O1987"/>
      <c r="P1987"/>
      <c r="Q1987"/>
      <c r="R1987"/>
      <c r="S1987"/>
      <c r="T1987"/>
      <c r="U1987"/>
      <c r="V1987"/>
      <c r="W1987"/>
      <c r="X1987"/>
      <c r="Y1987"/>
    </row>
    <row r="1988" spans="13:25">
      <c r="M1988"/>
      <c r="N1988"/>
      <c r="O1988"/>
      <c r="P1988"/>
      <c r="Q1988"/>
      <c r="R1988"/>
      <c r="S1988"/>
      <c r="T1988"/>
      <c r="U1988"/>
      <c r="V1988"/>
      <c r="W1988"/>
      <c r="X1988"/>
      <c r="Y1988"/>
    </row>
    <row r="1989" spans="13:25">
      <c r="M1989"/>
      <c r="N1989"/>
      <c r="O1989"/>
      <c r="P1989"/>
      <c r="Q1989"/>
      <c r="R1989"/>
      <c r="S1989"/>
      <c r="T1989"/>
      <c r="U1989"/>
      <c r="V1989"/>
      <c r="W1989"/>
      <c r="X1989"/>
      <c r="Y1989"/>
    </row>
    <row r="1990" spans="13:25">
      <c r="M1990"/>
      <c r="N1990"/>
      <c r="O1990"/>
      <c r="P1990"/>
      <c r="Q1990"/>
      <c r="R1990"/>
      <c r="S1990"/>
      <c r="T1990"/>
      <c r="U1990"/>
      <c r="V1990"/>
      <c r="W1990"/>
      <c r="X1990"/>
      <c r="Y1990"/>
    </row>
    <row r="1991" spans="13:25">
      <c r="M1991"/>
      <c r="N1991"/>
      <c r="O1991"/>
      <c r="P1991"/>
      <c r="Q1991"/>
      <c r="R1991"/>
      <c r="S1991"/>
      <c r="T1991"/>
      <c r="U1991"/>
      <c r="V1991"/>
      <c r="W1991"/>
      <c r="X1991"/>
      <c r="Y1991"/>
    </row>
    <row r="1992" spans="13:25">
      <c r="M1992"/>
      <c r="N1992"/>
      <c r="O1992"/>
      <c r="P1992"/>
      <c r="Q1992"/>
      <c r="R1992"/>
      <c r="S1992"/>
      <c r="T1992"/>
      <c r="U1992"/>
      <c r="V1992"/>
      <c r="W1992"/>
      <c r="X1992"/>
      <c r="Y1992"/>
    </row>
    <row r="1993" spans="13:25">
      <c r="M1993"/>
      <c r="N1993"/>
      <c r="O1993"/>
      <c r="P1993"/>
      <c r="Q1993"/>
      <c r="R1993"/>
      <c r="S1993"/>
      <c r="T1993"/>
      <c r="U1993"/>
      <c r="V1993"/>
      <c r="W1993"/>
      <c r="X1993"/>
      <c r="Y1993"/>
    </row>
    <row r="1994" spans="13:25">
      <c r="M1994"/>
      <c r="N1994"/>
      <c r="O1994"/>
      <c r="P1994"/>
      <c r="Q1994"/>
      <c r="R1994"/>
      <c r="S1994"/>
      <c r="T1994"/>
      <c r="U1994"/>
      <c r="V1994"/>
      <c r="W1994"/>
      <c r="X1994"/>
      <c r="Y1994"/>
    </row>
    <row r="1995" spans="13:25">
      <c r="M1995"/>
      <c r="N1995"/>
      <c r="O1995"/>
      <c r="P1995"/>
      <c r="Q1995"/>
      <c r="R1995"/>
      <c r="S1995"/>
      <c r="T1995"/>
      <c r="U1995"/>
      <c r="V1995"/>
      <c r="W1995"/>
      <c r="X1995"/>
      <c r="Y1995"/>
    </row>
    <row r="1996" spans="13:25">
      <c r="M1996"/>
      <c r="N1996"/>
      <c r="O1996"/>
      <c r="P1996"/>
      <c r="Q1996"/>
      <c r="R1996"/>
      <c r="S1996"/>
      <c r="T1996"/>
      <c r="U1996"/>
      <c r="V1996"/>
      <c r="W1996"/>
      <c r="X1996"/>
      <c r="Y1996"/>
    </row>
    <row r="1997" spans="13:25">
      <c r="M1997"/>
      <c r="N1997"/>
      <c r="O1997"/>
      <c r="P1997"/>
      <c r="Q1997"/>
      <c r="R1997"/>
      <c r="S1997"/>
      <c r="T1997"/>
      <c r="U1997"/>
      <c r="V1997"/>
      <c r="W1997"/>
      <c r="X1997"/>
      <c r="Y1997"/>
    </row>
    <row r="1998" spans="13:25">
      <c r="M1998"/>
      <c r="N1998"/>
      <c r="O1998"/>
      <c r="P1998"/>
      <c r="Q1998"/>
      <c r="R1998"/>
      <c r="S1998"/>
      <c r="T1998"/>
      <c r="U1998"/>
      <c r="V1998"/>
      <c r="W1998"/>
      <c r="X1998"/>
      <c r="Y1998"/>
    </row>
    <row r="1999" spans="13:25">
      <c r="M1999"/>
      <c r="N1999"/>
      <c r="O1999"/>
      <c r="P1999"/>
      <c r="Q1999"/>
      <c r="R1999"/>
      <c r="S1999"/>
      <c r="T1999"/>
      <c r="U1999"/>
      <c r="V1999"/>
      <c r="W1999"/>
      <c r="X1999"/>
      <c r="Y1999"/>
    </row>
    <row r="2000" spans="13:25">
      <c r="M2000"/>
      <c r="N2000"/>
      <c r="O2000"/>
      <c r="P2000"/>
      <c r="Q2000"/>
      <c r="R2000"/>
      <c r="S2000"/>
      <c r="T2000"/>
      <c r="U2000"/>
      <c r="V2000"/>
      <c r="W2000"/>
      <c r="X2000"/>
      <c r="Y2000"/>
    </row>
    <row r="2001" spans="13:25">
      <c r="M2001"/>
      <c r="N2001"/>
      <c r="O2001"/>
      <c r="P2001"/>
      <c r="Q2001"/>
      <c r="R2001"/>
      <c r="S2001"/>
      <c r="T2001"/>
      <c r="U2001"/>
      <c r="V2001"/>
      <c r="W2001"/>
      <c r="X2001"/>
      <c r="Y2001"/>
    </row>
    <row r="2002" spans="13:25">
      <c r="M2002"/>
      <c r="N2002"/>
      <c r="O2002"/>
      <c r="P2002"/>
      <c r="Q2002"/>
      <c r="R2002"/>
      <c r="S2002"/>
      <c r="T2002"/>
      <c r="U2002"/>
      <c r="V2002"/>
      <c r="W2002"/>
      <c r="X2002"/>
      <c r="Y2002"/>
    </row>
    <row r="2003" spans="13:25">
      <c r="M2003"/>
      <c r="N2003"/>
      <c r="O2003"/>
      <c r="P2003"/>
      <c r="Q2003"/>
      <c r="R2003"/>
      <c r="S2003"/>
      <c r="T2003"/>
      <c r="U2003"/>
      <c r="V2003"/>
      <c r="W2003"/>
      <c r="X2003"/>
      <c r="Y2003"/>
    </row>
    <row r="2004" spans="13:25">
      <c r="M2004"/>
      <c r="N2004"/>
      <c r="O2004"/>
      <c r="P2004"/>
      <c r="Q2004"/>
      <c r="R2004"/>
      <c r="S2004"/>
      <c r="T2004"/>
      <c r="U2004"/>
      <c r="V2004"/>
      <c r="W2004"/>
      <c r="X2004"/>
      <c r="Y2004"/>
    </row>
    <row r="2005" spans="13:25">
      <c r="M2005"/>
      <c r="N2005"/>
      <c r="O2005"/>
      <c r="P2005"/>
      <c r="Q2005"/>
      <c r="R2005"/>
      <c r="S2005"/>
      <c r="T2005"/>
      <c r="U2005"/>
      <c r="V2005"/>
      <c r="W2005"/>
      <c r="X2005"/>
      <c r="Y2005"/>
    </row>
    <row r="2006" spans="13:25">
      <c r="M2006"/>
      <c r="N2006"/>
      <c r="O2006"/>
      <c r="P2006"/>
      <c r="Q2006"/>
      <c r="R2006"/>
      <c r="S2006"/>
      <c r="T2006"/>
      <c r="U2006"/>
      <c r="V2006"/>
      <c r="W2006"/>
      <c r="X2006"/>
      <c r="Y2006"/>
    </row>
    <row r="2007" spans="13:25">
      <c r="M2007"/>
      <c r="N2007"/>
      <c r="O2007"/>
      <c r="P2007"/>
      <c r="Q2007"/>
      <c r="R2007"/>
      <c r="S2007"/>
      <c r="T2007"/>
      <c r="U2007"/>
      <c r="V2007"/>
      <c r="W2007"/>
      <c r="X2007"/>
      <c r="Y2007"/>
    </row>
    <row r="2008" spans="13:25">
      <c r="M2008"/>
      <c r="N2008"/>
      <c r="O2008"/>
      <c r="P2008"/>
      <c r="Q2008"/>
      <c r="R2008"/>
      <c r="S2008"/>
      <c r="T2008"/>
      <c r="U2008"/>
      <c r="V2008"/>
      <c r="W2008"/>
      <c r="X2008"/>
      <c r="Y2008"/>
    </row>
    <row r="2009" spans="13:25">
      <c r="M2009"/>
      <c r="N2009"/>
      <c r="O2009"/>
      <c r="P2009"/>
      <c r="Q2009"/>
      <c r="R2009"/>
      <c r="S2009"/>
      <c r="T2009"/>
      <c r="U2009"/>
      <c r="V2009"/>
      <c r="W2009"/>
      <c r="X2009"/>
      <c r="Y2009"/>
    </row>
    <row r="2010" spans="13:25">
      <c r="M2010"/>
      <c r="N2010"/>
      <c r="O2010"/>
      <c r="P2010"/>
      <c r="Q2010"/>
      <c r="R2010"/>
      <c r="S2010"/>
      <c r="T2010"/>
      <c r="U2010"/>
      <c r="V2010"/>
      <c r="W2010"/>
      <c r="X2010"/>
      <c r="Y2010"/>
    </row>
    <row r="2011" spans="13:25">
      <c r="M2011"/>
      <c r="N2011"/>
      <c r="O2011"/>
      <c r="P2011"/>
      <c r="Q2011"/>
      <c r="R2011"/>
      <c r="S2011"/>
      <c r="T2011"/>
      <c r="U2011"/>
      <c r="V2011"/>
      <c r="W2011"/>
      <c r="X2011"/>
      <c r="Y2011"/>
    </row>
    <row r="2012" spans="13:25">
      <c r="M2012"/>
      <c r="N2012"/>
      <c r="O2012"/>
      <c r="P2012"/>
      <c r="Q2012"/>
      <c r="R2012"/>
      <c r="S2012"/>
      <c r="T2012"/>
      <c r="U2012"/>
      <c r="V2012"/>
      <c r="W2012"/>
      <c r="X2012"/>
      <c r="Y2012"/>
    </row>
    <row r="2013" spans="13:25">
      <c r="M2013"/>
      <c r="N2013"/>
      <c r="O2013"/>
      <c r="P2013"/>
      <c r="Q2013"/>
      <c r="R2013"/>
      <c r="S2013"/>
      <c r="T2013"/>
      <c r="U2013"/>
      <c r="V2013"/>
      <c r="W2013"/>
      <c r="X2013"/>
      <c r="Y2013"/>
    </row>
    <row r="2014" spans="13:25">
      <c r="M2014"/>
      <c r="N2014"/>
      <c r="O2014"/>
      <c r="P2014"/>
      <c r="Q2014"/>
      <c r="R2014"/>
      <c r="S2014"/>
      <c r="T2014"/>
      <c r="U2014"/>
      <c r="V2014"/>
      <c r="W2014"/>
      <c r="X2014"/>
      <c r="Y2014"/>
    </row>
    <row r="2015" spans="13:25">
      <c r="M2015"/>
      <c r="N2015"/>
      <c r="O2015"/>
      <c r="P2015"/>
      <c r="Q2015"/>
      <c r="R2015"/>
      <c r="S2015"/>
      <c r="T2015"/>
      <c r="U2015"/>
      <c r="V2015"/>
      <c r="W2015"/>
      <c r="X2015"/>
      <c r="Y2015"/>
    </row>
    <row r="2016" spans="13:25">
      <c r="M2016"/>
      <c r="N2016"/>
      <c r="O2016"/>
      <c r="P2016"/>
      <c r="Q2016"/>
      <c r="R2016"/>
      <c r="S2016"/>
      <c r="T2016"/>
      <c r="U2016"/>
      <c r="V2016"/>
      <c r="W2016"/>
      <c r="X2016"/>
      <c r="Y2016"/>
    </row>
    <row r="2017" spans="13:25">
      <c r="M2017"/>
      <c r="N2017"/>
      <c r="O2017"/>
      <c r="P2017"/>
      <c r="Q2017"/>
      <c r="R2017"/>
      <c r="S2017"/>
      <c r="T2017"/>
      <c r="U2017"/>
      <c r="V2017"/>
      <c r="W2017"/>
      <c r="X2017"/>
      <c r="Y2017"/>
    </row>
    <row r="2018" spans="13:25">
      <c r="M2018"/>
      <c r="N2018"/>
      <c r="O2018"/>
      <c r="P2018"/>
      <c r="Q2018"/>
      <c r="R2018"/>
      <c r="S2018"/>
      <c r="T2018"/>
      <c r="U2018"/>
      <c r="V2018"/>
      <c r="W2018"/>
      <c r="X2018"/>
      <c r="Y2018"/>
    </row>
    <row r="2019" spans="13:25">
      <c r="M2019"/>
      <c r="N2019"/>
      <c r="O2019"/>
      <c r="P2019"/>
      <c r="Q2019"/>
      <c r="R2019"/>
      <c r="S2019"/>
      <c r="T2019"/>
      <c r="U2019"/>
      <c r="V2019"/>
      <c r="W2019"/>
      <c r="X2019"/>
      <c r="Y2019"/>
    </row>
    <row r="2020" spans="13:25">
      <c r="M2020"/>
      <c r="N2020"/>
      <c r="O2020"/>
      <c r="P2020"/>
      <c r="Q2020"/>
      <c r="R2020"/>
      <c r="S2020"/>
      <c r="T2020"/>
      <c r="U2020"/>
      <c r="V2020"/>
      <c r="W2020"/>
      <c r="X2020"/>
      <c r="Y2020"/>
    </row>
    <row r="2021" spans="13:25">
      <c r="M2021"/>
      <c r="N2021"/>
      <c r="O2021"/>
      <c r="P2021"/>
      <c r="Q2021"/>
      <c r="R2021"/>
      <c r="S2021"/>
      <c r="T2021"/>
      <c r="U2021"/>
      <c r="V2021"/>
      <c r="W2021"/>
      <c r="X2021"/>
      <c r="Y2021"/>
    </row>
    <row r="2022" spans="13:25">
      <c r="M2022"/>
      <c r="N2022"/>
      <c r="O2022"/>
      <c r="P2022"/>
      <c r="Q2022"/>
      <c r="R2022"/>
      <c r="S2022"/>
      <c r="T2022"/>
      <c r="U2022"/>
      <c r="V2022"/>
      <c r="W2022"/>
      <c r="X2022"/>
      <c r="Y2022"/>
    </row>
    <row r="2023" spans="13:25">
      <c r="M2023"/>
      <c r="N2023"/>
      <c r="O2023"/>
      <c r="P2023"/>
      <c r="Q2023"/>
      <c r="R2023"/>
      <c r="S2023"/>
      <c r="T2023"/>
      <c r="U2023"/>
      <c r="V2023"/>
      <c r="W2023"/>
      <c r="X2023"/>
      <c r="Y2023"/>
    </row>
    <row r="2024" spans="13:25">
      <c r="M2024"/>
      <c r="N2024"/>
      <c r="O2024"/>
      <c r="P2024"/>
      <c r="Q2024"/>
      <c r="R2024"/>
      <c r="S2024"/>
      <c r="T2024"/>
      <c r="U2024"/>
      <c r="V2024"/>
      <c r="W2024"/>
      <c r="X2024"/>
      <c r="Y2024"/>
    </row>
    <row r="2025" spans="13:25">
      <c r="M2025"/>
      <c r="N2025"/>
      <c r="O2025"/>
      <c r="P2025"/>
      <c r="Q2025"/>
      <c r="R2025"/>
      <c r="S2025"/>
      <c r="T2025"/>
      <c r="U2025"/>
      <c r="V2025"/>
      <c r="W2025"/>
      <c r="X2025"/>
      <c r="Y2025"/>
    </row>
    <row r="2026" spans="13:25">
      <c r="M2026"/>
      <c r="N2026"/>
      <c r="O2026"/>
      <c r="P2026"/>
      <c r="Q2026"/>
      <c r="R2026"/>
      <c r="S2026"/>
      <c r="T2026"/>
      <c r="U2026"/>
      <c r="V2026"/>
      <c r="W2026"/>
      <c r="X2026"/>
      <c r="Y2026"/>
    </row>
    <row r="2027" spans="13:25">
      <c r="M2027"/>
      <c r="N2027"/>
      <c r="O2027"/>
      <c r="P2027"/>
      <c r="Q2027"/>
      <c r="R2027"/>
      <c r="S2027"/>
      <c r="T2027"/>
      <c r="U2027"/>
      <c r="V2027"/>
      <c r="W2027"/>
      <c r="X2027"/>
      <c r="Y2027"/>
    </row>
    <row r="2028" spans="13:25">
      <c r="M2028"/>
      <c r="N2028"/>
      <c r="O2028"/>
      <c r="P2028"/>
      <c r="Q2028"/>
      <c r="R2028"/>
      <c r="S2028"/>
      <c r="T2028"/>
      <c r="U2028"/>
      <c r="V2028"/>
      <c r="W2028"/>
      <c r="X2028"/>
      <c r="Y2028"/>
    </row>
    <row r="2029" spans="13:25">
      <c r="M2029"/>
      <c r="N2029"/>
      <c r="O2029"/>
      <c r="P2029"/>
      <c r="Q2029"/>
      <c r="R2029"/>
      <c r="S2029"/>
      <c r="T2029"/>
      <c r="U2029"/>
      <c r="V2029"/>
      <c r="W2029"/>
      <c r="X2029"/>
      <c r="Y2029"/>
    </row>
    <row r="2030" spans="13:25">
      <c r="M2030"/>
      <c r="N2030"/>
      <c r="O2030"/>
      <c r="P2030"/>
      <c r="Q2030"/>
      <c r="R2030"/>
      <c r="S2030"/>
      <c r="T2030"/>
      <c r="U2030"/>
      <c r="V2030"/>
      <c r="W2030"/>
      <c r="X2030"/>
      <c r="Y2030"/>
    </row>
    <row r="2031" spans="13:25">
      <c r="M2031"/>
      <c r="N2031"/>
      <c r="O2031"/>
      <c r="P2031"/>
      <c r="Q2031"/>
      <c r="R2031"/>
      <c r="S2031"/>
      <c r="T2031"/>
      <c r="U2031"/>
      <c r="V2031"/>
      <c r="W2031"/>
      <c r="X2031"/>
      <c r="Y2031"/>
    </row>
    <row r="2032" spans="13:25">
      <c r="M2032"/>
      <c r="N2032"/>
      <c r="O2032"/>
      <c r="P2032"/>
      <c r="Q2032"/>
      <c r="R2032"/>
      <c r="S2032"/>
      <c r="T2032"/>
      <c r="U2032"/>
      <c r="V2032"/>
      <c r="W2032"/>
      <c r="X2032"/>
      <c r="Y2032"/>
    </row>
    <row r="2033" spans="13:25">
      <c r="M2033"/>
      <c r="N2033"/>
      <c r="O2033"/>
      <c r="P2033"/>
      <c r="Q2033"/>
      <c r="R2033"/>
      <c r="S2033"/>
      <c r="T2033"/>
      <c r="U2033"/>
      <c r="V2033"/>
      <c r="W2033"/>
      <c r="X2033"/>
      <c r="Y2033"/>
    </row>
    <row r="2034" spans="13:25">
      <c r="M2034"/>
      <c r="N2034"/>
      <c r="O2034"/>
      <c r="P2034"/>
      <c r="Q2034"/>
      <c r="R2034"/>
      <c r="S2034"/>
      <c r="T2034"/>
      <c r="U2034"/>
      <c r="V2034"/>
      <c r="W2034"/>
      <c r="X2034"/>
      <c r="Y2034"/>
    </row>
    <row r="2035" spans="13:25">
      <c r="M2035"/>
      <c r="N2035"/>
      <c r="O2035"/>
      <c r="P2035"/>
      <c r="Q2035"/>
      <c r="R2035"/>
      <c r="S2035"/>
      <c r="T2035"/>
      <c r="U2035"/>
      <c r="V2035"/>
      <c r="W2035"/>
      <c r="X2035"/>
      <c r="Y2035"/>
    </row>
    <row r="2036" spans="13:25">
      <c r="M2036"/>
      <c r="N2036"/>
      <c r="O2036"/>
      <c r="P2036"/>
      <c r="Q2036"/>
      <c r="R2036"/>
      <c r="S2036"/>
      <c r="T2036"/>
      <c r="U2036"/>
      <c r="V2036"/>
      <c r="W2036"/>
      <c r="X2036"/>
      <c r="Y2036"/>
    </row>
    <row r="2037" spans="13:25">
      <c r="M2037"/>
      <c r="N2037"/>
      <c r="O2037"/>
      <c r="P2037"/>
      <c r="Q2037"/>
      <c r="R2037"/>
      <c r="S2037"/>
      <c r="T2037"/>
      <c r="U2037"/>
      <c r="V2037"/>
      <c r="W2037"/>
      <c r="X2037"/>
      <c r="Y2037"/>
    </row>
    <row r="2038" spans="13:25">
      <c r="M2038"/>
      <c r="N2038"/>
      <c r="O2038"/>
      <c r="P2038"/>
      <c r="Q2038"/>
      <c r="R2038"/>
      <c r="S2038"/>
      <c r="T2038"/>
      <c r="U2038"/>
      <c r="V2038"/>
      <c r="W2038"/>
      <c r="X2038"/>
      <c r="Y2038"/>
    </row>
    <row r="2039" spans="13:25">
      <c r="M2039"/>
      <c r="N2039"/>
      <c r="O2039"/>
      <c r="P2039"/>
      <c r="Q2039"/>
      <c r="R2039"/>
      <c r="S2039"/>
      <c r="T2039"/>
      <c r="U2039"/>
      <c r="V2039"/>
      <c r="W2039"/>
      <c r="X2039"/>
      <c r="Y2039"/>
    </row>
    <row r="2040" spans="13:25">
      <c r="M2040"/>
      <c r="N2040"/>
      <c r="O2040"/>
      <c r="P2040"/>
      <c r="Q2040"/>
      <c r="R2040"/>
      <c r="S2040"/>
      <c r="T2040"/>
      <c r="U2040"/>
      <c r="V2040"/>
      <c r="W2040"/>
      <c r="X2040"/>
      <c r="Y2040"/>
    </row>
    <row r="2041" spans="13:25">
      <c r="M2041"/>
      <c r="N2041"/>
      <c r="O2041"/>
      <c r="P2041"/>
      <c r="Q2041"/>
      <c r="R2041"/>
      <c r="S2041"/>
      <c r="T2041"/>
      <c r="U2041"/>
      <c r="V2041"/>
      <c r="W2041"/>
      <c r="X2041"/>
      <c r="Y2041"/>
    </row>
    <row r="2042" spans="13:25">
      <c r="M2042"/>
      <c r="N2042"/>
      <c r="O2042"/>
      <c r="P2042"/>
      <c r="Q2042"/>
      <c r="R2042"/>
      <c r="S2042"/>
      <c r="T2042"/>
      <c r="U2042"/>
      <c r="V2042"/>
      <c r="W2042"/>
      <c r="X2042"/>
      <c r="Y2042"/>
    </row>
    <row r="2043" spans="13:25">
      <c r="M2043"/>
      <c r="N2043"/>
      <c r="O2043"/>
      <c r="P2043"/>
      <c r="Q2043"/>
      <c r="R2043"/>
      <c r="S2043"/>
      <c r="T2043"/>
      <c r="U2043"/>
      <c r="V2043"/>
      <c r="W2043"/>
      <c r="X2043"/>
      <c r="Y2043"/>
    </row>
    <row r="2044" spans="13:25">
      <c r="M2044"/>
      <c r="N2044"/>
      <c r="O2044"/>
      <c r="P2044"/>
      <c r="Q2044"/>
      <c r="R2044"/>
      <c r="S2044"/>
      <c r="T2044"/>
      <c r="U2044"/>
      <c r="V2044"/>
      <c r="W2044"/>
      <c r="X2044"/>
      <c r="Y2044"/>
    </row>
    <row r="2045" spans="13:25">
      <c r="M2045"/>
      <c r="N2045"/>
      <c r="O2045"/>
      <c r="P2045"/>
      <c r="Q2045"/>
      <c r="R2045"/>
      <c r="S2045"/>
      <c r="T2045"/>
      <c r="U2045"/>
      <c r="V2045"/>
      <c r="W2045"/>
      <c r="X2045"/>
      <c r="Y2045"/>
    </row>
    <row r="2046" spans="13:25">
      <c r="M2046"/>
      <c r="N2046"/>
      <c r="O2046"/>
      <c r="P2046"/>
      <c r="Q2046"/>
      <c r="R2046"/>
      <c r="S2046"/>
      <c r="T2046"/>
      <c r="U2046"/>
      <c r="V2046"/>
      <c r="W2046"/>
      <c r="X2046"/>
      <c r="Y2046"/>
    </row>
    <row r="2047" spans="13:25">
      <c r="M2047"/>
      <c r="N2047"/>
      <c r="O2047"/>
      <c r="P2047"/>
      <c r="Q2047"/>
      <c r="R2047"/>
      <c r="S2047"/>
      <c r="T2047"/>
      <c r="U2047"/>
      <c r="V2047"/>
      <c r="W2047"/>
      <c r="X2047"/>
      <c r="Y2047"/>
    </row>
    <row r="2048" spans="13:25">
      <c r="M2048"/>
      <c r="N2048"/>
      <c r="O2048"/>
      <c r="P2048"/>
      <c r="Q2048"/>
      <c r="R2048"/>
      <c r="S2048"/>
      <c r="T2048"/>
      <c r="U2048"/>
      <c r="V2048"/>
      <c r="W2048"/>
      <c r="X2048"/>
      <c r="Y2048"/>
    </row>
    <row r="2049" spans="13:25">
      <c r="M2049"/>
      <c r="N2049"/>
      <c r="O2049"/>
      <c r="P2049"/>
      <c r="Q2049"/>
      <c r="R2049"/>
      <c r="S2049"/>
      <c r="T2049"/>
      <c r="U2049"/>
      <c r="V2049"/>
      <c r="W2049"/>
      <c r="X2049"/>
      <c r="Y2049"/>
    </row>
    <row r="2050" spans="13:25">
      <c r="M2050"/>
      <c r="N2050"/>
      <c r="O2050"/>
      <c r="P2050"/>
      <c r="Q2050"/>
      <c r="R2050"/>
      <c r="S2050"/>
      <c r="T2050"/>
      <c r="U2050"/>
      <c r="V2050"/>
      <c r="W2050"/>
      <c r="X2050"/>
      <c r="Y2050"/>
    </row>
    <row r="2051" spans="13:25">
      <c r="M2051"/>
      <c r="N2051"/>
      <c r="O2051"/>
      <c r="P2051"/>
      <c r="Q2051"/>
      <c r="R2051"/>
      <c r="S2051"/>
      <c r="T2051"/>
      <c r="U2051"/>
      <c r="V2051"/>
      <c r="W2051"/>
      <c r="X2051"/>
      <c r="Y2051"/>
    </row>
    <row r="2052" spans="13:25">
      <c r="M2052"/>
      <c r="N2052"/>
      <c r="O2052"/>
      <c r="P2052"/>
      <c r="Q2052"/>
      <c r="R2052"/>
      <c r="S2052"/>
      <c r="T2052"/>
      <c r="U2052"/>
      <c r="V2052"/>
      <c r="W2052"/>
      <c r="X2052"/>
      <c r="Y2052"/>
    </row>
    <row r="2053" spans="13:25">
      <c r="M2053"/>
      <c r="N2053"/>
      <c r="O2053"/>
      <c r="P2053"/>
      <c r="Q2053"/>
      <c r="R2053"/>
      <c r="S2053"/>
      <c r="T2053"/>
      <c r="U2053"/>
      <c r="V2053"/>
      <c r="W2053"/>
      <c r="X2053"/>
      <c r="Y2053"/>
    </row>
    <row r="2054" spans="13:25">
      <c r="M2054"/>
      <c r="N2054"/>
      <c r="O2054"/>
      <c r="P2054"/>
      <c r="Q2054"/>
      <c r="R2054"/>
      <c r="S2054"/>
      <c r="T2054"/>
      <c r="U2054"/>
      <c r="V2054"/>
      <c r="W2054"/>
      <c r="X2054"/>
      <c r="Y2054"/>
    </row>
    <row r="2055" spans="13:25">
      <c r="M2055"/>
      <c r="N2055"/>
      <c r="O2055"/>
      <c r="P2055"/>
      <c r="Q2055"/>
      <c r="R2055"/>
      <c r="S2055"/>
      <c r="T2055"/>
      <c r="U2055"/>
      <c r="V2055"/>
      <c r="W2055"/>
      <c r="X2055"/>
      <c r="Y2055"/>
    </row>
    <row r="2056" spans="13:25">
      <c r="M2056"/>
      <c r="N2056"/>
      <c r="O2056"/>
      <c r="P2056"/>
      <c r="Q2056"/>
      <c r="R2056"/>
      <c r="S2056"/>
      <c r="T2056"/>
      <c r="U2056"/>
      <c r="V2056"/>
      <c r="W2056"/>
      <c r="X2056"/>
      <c r="Y2056"/>
    </row>
    <row r="2057" spans="13:25">
      <c r="M2057"/>
      <c r="N2057"/>
      <c r="O2057"/>
      <c r="P2057"/>
      <c r="Q2057"/>
      <c r="R2057"/>
      <c r="S2057"/>
      <c r="T2057"/>
      <c r="U2057"/>
      <c r="V2057"/>
      <c r="W2057"/>
      <c r="X2057"/>
      <c r="Y2057"/>
    </row>
    <row r="2058" spans="13:25">
      <c r="M2058"/>
      <c r="N2058"/>
      <c r="O2058"/>
      <c r="P2058"/>
      <c r="Q2058"/>
      <c r="R2058"/>
      <c r="S2058"/>
      <c r="T2058"/>
      <c r="U2058"/>
      <c r="V2058"/>
      <c r="W2058"/>
      <c r="X2058"/>
      <c r="Y2058"/>
    </row>
    <row r="2059" spans="13:25">
      <c r="M2059"/>
      <c r="N2059"/>
      <c r="O2059"/>
      <c r="P2059"/>
      <c r="Q2059"/>
      <c r="R2059"/>
      <c r="S2059"/>
      <c r="T2059"/>
      <c r="U2059"/>
      <c r="V2059"/>
      <c r="W2059"/>
      <c r="X2059"/>
      <c r="Y2059"/>
    </row>
    <row r="2060" spans="13:25">
      <c r="M2060"/>
      <c r="N2060"/>
      <c r="O2060"/>
      <c r="P2060"/>
      <c r="Q2060"/>
      <c r="R2060"/>
      <c r="S2060"/>
      <c r="T2060"/>
      <c r="U2060"/>
      <c r="V2060"/>
      <c r="W2060"/>
      <c r="X2060"/>
      <c r="Y2060"/>
    </row>
    <row r="2061" spans="13:25">
      <c r="M2061"/>
      <c r="N2061"/>
      <c r="O2061"/>
      <c r="P2061"/>
      <c r="Q2061"/>
      <c r="R2061"/>
      <c r="S2061"/>
      <c r="T2061"/>
      <c r="U2061"/>
      <c r="V2061"/>
      <c r="W2061"/>
      <c r="X2061"/>
      <c r="Y2061"/>
    </row>
    <row r="2062" spans="13:25">
      <c r="M2062"/>
      <c r="N2062"/>
      <c r="O2062"/>
      <c r="P2062"/>
      <c r="Q2062"/>
      <c r="R2062"/>
      <c r="S2062"/>
      <c r="T2062"/>
      <c r="U2062"/>
      <c r="V2062"/>
      <c r="W2062"/>
      <c r="X2062"/>
      <c r="Y2062"/>
    </row>
    <row r="2063" spans="13:25">
      <c r="M2063"/>
      <c r="N2063"/>
      <c r="O2063"/>
      <c r="P2063"/>
      <c r="Q2063"/>
      <c r="R2063"/>
      <c r="S2063"/>
      <c r="T2063"/>
      <c r="U2063"/>
      <c r="V2063"/>
      <c r="W2063"/>
      <c r="X2063"/>
      <c r="Y2063"/>
    </row>
    <row r="2064" spans="13:25">
      <c r="M2064"/>
      <c r="N2064"/>
      <c r="O2064"/>
      <c r="P2064"/>
      <c r="Q2064"/>
      <c r="R2064"/>
      <c r="S2064"/>
      <c r="T2064"/>
      <c r="U2064"/>
      <c r="V2064"/>
      <c r="W2064"/>
      <c r="X2064"/>
      <c r="Y2064"/>
    </row>
    <row r="2065" spans="13:25">
      <c r="M2065"/>
      <c r="N2065"/>
      <c r="O2065"/>
      <c r="P2065"/>
      <c r="Q2065"/>
      <c r="R2065"/>
      <c r="S2065"/>
      <c r="T2065"/>
      <c r="U2065"/>
      <c r="V2065"/>
      <c r="W2065"/>
      <c r="X2065"/>
      <c r="Y2065"/>
    </row>
    <row r="2066" spans="13:25">
      <c r="M2066"/>
      <c r="N2066"/>
      <c r="O2066"/>
      <c r="P2066"/>
      <c r="Q2066"/>
      <c r="R2066"/>
      <c r="S2066"/>
      <c r="T2066"/>
      <c r="U2066"/>
      <c r="V2066"/>
      <c r="W2066"/>
      <c r="X2066"/>
      <c r="Y2066"/>
    </row>
    <row r="2067" spans="13:25">
      <c r="M2067"/>
      <c r="N2067"/>
      <c r="O2067"/>
      <c r="P2067"/>
      <c r="Q2067"/>
      <c r="R2067"/>
      <c r="S2067"/>
      <c r="T2067"/>
      <c r="U2067"/>
      <c r="V2067"/>
      <c r="W2067"/>
      <c r="X2067"/>
      <c r="Y2067"/>
    </row>
    <row r="2068" spans="13:25">
      <c r="M2068"/>
      <c r="N2068"/>
      <c r="O2068"/>
      <c r="P2068"/>
      <c r="Q2068"/>
      <c r="R2068"/>
      <c r="S2068"/>
      <c r="T2068"/>
      <c r="U2068"/>
      <c r="V2068"/>
      <c r="W2068"/>
      <c r="X2068"/>
      <c r="Y2068"/>
    </row>
    <row r="2069" spans="13:25">
      <c r="M2069"/>
      <c r="N2069"/>
      <c r="O2069"/>
      <c r="P2069"/>
      <c r="Q2069"/>
      <c r="R2069"/>
      <c r="S2069"/>
      <c r="T2069"/>
      <c r="U2069"/>
      <c r="V2069"/>
      <c r="W2069"/>
      <c r="X2069"/>
      <c r="Y2069"/>
    </row>
    <row r="2070" spans="13:25">
      <c r="M2070"/>
      <c r="N2070"/>
      <c r="O2070"/>
      <c r="P2070"/>
      <c r="Q2070"/>
      <c r="R2070"/>
      <c r="S2070"/>
      <c r="T2070"/>
      <c r="U2070"/>
      <c r="V2070"/>
      <c r="W2070"/>
      <c r="X2070"/>
      <c r="Y2070"/>
    </row>
    <row r="2071" spans="13:25">
      <c r="M2071"/>
      <c r="N2071"/>
      <c r="O2071"/>
      <c r="P2071"/>
      <c r="Q2071"/>
      <c r="R2071"/>
      <c r="S2071"/>
      <c r="T2071"/>
      <c r="U2071"/>
      <c r="V2071"/>
      <c r="W2071"/>
      <c r="X2071"/>
      <c r="Y2071"/>
    </row>
    <row r="2072" spans="13:25">
      <c r="M2072"/>
      <c r="N2072"/>
      <c r="O2072"/>
      <c r="P2072"/>
      <c r="Q2072"/>
      <c r="R2072"/>
      <c r="S2072"/>
      <c r="T2072"/>
      <c r="U2072"/>
      <c r="V2072"/>
      <c r="W2072"/>
      <c r="X2072"/>
      <c r="Y2072"/>
    </row>
    <row r="2073" spans="13:25">
      <c r="M2073"/>
      <c r="N2073"/>
      <c r="O2073"/>
      <c r="P2073"/>
      <c r="Q2073"/>
      <c r="R2073"/>
      <c r="S2073"/>
      <c r="T2073"/>
      <c r="U2073"/>
      <c r="V2073"/>
      <c r="W2073"/>
      <c r="X2073"/>
      <c r="Y2073"/>
    </row>
    <row r="2074" spans="13:25">
      <c r="M2074"/>
      <c r="N2074"/>
      <c r="O2074"/>
      <c r="P2074"/>
      <c r="Q2074"/>
      <c r="R2074"/>
      <c r="S2074"/>
      <c r="T2074"/>
      <c r="U2074"/>
      <c r="V2074"/>
      <c r="W2074"/>
      <c r="X2074"/>
      <c r="Y2074"/>
    </row>
    <row r="2075" spans="13:25">
      <c r="M2075"/>
      <c r="N2075"/>
      <c r="O2075"/>
      <c r="P2075"/>
      <c r="Q2075"/>
      <c r="R2075"/>
      <c r="S2075"/>
      <c r="T2075"/>
      <c r="U2075"/>
      <c r="V2075"/>
      <c r="W2075"/>
      <c r="X2075"/>
      <c r="Y2075"/>
    </row>
    <row r="2076" spans="13:25">
      <c r="M2076"/>
      <c r="N2076"/>
      <c r="O2076"/>
      <c r="P2076"/>
      <c r="Q2076"/>
      <c r="R2076"/>
      <c r="S2076"/>
      <c r="T2076"/>
      <c r="U2076"/>
      <c r="V2076"/>
      <c r="W2076"/>
      <c r="X2076"/>
      <c r="Y2076"/>
    </row>
    <row r="2077" spans="13:25">
      <c r="M2077"/>
      <c r="N2077"/>
      <c r="O2077"/>
      <c r="P2077"/>
      <c r="Q2077"/>
      <c r="R2077"/>
      <c r="S2077"/>
      <c r="T2077"/>
      <c r="U2077"/>
      <c r="V2077"/>
      <c r="W2077"/>
      <c r="X2077"/>
      <c r="Y2077"/>
    </row>
    <row r="2078" spans="13:25">
      <c r="M2078"/>
      <c r="N2078"/>
      <c r="O2078"/>
      <c r="P2078"/>
      <c r="Q2078"/>
      <c r="R2078"/>
      <c r="S2078"/>
      <c r="T2078"/>
      <c r="U2078"/>
      <c r="V2078"/>
      <c r="W2078"/>
      <c r="X2078"/>
      <c r="Y2078"/>
    </row>
    <row r="2079" spans="13:25">
      <c r="M2079"/>
      <c r="N2079"/>
      <c r="O2079"/>
      <c r="P2079"/>
      <c r="Q2079"/>
      <c r="R2079"/>
      <c r="S2079"/>
      <c r="T2079"/>
      <c r="U2079"/>
      <c r="V2079"/>
      <c r="W2079"/>
      <c r="X2079"/>
      <c r="Y2079"/>
    </row>
    <row r="2080" spans="13:25">
      <c r="M2080"/>
      <c r="N2080"/>
      <c r="O2080"/>
      <c r="P2080"/>
      <c r="Q2080"/>
      <c r="R2080"/>
      <c r="S2080"/>
      <c r="T2080"/>
      <c r="U2080"/>
      <c r="V2080"/>
      <c r="W2080"/>
      <c r="X2080"/>
      <c r="Y2080"/>
    </row>
    <row r="2081" spans="13:25">
      <c r="M2081"/>
      <c r="N2081"/>
      <c r="O2081"/>
      <c r="P2081"/>
      <c r="Q2081"/>
      <c r="R2081"/>
      <c r="S2081"/>
      <c r="T2081"/>
      <c r="U2081"/>
      <c r="V2081"/>
      <c r="W2081"/>
      <c r="X2081"/>
      <c r="Y2081"/>
    </row>
    <row r="2082" spans="13:25">
      <c r="M2082"/>
      <c r="N2082"/>
      <c r="O2082"/>
      <c r="P2082"/>
      <c r="Q2082"/>
      <c r="R2082"/>
      <c r="S2082"/>
      <c r="T2082"/>
      <c r="U2082"/>
      <c r="V2082"/>
      <c r="W2082"/>
      <c r="X2082"/>
      <c r="Y2082"/>
    </row>
    <row r="2083" spans="13:25">
      <c r="M2083"/>
      <c r="N2083"/>
      <c r="O2083"/>
      <c r="P2083"/>
      <c r="Q2083"/>
      <c r="R2083"/>
      <c r="S2083"/>
      <c r="T2083"/>
      <c r="U2083"/>
      <c r="V2083"/>
      <c r="W2083"/>
      <c r="X2083"/>
      <c r="Y2083"/>
    </row>
    <row r="2084" spans="13:25">
      <c r="M2084"/>
      <c r="N2084"/>
      <c r="O2084"/>
      <c r="P2084"/>
      <c r="Q2084"/>
      <c r="R2084"/>
      <c r="S2084"/>
      <c r="T2084"/>
      <c r="U2084"/>
      <c r="V2084"/>
      <c r="W2084"/>
      <c r="X2084"/>
      <c r="Y2084"/>
    </row>
    <row r="2085" spans="13:25">
      <c r="M2085"/>
      <c r="N2085"/>
      <c r="O2085"/>
      <c r="P2085"/>
      <c r="Q2085"/>
      <c r="R2085"/>
      <c r="S2085"/>
      <c r="T2085"/>
      <c r="U2085"/>
      <c r="V2085"/>
      <c r="W2085"/>
      <c r="X2085"/>
      <c r="Y2085"/>
    </row>
    <row r="2086" spans="13:25">
      <c r="M2086"/>
      <c r="N2086"/>
      <c r="O2086"/>
      <c r="P2086"/>
      <c r="Q2086"/>
      <c r="R2086"/>
      <c r="S2086"/>
      <c r="T2086"/>
      <c r="U2086"/>
      <c r="V2086"/>
      <c r="W2086"/>
      <c r="X2086"/>
      <c r="Y2086"/>
    </row>
    <row r="2087" spans="13:25">
      <c r="M2087"/>
      <c r="N2087"/>
      <c r="O2087"/>
      <c r="P2087"/>
      <c r="Q2087"/>
      <c r="R2087"/>
      <c r="S2087"/>
      <c r="T2087"/>
      <c r="U2087"/>
      <c r="V2087"/>
      <c r="W2087"/>
      <c r="X2087"/>
      <c r="Y2087"/>
    </row>
    <row r="2088" spans="13:25">
      <c r="M2088"/>
      <c r="N2088"/>
      <c r="O2088"/>
      <c r="P2088"/>
      <c r="Q2088"/>
      <c r="R2088"/>
      <c r="S2088"/>
      <c r="T2088"/>
      <c r="U2088"/>
      <c r="V2088"/>
      <c r="W2088"/>
      <c r="X2088"/>
      <c r="Y2088"/>
    </row>
    <row r="2089" spans="13:25">
      <c r="M2089"/>
      <c r="N2089"/>
      <c r="O2089"/>
      <c r="P2089"/>
      <c r="Q2089"/>
      <c r="R2089"/>
      <c r="S2089"/>
      <c r="T2089"/>
      <c r="U2089"/>
      <c r="V2089"/>
      <c r="W2089"/>
      <c r="X2089"/>
      <c r="Y2089"/>
    </row>
    <row r="2090" spans="13:25">
      <c r="M2090"/>
      <c r="N2090"/>
      <c r="O2090"/>
      <c r="P2090"/>
      <c r="Q2090"/>
      <c r="R2090"/>
      <c r="S2090"/>
      <c r="T2090"/>
      <c r="U2090"/>
      <c r="V2090"/>
      <c r="W2090"/>
      <c r="X2090"/>
      <c r="Y2090"/>
    </row>
    <row r="2091" spans="13:25">
      <c r="M2091"/>
      <c r="N2091"/>
      <c r="O2091"/>
      <c r="P2091"/>
      <c r="Q2091"/>
      <c r="R2091"/>
      <c r="S2091"/>
      <c r="T2091"/>
      <c r="U2091"/>
      <c r="V2091"/>
      <c r="W2091"/>
      <c r="X2091"/>
      <c r="Y2091"/>
    </row>
    <row r="2092" spans="13:25">
      <c r="M2092"/>
      <c r="N2092"/>
      <c r="O2092"/>
      <c r="P2092"/>
      <c r="Q2092"/>
      <c r="R2092"/>
      <c r="S2092"/>
      <c r="T2092"/>
      <c r="U2092"/>
      <c r="V2092"/>
      <c r="W2092"/>
      <c r="X2092"/>
      <c r="Y2092"/>
    </row>
    <row r="2093" spans="13:25">
      <c r="M2093"/>
      <c r="N2093"/>
      <c r="O2093"/>
      <c r="P2093"/>
      <c r="Q2093"/>
      <c r="R2093"/>
      <c r="S2093"/>
      <c r="T2093"/>
      <c r="U2093"/>
      <c r="V2093"/>
      <c r="W2093"/>
      <c r="X2093"/>
      <c r="Y2093"/>
    </row>
    <row r="2094" spans="13:25">
      <c r="M2094"/>
      <c r="N2094"/>
      <c r="O2094"/>
      <c r="P2094"/>
      <c r="Q2094"/>
      <c r="R2094"/>
      <c r="S2094"/>
      <c r="T2094"/>
      <c r="U2094"/>
      <c r="V2094"/>
      <c r="W2094"/>
      <c r="X2094"/>
      <c r="Y2094"/>
    </row>
    <row r="2095" spans="13:25">
      <c r="M2095"/>
      <c r="N2095"/>
      <c r="O2095"/>
      <c r="P2095"/>
      <c r="Q2095"/>
      <c r="R2095"/>
      <c r="S2095"/>
      <c r="T2095"/>
      <c r="U2095"/>
      <c r="V2095"/>
      <c r="W2095"/>
      <c r="X2095"/>
      <c r="Y2095"/>
    </row>
    <row r="2096" spans="13:25">
      <c r="M2096"/>
      <c r="N2096"/>
      <c r="O2096"/>
      <c r="P2096"/>
      <c r="Q2096"/>
      <c r="R2096"/>
      <c r="S2096"/>
      <c r="T2096"/>
      <c r="U2096"/>
      <c r="V2096"/>
      <c r="W2096"/>
      <c r="X2096"/>
      <c r="Y2096"/>
    </row>
    <row r="2097" spans="13:25">
      <c r="M2097"/>
      <c r="N2097"/>
      <c r="O2097"/>
      <c r="P2097"/>
      <c r="Q2097"/>
      <c r="R2097"/>
      <c r="S2097"/>
      <c r="T2097"/>
      <c r="U2097"/>
      <c r="V2097"/>
      <c r="W2097"/>
      <c r="X2097"/>
      <c r="Y2097"/>
    </row>
    <row r="2098" spans="13:25">
      <c r="M2098"/>
      <c r="N2098"/>
      <c r="O2098"/>
      <c r="P2098"/>
      <c r="Q2098"/>
      <c r="R2098"/>
      <c r="S2098"/>
      <c r="T2098"/>
      <c r="U2098"/>
      <c r="V2098"/>
      <c r="W2098"/>
      <c r="X2098"/>
      <c r="Y2098"/>
    </row>
    <row r="2099" spans="13:25">
      <c r="M2099"/>
      <c r="N2099"/>
      <c r="O2099"/>
      <c r="P2099"/>
      <c r="Q2099"/>
      <c r="R2099"/>
      <c r="S2099"/>
      <c r="T2099"/>
      <c r="U2099"/>
      <c r="V2099"/>
      <c r="W2099"/>
      <c r="X2099"/>
      <c r="Y2099"/>
    </row>
    <row r="2100" spans="13:25">
      <c r="M2100"/>
      <c r="N2100"/>
      <c r="O2100"/>
      <c r="P2100"/>
      <c r="Q2100"/>
      <c r="R2100"/>
      <c r="S2100"/>
      <c r="T2100"/>
      <c r="U2100"/>
      <c r="V2100"/>
      <c r="W2100"/>
      <c r="X2100"/>
      <c r="Y2100"/>
    </row>
    <row r="2101" spans="13:25">
      <c r="M2101"/>
      <c r="N2101"/>
      <c r="O2101"/>
      <c r="P2101"/>
      <c r="Q2101"/>
      <c r="R2101"/>
      <c r="S2101"/>
      <c r="T2101"/>
      <c r="U2101"/>
      <c r="V2101"/>
      <c r="W2101"/>
      <c r="X2101"/>
      <c r="Y2101"/>
    </row>
    <row r="2102" spans="13:25">
      <c r="M2102"/>
      <c r="N2102"/>
      <c r="O2102"/>
      <c r="P2102"/>
      <c r="Q2102"/>
      <c r="R2102"/>
      <c r="S2102"/>
      <c r="T2102"/>
      <c r="U2102"/>
      <c r="V2102"/>
      <c r="W2102"/>
      <c r="X2102"/>
      <c r="Y2102"/>
    </row>
    <row r="2103" spans="13:25">
      <c r="M2103"/>
      <c r="N2103"/>
      <c r="O2103"/>
      <c r="P2103"/>
      <c r="Q2103"/>
      <c r="R2103"/>
      <c r="S2103"/>
      <c r="T2103"/>
      <c r="U2103"/>
      <c r="V2103"/>
      <c r="W2103"/>
      <c r="X2103"/>
      <c r="Y2103"/>
    </row>
    <row r="2104" spans="13:25">
      <c r="M2104"/>
      <c r="N2104"/>
      <c r="O2104"/>
      <c r="P2104"/>
      <c r="Q2104"/>
      <c r="R2104"/>
      <c r="S2104"/>
      <c r="T2104"/>
      <c r="U2104"/>
      <c r="V2104"/>
      <c r="W2104"/>
      <c r="X2104"/>
      <c r="Y2104"/>
    </row>
    <row r="2105" spans="13:25">
      <c r="M2105"/>
      <c r="N2105"/>
      <c r="O2105"/>
      <c r="P2105"/>
      <c r="Q2105"/>
      <c r="R2105"/>
      <c r="S2105"/>
      <c r="T2105"/>
      <c r="U2105"/>
      <c r="V2105"/>
      <c r="W2105"/>
      <c r="X2105"/>
      <c r="Y2105"/>
    </row>
    <row r="2106" spans="13:25">
      <c r="M2106"/>
      <c r="N2106"/>
      <c r="O2106"/>
      <c r="P2106"/>
      <c r="Q2106"/>
      <c r="R2106"/>
      <c r="S2106"/>
      <c r="T2106"/>
      <c r="U2106"/>
      <c r="V2106"/>
      <c r="W2106"/>
      <c r="X2106"/>
      <c r="Y2106"/>
    </row>
    <row r="2107" spans="13:25">
      <c r="M2107"/>
      <c r="N2107"/>
      <c r="O2107"/>
      <c r="P2107"/>
      <c r="Q2107"/>
      <c r="R2107"/>
      <c r="S2107"/>
      <c r="T2107"/>
      <c r="U2107"/>
      <c r="V2107"/>
      <c r="W2107"/>
      <c r="X2107"/>
      <c r="Y2107"/>
    </row>
    <row r="2108" spans="13:25">
      <c r="M2108"/>
      <c r="N2108"/>
      <c r="O2108"/>
      <c r="P2108"/>
      <c r="Q2108"/>
      <c r="R2108"/>
      <c r="S2108"/>
      <c r="T2108"/>
      <c r="U2108"/>
      <c r="V2108"/>
      <c r="W2108"/>
      <c r="X2108"/>
      <c r="Y2108"/>
    </row>
    <row r="2109" spans="13:25">
      <c r="M2109"/>
      <c r="N2109"/>
      <c r="O2109"/>
      <c r="P2109"/>
      <c r="Q2109"/>
      <c r="R2109"/>
      <c r="S2109"/>
      <c r="T2109"/>
      <c r="U2109"/>
      <c r="V2109"/>
      <c r="W2109"/>
      <c r="X2109"/>
      <c r="Y2109"/>
    </row>
    <row r="2110" spans="13:25">
      <c r="M2110"/>
      <c r="N2110"/>
      <c r="O2110"/>
      <c r="P2110"/>
      <c r="Q2110"/>
      <c r="R2110"/>
      <c r="S2110"/>
      <c r="T2110"/>
      <c r="U2110"/>
      <c r="V2110"/>
      <c r="W2110"/>
      <c r="X2110"/>
      <c r="Y2110"/>
    </row>
    <row r="2111" spans="13:25">
      <c r="M2111"/>
      <c r="N2111"/>
      <c r="O2111"/>
      <c r="P2111"/>
      <c r="Q2111"/>
      <c r="R2111"/>
      <c r="S2111"/>
      <c r="T2111"/>
      <c r="U2111"/>
      <c r="V2111"/>
      <c r="W2111"/>
      <c r="X2111"/>
      <c r="Y2111"/>
    </row>
    <row r="2112" spans="13:25">
      <c r="M2112"/>
      <c r="N2112"/>
      <c r="O2112"/>
      <c r="P2112"/>
      <c r="Q2112"/>
      <c r="R2112"/>
      <c r="S2112"/>
      <c r="T2112"/>
      <c r="U2112"/>
      <c r="V2112"/>
      <c r="W2112"/>
      <c r="X2112"/>
      <c r="Y2112"/>
    </row>
    <row r="2113" spans="13:25">
      <c r="M2113"/>
      <c r="N2113"/>
      <c r="O2113"/>
      <c r="P2113"/>
      <c r="Q2113"/>
      <c r="R2113"/>
      <c r="S2113"/>
      <c r="T2113"/>
      <c r="U2113"/>
      <c r="V2113"/>
      <c r="W2113"/>
      <c r="X2113"/>
      <c r="Y2113"/>
    </row>
    <row r="2114" spans="13:25">
      <c r="M2114"/>
      <c r="N2114"/>
      <c r="O2114"/>
      <c r="P2114"/>
      <c r="Q2114"/>
      <c r="R2114"/>
      <c r="S2114"/>
      <c r="T2114"/>
      <c r="U2114"/>
      <c r="V2114"/>
      <c r="W2114"/>
      <c r="X2114"/>
      <c r="Y2114"/>
    </row>
    <row r="2115" spans="13:25">
      <c r="M2115"/>
      <c r="N2115"/>
      <c r="O2115"/>
      <c r="P2115"/>
      <c r="Q2115"/>
      <c r="R2115"/>
      <c r="S2115"/>
      <c r="T2115"/>
      <c r="U2115"/>
      <c r="V2115"/>
      <c r="W2115"/>
      <c r="X2115"/>
      <c r="Y2115"/>
    </row>
    <row r="2116" spans="13:25">
      <c r="M2116"/>
      <c r="N2116"/>
      <c r="O2116"/>
      <c r="P2116"/>
      <c r="Q2116"/>
      <c r="R2116"/>
      <c r="S2116"/>
      <c r="T2116"/>
      <c r="U2116"/>
      <c r="V2116"/>
      <c r="W2116"/>
      <c r="X2116"/>
      <c r="Y2116"/>
    </row>
    <row r="2117" spans="13:25">
      <c r="M2117"/>
      <c r="N2117"/>
      <c r="O2117"/>
      <c r="P2117"/>
      <c r="Q2117"/>
      <c r="R2117"/>
      <c r="S2117"/>
      <c r="T2117"/>
      <c r="U2117"/>
      <c r="V2117"/>
      <c r="W2117"/>
      <c r="X2117"/>
      <c r="Y2117"/>
    </row>
    <row r="2118" spans="13:25">
      <c r="M2118"/>
      <c r="N2118"/>
      <c r="O2118"/>
      <c r="P2118"/>
      <c r="Q2118"/>
      <c r="R2118"/>
      <c r="S2118"/>
      <c r="T2118"/>
      <c r="U2118"/>
      <c r="V2118"/>
      <c r="W2118"/>
      <c r="X2118"/>
      <c r="Y2118"/>
    </row>
    <row r="2119" spans="13:25">
      <c r="M2119"/>
      <c r="N2119"/>
      <c r="O2119"/>
      <c r="P2119"/>
      <c r="Q2119"/>
      <c r="R2119"/>
      <c r="S2119"/>
      <c r="T2119"/>
      <c r="U2119"/>
      <c r="V2119"/>
      <c r="W2119"/>
      <c r="X2119"/>
      <c r="Y2119"/>
    </row>
    <row r="2120" spans="13:25">
      <c r="M2120"/>
      <c r="N2120"/>
      <c r="O2120"/>
      <c r="P2120"/>
      <c r="Q2120"/>
      <c r="R2120"/>
      <c r="S2120"/>
      <c r="T2120"/>
      <c r="U2120"/>
      <c r="V2120"/>
      <c r="W2120"/>
      <c r="X2120"/>
      <c r="Y2120"/>
    </row>
    <row r="2121" spans="13:25">
      <c r="M2121"/>
      <c r="N2121"/>
      <c r="O2121"/>
      <c r="P2121"/>
      <c r="Q2121"/>
      <c r="R2121"/>
      <c r="S2121"/>
      <c r="T2121"/>
      <c r="U2121"/>
      <c r="V2121"/>
      <c r="W2121"/>
      <c r="X2121"/>
      <c r="Y2121"/>
    </row>
    <row r="2122" spans="13:25">
      <c r="M2122"/>
      <c r="N2122"/>
      <c r="O2122"/>
      <c r="P2122"/>
      <c r="Q2122"/>
      <c r="R2122"/>
      <c r="S2122"/>
      <c r="T2122"/>
      <c r="U2122"/>
      <c r="V2122"/>
      <c r="W2122"/>
      <c r="X2122"/>
      <c r="Y2122"/>
    </row>
    <row r="2123" spans="13:25">
      <c r="M2123"/>
      <c r="N2123"/>
      <c r="O2123"/>
      <c r="P2123"/>
      <c r="Q2123"/>
      <c r="R2123"/>
      <c r="S2123"/>
      <c r="T2123"/>
      <c r="U2123"/>
      <c r="V2123"/>
      <c r="W2123"/>
      <c r="X2123"/>
      <c r="Y2123"/>
    </row>
    <row r="2124" spans="13:25">
      <c r="M2124"/>
      <c r="N2124"/>
      <c r="O2124"/>
      <c r="P2124"/>
      <c r="Q2124"/>
      <c r="R2124"/>
      <c r="S2124"/>
      <c r="T2124"/>
      <c r="U2124"/>
      <c r="V2124"/>
      <c r="W2124"/>
      <c r="X2124"/>
      <c r="Y2124"/>
    </row>
    <row r="2125" spans="13:25">
      <c r="M2125"/>
      <c r="N2125"/>
      <c r="O2125"/>
      <c r="P2125"/>
      <c r="Q2125"/>
      <c r="R2125"/>
      <c r="S2125"/>
      <c r="T2125"/>
      <c r="U2125"/>
      <c r="V2125"/>
      <c r="W2125"/>
      <c r="X2125"/>
      <c r="Y2125"/>
    </row>
    <row r="2126" spans="13:25">
      <c r="M2126"/>
      <c r="N2126"/>
      <c r="O2126"/>
      <c r="P2126"/>
      <c r="Q2126"/>
      <c r="R2126"/>
      <c r="S2126"/>
      <c r="T2126"/>
      <c r="U2126"/>
      <c r="V2126"/>
      <c r="W2126"/>
      <c r="X2126"/>
      <c r="Y2126"/>
    </row>
    <row r="2127" spans="13:25">
      <c r="M2127"/>
      <c r="N2127"/>
      <c r="O2127"/>
      <c r="P2127"/>
      <c r="Q2127"/>
      <c r="R2127"/>
      <c r="S2127"/>
      <c r="T2127"/>
      <c r="U2127"/>
      <c r="V2127"/>
      <c r="W2127"/>
      <c r="X2127"/>
      <c r="Y2127"/>
    </row>
    <row r="2128" spans="13:25">
      <c r="M2128"/>
      <c r="N2128"/>
      <c r="O2128"/>
      <c r="P2128"/>
      <c r="Q2128"/>
      <c r="R2128"/>
      <c r="S2128"/>
      <c r="T2128"/>
      <c r="U2128"/>
      <c r="V2128"/>
      <c r="W2128"/>
      <c r="X2128"/>
      <c r="Y2128"/>
    </row>
    <row r="2129" spans="13:25">
      <c r="M2129"/>
      <c r="N2129"/>
      <c r="O2129"/>
      <c r="P2129"/>
      <c r="Q2129"/>
      <c r="R2129"/>
      <c r="S2129"/>
      <c r="T2129"/>
      <c r="U2129"/>
      <c r="V2129"/>
      <c r="W2129"/>
      <c r="X2129"/>
      <c r="Y2129"/>
    </row>
    <row r="2130" spans="13:25">
      <c r="M2130"/>
      <c r="N2130"/>
      <c r="O2130"/>
      <c r="P2130"/>
      <c r="Q2130"/>
      <c r="R2130"/>
      <c r="S2130"/>
      <c r="T2130"/>
      <c r="U2130"/>
      <c r="V2130"/>
      <c r="W2130"/>
      <c r="X2130"/>
      <c r="Y2130"/>
    </row>
    <row r="2131" spans="13:25">
      <c r="M2131"/>
      <c r="N2131"/>
      <c r="O2131"/>
      <c r="P2131"/>
      <c r="Q2131"/>
      <c r="R2131"/>
      <c r="S2131"/>
      <c r="T2131"/>
      <c r="U2131"/>
      <c r="V2131"/>
      <c r="W2131"/>
      <c r="X2131"/>
      <c r="Y2131"/>
    </row>
    <row r="2132" spans="13:25">
      <c r="M2132"/>
      <c r="N2132"/>
      <c r="O2132"/>
      <c r="P2132"/>
      <c r="Q2132"/>
      <c r="R2132"/>
      <c r="S2132"/>
      <c r="T2132"/>
      <c r="U2132"/>
      <c r="V2132"/>
      <c r="W2132"/>
      <c r="X2132"/>
      <c r="Y2132"/>
    </row>
    <row r="2133" spans="13:25">
      <c r="M2133"/>
      <c r="N2133"/>
      <c r="O2133"/>
      <c r="P2133"/>
      <c r="Q2133"/>
      <c r="R2133"/>
      <c r="S2133"/>
      <c r="T2133"/>
      <c r="U2133"/>
      <c r="V2133"/>
      <c r="W2133"/>
      <c r="X2133"/>
      <c r="Y2133"/>
    </row>
    <row r="2134" spans="13:25">
      <c r="M2134"/>
      <c r="N2134"/>
      <c r="O2134"/>
      <c r="P2134"/>
      <c r="Q2134"/>
      <c r="R2134"/>
      <c r="S2134"/>
      <c r="T2134"/>
      <c r="U2134"/>
      <c r="V2134"/>
      <c r="W2134"/>
      <c r="X2134"/>
      <c r="Y2134"/>
    </row>
    <row r="2135" spans="13:25">
      <c r="M2135"/>
      <c r="N2135"/>
      <c r="O2135"/>
      <c r="P2135"/>
      <c r="Q2135"/>
      <c r="R2135"/>
      <c r="S2135"/>
      <c r="T2135"/>
      <c r="U2135"/>
      <c r="V2135"/>
      <c r="W2135"/>
      <c r="X2135"/>
      <c r="Y2135"/>
    </row>
    <row r="2136" spans="13:25">
      <c r="M2136"/>
      <c r="N2136"/>
      <c r="O2136"/>
      <c r="P2136"/>
      <c r="Q2136"/>
      <c r="R2136"/>
      <c r="S2136"/>
      <c r="T2136"/>
      <c r="U2136"/>
      <c r="V2136"/>
      <c r="W2136"/>
      <c r="X2136"/>
      <c r="Y2136"/>
    </row>
    <row r="2137" spans="13:25">
      <c r="M2137"/>
      <c r="N2137"/>
      <c r="O2137"/>
      <c r="P2137"/>
      <c r="Q2137"/>
      <c r="R2137"/>
      <c r="S2137"/>
      <c r="T2137"/>
      <c r="U2137"/>
      <c r="V2137"/>
      <c r="W2137"/>
      <c r="X2137"/>
      <c r="Y2137"/>
    </row>
    <row r="2138" spans="13:25">
      <c r="M2138"/>
      <c r="N2138"/>
      <c r="O2138"/>
      <c r="P2138"/>
      <c r="Q2138"/>
      <c r="R2138"/>
      <c r="S2138"/>
      <c r="T2138"/>
      <c r="U2138"/>
      <c r="V2138"/>
      <c r="W2138"/>
      <c r="X2138"/>
      <c r="Y2138"/>
    </row>
    <row r="2139" spans="13:25">
      <c r="M2139"/>
      <c r="N2139"/>
      <c r="O2139"/>
      <c r="P2139"/>
      <c r="Q2139"/>
      <c r="R2139"/>
      <c r="S2139"/>
      <c r="T2139"/>
      <c r="U2139"/>
      <c r="V2139"/>
      <c r="W2139"/>
      <c r="X2139"/>
      <c r="Y2139"/>
    </row>
    <row r="2140" spans="13:25">
      <c r="M2140"/>
      <c r="N2140"/>
      <c r="O2140"/>
      <c r="P2140"/>
      <c r="Q2140"/>
      <c r="R2140"/>
      <c r="S2140"/>
      <c r="T2140"/>
      <c r="U2140"/>
      <c r="V2140"/>
      <c r="W2140"/>
      <c r="X2140"/>
      <c r="Y2140"/>
    </row>
    <row r="2141" spans="13:25">
      <c r="M2141"/>
      <c r="N2141"/>
      <c r="O2141"/>
      <c r="P2141"/>
      <c r="Q2141"/>
      <c r="R2141"/>
      <c r="S2141"/>
      <c r="T2141"/>
      <c r="U2141"/>
      <c r="V2141"/>
      <c r="W2141"/>
      <c r="X2141"/>
      <c r="Y2141"/>
    </row>
    <row r="2142" spans="13:25">
      <c r="M2142"/>
      <c r="N2142"/>
      <c r="O2142"/>
      <c r="P2142"/>
      <c r="Q2142"/>
      <c r="R2142"/>
      <c r="S2142"/>
      <c r="T2142"/>
      <c r="U2142"/>
      <c r="V2142"/>
      <c r="W2142"/>
      <c r="X2142"/>
      <c r="Y2142"/>
    </row>
    <row r="2143" spans="13:25">
      <c r="M2143"/>
      <c r="N2143"/>
      <c r="O2143"/>
      <c r="P2143"/>
      <c r="Q2143"/>
      <c r="R2143"/>
      <c r="S2143"/>
      <c r="T2143"/>
      <c r="U2143"/>
      <c r="V2143"/>
      <c r="W2143"/>
      <c r="X2143"/>
      <c r="Y2143"/>
    </row>
    <row r="2144" spans="13:25">
      <c r="M2144"/>
      <c r="N2144"/>
      <c r="O2144"/>
      <c r="P2144"/>
      <c r="Q2144"/>
      <c r="R2144"/>
      <c r="S2144"/>
      <c r="T2144"/>
      <c r="U2144"/>
      <c r="V2144"/>
      <c r="W2144"/>
      <c r="X2144"/>
      <c r="Y2144"/>
    </row>
    <row r="2145" spans="13:25">
      <c r="M2145"/>
      <c r="N2145"/>
      <c r="O2145"/>
      <c r="P2145"/>
      <c r="Q2145"/>
      <c r="R2145"/>
      <c r="S2145"/>
      <c r="T2145"/>
      <c r="U2145"/>
      <c r="V2145"/>
      <c r="W2145"/>
      <c r="X2145"/>
      <c r="Y2145"/>
    </row>
    <row r="2146" spans="13:25">
      <c r="M2146"/>
      <c r="N2146"/>
      <c r="O2146"/>
      <c r="P2146"/>
      <c r="Q2146"/>
      <c r="R2146"/>
      <c r="S2146"/>
      <c r="T2146"/>
      <c r="U2146"/>
      <c r="V2146"/>
      <c r="W2146"/>
      <c r="X2146"/>
      <c r="Y2146"/>
    </row>
    <row r="2147" spans="13:25">
      <c r="M2147"/>
      <c r="N2147"/>
      <c r="O2147"/>
      <c r="P2147"/>
      <c r="Q2147"/>
      <c r="R2147"/>
      <c r="S2147"/>
      <c r="T2147"/>
      <c r="U2147"/>
      <c r="V2147"/>
      <c r="W2147"/>
      <c r="X2147"/>
      <c r="Y2147"/>
    </row>
    <row r="2148" spans="13:25">
      <c r="M2148"/>
      <c r="N2148"/>
      <c r="O2148"/>
      <c r="P2148"/>
      <c r="Q2148"/>
      <c r="R2148"/>
      <c r="S2148"/>
      <c r="T2148"/>
      <c r="U2148"/>
      <c r="V2148"/>
      <c r="W2148"/>
      <c r="X2148"/>
      <c r="Y2148"/>
    </row>
    <row r="2149" spans="13:25">
      <c r="M2149"/>
      <c r="N2149"/>
      <c r="O2149"/>
      <c r="P2149"/>
      <c r="Q2149"/>
      <c r="R2149"/>
      <c r="S2149"/>
      <c r="T2149"/>
      <c r="U2149"/>
      <c r="V2149"/>
      <c r="W2149"/>
      <c r="X2149"/>
      <c r="Y2149"/>
    </row>
    <row r="2150" spans="13:25">
      <c r="M2150"/>
      <c r="N2150"/>
      <c r="O2150"/>
      <c r="P2150"/>
      <c r="Q2150"/>
      <c r="R2150"/>
      <c r="S2150"/>
      <c r="T2150"/>
      <c r="U2150"/>
      <c r="V2150"/>
      <c r="W2150"/>
      <c r="X2150"/>
      <c r="Y2150"/>
    </row>
    <row r="2151" spans="13:25">
      <c r="M2151"/>
      <c r="N2151"/>
      <c r="O2151"/>
      <c r="P2151"/>
      <c r="Q2151"/>
      <c r="R2151"/>
      <c r="S2151"/>
      <c r="T2151"/>
      <c r="U2151"/>
      <c r="V2151"/>
      <c r="W2151"/>
      <c r="X2151"/>
      <c r="Y2151"/>
    </row>
    <row r="2152" spans="13:25">
      <c r="M2152"/>
      <c r="N2152"/>
      <c r="O2152"/>
      <c r="P2152"/>
      <c r="Q2152"/>
      <c r="R2152"/>
      <c r="S2152"/>
      <c r="T2152"/>
      <c r="U2152"/>
      <c r="V2152"/>
      <c r="W2152"/>
      <c r="X2152"/>
      <c r="Y2152"/>
    </row>
    <row r="2153" spans="13:25">
      <c r="M2153"/>
      <c r="N2153"/>
      <c r="O2153"/>
      <c r="P2153"/>
      <c r="Q2153"/>
      <c r="R2153"/>
      <c r="S2153"/>
      <c r="T2153"/>
      <c r="U2153"/>
      <c r="V2153"/>
      <c r="W2153"/>
      <c r="X2153"/>
      <c r="Y2153"/>
    </row>
    <row r="2154" spans="13:25">
      <c r="M2154"/>
      <c r="N2154"/>
      <c r="O2154"/>
      <c r="P2154"/>
      <c r="Q2154"/>
      <c r="R2154"/>
      <c r="S2154"/>
      <c r="T2154"/>
      <c r="U2154"/>
      <c r="V2154"/>
      <c r="W2154"/>
      <c r="X2154"/>
      <c r="Y2154"/>
    </row>
    <row r="2155" spans="13:25">
      <c r="M2155"/>
      <c r="N2155"/>
      <c r="O2155"/>
      <c r="P2155"/>
      <c r="Q2155"/>
      <c r="R2155"/>
      <c r="S2155"/>
      <c r="T2155"/>
      <c r="U2155"/>
      <c r="V2155"/>
      <c r="W2155"/>
      <c r="X2155"/>
      <c r="Y2155"/>
    </row>
    <row r="2156" spans="13:25">
      <c r="M2156"/>
      <c r="N2156"/>
      <c r="O2156"/>
      <c r="P2156"/>
      <c r="Q2156"/>
      <c r="R2156"/>
      <c r="S2156"/>
      <c r="T2156"/>
      <c r="U2156"/>
      <c r="V2156"/>
      <c r="W2156"/>
      <c r="X2156"/>
      <c r="Y2156"/>
    </row>
    <row r="2157" spans="13:25">
      <c r="M2157"/>
      <c r="N2157"/>
      <c r="O2157"/>
      <c r="P2157"/>
      <c r="Q2157"/>
      <c r="R2157"/>
      <c r="S2157"/>
      <c r="T2157"/>
      <c r="U2157"/>
      <c r="V2157"/>
      <c r="W2157"/>
      <c r="X2157"/>
      <c r="Y2157"/>
    </row>
    <row r="2158" spans="13:25">
      <c r="M2158"/>
      <c r="N2158"/>
      <c r="O2158"/>
      <c r="P2158"/>
      <c r="Q2158"/>
      <c r="R2158"/>
      <c r="S2158"/>
      <c r="T2158"/>
      <c r="U2158"/>
      <c r="V2158"/>
      <c r="W2158"/>
      <c r="X2158"/>
      <c r="Y2158"/>
    </row>
    <row r="2159" spans="13:25">
      <c r="M2159"/>
      <c r="N2159"/>
      <c r="O2159"/>
      <c r="P2159"/>
      <c r="Q2159"/>
      <c r="R2159"/>
      <c r="S2159"/>
      <c r="T2159"/>
      <c r="U2159"/>
      <c r="V2159"/>
      <c r="W2159"/>
      <c r="X2159"/>
      <c r="Y2159"/>
    </row>
    <row r="2160" spans="13:25">
      <c r="M2160"/>
      <c r="N2160"/>
      <c r="O2160"/>
      <c r="P2160"/>
      <c r="Q2160"/>
      <c r="R2160"/>
      <c r="S2160"/>
      <c r="T2160"/>
      <c r="U2160"/>
      <c r="V2160"/>
      <c r="W2160"/>
      <c r="X2160"/>
      <c r="Y2160"/>
    </row>
    <row r="2161" spans="13:25">
      <c r="M2161"/>
      <c r="N2161"/>
      <c r="O2161"/>
      <c r="P2161"/>
      <c r="Q2161"/>
      <c r="R2161"/>
      <c r="S2161"/>
      <c r="T2161"/>
      <c r="U2161"/>
      <c r="V2161"/>
      <c r="W2161"/>
      <c r="X2161"/>
      <c r="Y2161"/>
    </row>
    <row r="2162" spans="13:25">
      <c r="M2162"/>
      <c r="N2162"/>
      <c r="O2162"/>
      <c r="P2162"/>
      <c r="Q2162"/>
      <c r="R2162"/>
      <c r="S2162"/>
      <c r="T2162"/>
      <c r="U2162"/>
      <c r="V2162"/>
      <c r="W2162"/>
      <c r="X2162"/>
      <c r="Y2162"/>
    </row>
    <row r="2163" spans="13:25">
      <c r="M2163"/>
      <c r="N2163"/>
      <c r="O2163"/>
      <c r="P2163"/>
      <c r="Q2163"/>
      <c r="R2163"/>
      <c r="S2163"/>
      <c r="T2163"/>
      <c r="U2163"/>
      <c r="V2163"/>
      <c r="W2163"/>
      <c r="X2163"/>
      <c r="Y2163"/>
    </row>
    <row r="2164" spans="13:25">
      <c r="M2164"/>
      <c r="N2164"/>
      <c r="O2164"/>
      <c r="P2164"/>
      <c r="Q2164"/>
      <c r="R2164"/>
      <c r="S2164"/>
      <c r="T2164"/>
      <c r="U2164"/>
      <c r="V2164"/>
      <c r="W2164"/>
      <c r="X2164"/>
      <c r="Y2164"/>
    </row>
    <row r="2165" spans="13:25">
      <c r="M2165"/>
      <c r="N2165"/>
      <c r="O2165"/>
      <c r="P2165"/>
      <c r="Q2165"/>
      <c r="R2165"/>
      <c r="S2165"/>
      <c r="T2165"/>
      <c r="U2165"/>
      <c r="V2165"/>
      <c r="W2165"/>
      <c r="X2165"/>
      <c r="Y2165"/>
    </row>
    <row r="2166" spans="13:25">
      <c r="M2166"/>
      <c r="N2166"/>
      <c r="O2166"/>
      <c r="P2166"/>
      <c r="Q2166"/>
      <c r="R2166"/>
      <c r="S2166"/>
      <c r="T2166"/>
      <c r="U2166"/>
      <c r="V2166"/>
      <c r="W2166"/>
      <c r="X2166"/>
      <c r="Y2166"/>
    </row>
    <row r="2167" spans="13:25">
      <c r="M2167"/>
      <c r="N2167"/>
      <c r="O2167"/>
      <c r="P2167"/>
      <c r="Q2167"/>
      <c r="R2167"/>
      <c r="S2167"/>
      <c r="T2167"/>
      <c r="U2167"/>
      <c r="V2167"/>
      <c r="W2167"/>
      <c r="X2167"/>
      <c r="Y2167"/>
    </row>
    <row r="2168" spans="13:25">
      <c r="M2168"/>
      <c r="N2168"/>
      <c r="O2168"/>
      <c r="P2168"/>
      <c r="Q2168"/>
      <c r="R2168"/>
      <c r="S2168"/>
      <c r="T2168"/>
      <c r="U2168"/>
      <c r="V2168"/>
      <c r="W2168"/>
      <c r="X2168"/>
      <c r="Y2168"/>
    </row>
    <row r="2169" spans="13:25">
      <c r="M2169"/>
      <c r="N2169"/>
      <c r="O2169"/>
      <c r="P2169"/>
      <c r="Q2169"/>
      <c r="R2169"/>
      <c r="S2169"/>
      <c r="T2169"/>
      <c r="U2169"/>
      <c r="V2169"/>
      <c r="W2169"/>
      <c r="X2169"/>
      <c r="Y2169"/>
    </row>
    <row r="2170" spans="13:25">
      <c r="M2170"/>
      <c r="N2170"/>
      <c r="O2170"/>
      <c r="P2170"/>
      <c r="Q2170"/>
      <c r="R2170"/>
      <c r="S2170"/>
      <c r="T2170"/>
      <c r="U2170"/>
      <c r="V2170"/>
      <c r="W2170"/>
      <c r="X2170"/>
      <c r="Y2170"/>
    </row>
    <row r="2171" spans="13:25">
      <c r="M2171"/>
      <c r="N2171"/>
      <c r="O2171"/>
      <c r="P2171"/>
      <c r="Q2171"/>
      <c r="R2171"/>
      <c r="S2171"/>
      <c r="T2171"/>
      <c r="U2171"/>
      <c r="V2171"/>
      <c r="W2171"/>
      <c r="X2171"/>
      <c r="Y2171"/>
    </row>
    <row r="2172" spans="13:25">
      <c r="M2172"/>
      <c r="N2172"/>
      <c r="O2172"/>
      <c r="P2172"/>
      <c r="Q2172"/>
      <c r="R2172"/>
      <c r="S2172"/>
      <c r="T2172"/>
      <c r="U2172"/>
      <c r="V2172"/>
      <c r="W2172"/>
      <c r="X2172"/>
      <c r="Y2172"/>
    </row>
    <row r="2173" spans="13:25">
      <c r="M2173"/>
      <c r="N2173"/>
      <c r="O2173"/>
      <c r="P2173"/>
      <c r="Q2173"/>
      <c r="R2173"/>
      <c r="S2173"/>
      <c r="T2173"/>
      <c r="U2173"/>
      <c r="V2173"/>
      <c r="W2173"/>
      <c r="X2173"/>
      <c r="Y2173"/>
    </row>
    <row r="2174" spans="13:25">
      <c r="M2174"/>
      <c r="N2174"/>
      <c r="O2174"/>
      <c r="P2174"/>
      <c r="Q2174"/>
      <c r="R2174"/>
      <c r="S2174"/>
      <c r="T2174"/>
      <c r="U2174"/>
      <c r="V2174"/>
      <c r="W2174"/>
      <c r="X2174"/>
      <c r="Y2174"/>
    </row>
    <row r="2175" spans="13:25">
      <c r="M2175"/>
      <c r="N2175"/>
      <c r="O2175"/>
      <c r="P2175"/>
      <c r="Q2175"/>
      <c r="R2175"/>
      <c r="S2175"/>
      <c r="T2175"/>
      <c r="U2175"/>
      <c r="V2175"/>
      <c r="W2175"/>
      <c r="X2175"/>
      <c r="Y2175"/>
    </row>
    <row r="2176" spans="13:25">
      <c r="M2176"/>
      <c r="N2176"/>
      <c r="O2176"/>
      <c r="P2176"/>
      <c r="Q2176"/>
      <c r="R2176"/>
      <c r="S2176"/>
      <c r="T2176"/>
      <c r="U2176"/>
      <c r="V2176"/>
      <c r="W2176"/>
      <c r="X2176"/>
      <c r="Y2176"/>
    </row>
    <row r="2177" spans="13:25">
      <c r="M2177"/>
      <c r="N2177"/>
      <c r="O2177"/>
      <c r="P2177"/>
      <c r="Q2177"/>
      <c r="R2177"/>
      <c r="S2177"/>
      <c r="T2177"/>
      <c r="U2177"/>
      <c r="V2177"/>
      <c r="W2177"/>
      <c r="X2177"/>
      <c r="Y2177"/>
    </row>
    <row r="2178" spans="13:25">
      <c r="M2178"/>
      <c r="N2178"/>
      <c r="O2178"/>
      <c r="P2178"/>
      <c r="Q2178"/>
      <c r="R2178"/>
      <c r="S2178"/>
      <c r="T2178"/>
      <c r="U2178"/>
      <c r="V2178"/>
      <c r="W2178"/>
      <c r="X2178"/>
      <c r="Y2178"/>
    </row>
    <row r="2179" spans="13:25">
      <c r="M2179"/>
      <c r="N2179"/>
      <c r="O2179"/>
      <c r="P2179"/>
      <c r="Q2179"/>
      <c r="R2179"/>
      <c r="S2179"/>
      <c r="T2179"/>
      <c r="U2179"/>
      <c r="V2179"/>
      <c r="W2179"/>
      <c r="X2179"/>
      <c r="Y2179"/>
    </row>
    <row r="2180" spans="13:25">
      <c r="M2180"/>
      <c r="N2180"/>
      <c r="O2180"/>
      <c r="P2180"/>
      <c r="Q2180"/>
      <c r="R2180"/>
      <c r="S2180"/>
      <c r="T2180"/>
      <c r="U2180"/>
      <c r="V2180"/>
      <c r="W2180"/>
      <c r="X2180"/>
      <c r="Y2180"/>
    </row>
    <row r="2181" spans="13:25">
      <c r="M2181"/>
      <c r="N2181"/>
      <c r="O2181"/>
      <c r="P2181"/>
      <c r="Q2181"/>
      <c r="R2181"/>
      <c r="S2181"/>
      <c r="T2181"/>
      <c r="U2181"/>
      <c r="V2181"/>
      <c r="W2181"/>
      <c r="X2181"/>
      <c r="Y2181"/>
    </row>
    <row r="2182" spans="13:25">
      <c r="M2182"/>
      <c r="N2182"/>
      <c r="O2182"/>
      <c r="P2182"/>
      <c r="Q2182"/>
      <c r="R2182"/>
      <c r="S2182"/>
      <c r="T2182"/>
      <c r="U2182"/>
      <c r="V2182"/>
      <c r="W2182"/>
      <c r="X2182"/>
      <c r="Y2182"/>
    </row>
    <row r="2183" spans="13:25">
      <c r="M2183"/>
      <c r="N2183"/>
      <c r="O2183"/>
      <c r="P2183"/>
      <c r="Q2183"/>
      <c r="R2183"/>
      <c r="S2183"/>
      <c r="T2183"/>
      <c r="U2183"/>
      <c r="V2183"/>
      <c r="W2183"/>
      <c r="X2183"/>
      <c r="Y2183"/>
    </row>
    <row r="2184" spans="13:25">
      <c r="M2184"/>
      <c r="N2184"/>
      <c r="O2184"/>
      <c r="P2184"/>
      <c r="Q2184"/>
      <c r="R2184"/>
      <c r="S2184"/>
      <c r="T2184"/>
      <c r="U2184"/>
      <c r="V2184"/>
      <c r="W2184"/>
      <c r="X2184"/>
      <c r="Y2184"/>
    </row>
    <row r="2185" spans="13:25">
      <c r="M2185"/>
      <c r="N2185"/>
      <c r="O2185"/>
      <c r="P2185"/>
      <c r="Q2185"/>
      <c r="R2185"/>
      <c r="S2185"/>
      <c r="T2185"/>
      <c r="U2185"/>
      <c r="V2185"/>
      <c r="W2185"/>
      <c r="X2185"/>
      <c r="Y2185"/>
    </row>
    <row r="2186" spans="13:25">
      <c r="M2186"/>
      <c r="N2186"/>
      <c r="O2186"/>
      <c r="P2186"/>
      <c r="Q2186"/>
      <c r="R2186"/>
      <c r="S2186"/>
      <c r="T2186"/>
      <c r="U2186"/>
      <c r="V2186"/>
      <c r="W2186"/>
      <c r="X2186"/>
      <c r="Y2186"/>
    </row>
    <row r="2187" spans="13:25">
      <c r="M2187"/>
      <c r="N2187"/>
      <c r="O2187"/>
      <c r="P2187"/>
      <c r="Q2187"/>
      <c r="R2187"/>
      <c r="S2187"/>
      <c r="T2187"/>
      <c r="U2187"/>
      <c r="V2187"/>
      <c r="W2187"/>
      <c r="X2187"/>
      <c r="Y2187"/>
    </row>
    <row r="2188" spans="13:25">
      <c r="M2188"/>
      <c r="N2188"/>
      <c r="O2188"/>
      <c r="P2188"/>
      <c r="Q2188"/>
      <c r="R2188"/>
      <c r="S2188"/>
      <c r="T2188"/>
      <c r="U2188"/>
      <c r="V2188"/>
      <c r="W2188"/>
      <c r="X2188"/>
      <c r="Y2188"/>
    </row>
    <row r="2189" spans="13:25">
      <c r="M2189"/>
      <c r="N2189"/>
      <c r="O2189"/>
      <c r="P2189"/>
      <c r="Q2189"/>
      <c r="R2189"/>
      <c r="S2189"/>
      <c r="T2189"/>
      <c r="U2189"/>
      <c r="V2189"/>
      <c r="W2189"/>
      <c r="X2189"/>
      <c r="Y2189"/>
    </row>
    <row r="2190" spans="13:25">
      <c r="M2190"/>
      <c r="N2190"/>
      <c r="O2190"/>
      <c r="P2190"/>
      <c r="Q2190"/>
      <c r="R2190"/>
      <c r="S2190"/>
      <c r="T2190"/>
      <c r="U2190"/>
      <c r="V2190"/>
      <c r="W2190"/>
      <c r="X2190"/>
      <c r="Y2190"/>
    </row>
    <row r="2191" spans="13:25">
      <c r="M2191"/>
      <c r="N2191"/>
      <c r="O2191"/>
      <c r="P2191"/>
      <c r="Q2191"/>
      <c r="R2191"/>
      <c r="S2191"/>
      <c r="T2191"/>
      <c r="U2191"/>
      <c r="V2191"/>
      <c r="W2191"/>
      <c r="X2191"/>
      <c r="Y2191"/>
    </row>
    <row r="2192" spans="13:25">
      <c r="M2192"/>
      <c r="N2192"/>
      <c r="O2192"/>
      <c r="P2192"/>
      <c r="Q2192"/>
      <c r="R2192"/>
      <c r="S2192"/>
      <c r="T2192"/>
      <c r="U2192"/>
      <c r="V2192"/>
      <c r="W2192"/>
      <c r="X2192"/>
      <c r="Y2192"/>
    </row>
    <row r="2193" spans="13:25">
      <c r="M2193"/>
      <c r="N2193"/>
      <c r="O2193"/>
      <c r="P2193"/>
      <c r="Q2193"/>
      <c r="R2193"/>
      <c r="S2193"/>
      <c r="T2193"/>
      <c r="U2193"/>
      <c r="V2193"/>
      <c r="W2193"/>
      <c r="X2193"/>
      <c r="Y2193"/>
    </row>
    <row r="2194" spans="13:25">
      <c r="M2194"/>
      <c r="N2194"/>
      <c r="O2194"/>
      <c r="P2194"/>
      <c r="Q2194"/>
      <c r="R2194"/>
      <c r="S2194"/>
      <c r="T2194"/>
      <c r="U2194"/>
      <c r="V2194"/>
      <c r="W2194"/>
      <c r="X2194"/>
      <c r="Y2194"/>
    </row>
    <row r="2195" spans="13:25">
      <c r="M2195"/>
      <c r="N2195"/>
      <c r="O2195"/>
      <c r="P2195"/>
      <c r="Q2195"/>
      <c r="R2195"/>
      <c r="S2195"/>
      <c r="T2195"/>
      <c r="U2195"/>
      <c r="V2195"/>
      <c r="W2195"/>
      <c r="X2195"/>
      <c r="Y2195"/>
    </row>
    <row r="2196" spans="13:25">
      <c r="M2196"/>
      <c r="N2196"/>
      <c r="O2196"/>
      <c r="P2196"/>
      <c r="Q2196"/>
      <c r="R2196"/>
      <c r="S2196"/>
      <c r="T2196"/>
      <c r="U2196"/>
      <c r="V2196"/>
      <c r="W2196"/>
      <c r="X2196"/>
      <c r="Y2196"/>
    </row>
    <row r="2197" spans="13:25">
      <c r="M2197"/>
      <c r="N2197"/>
      <c r="O2197"/>
      <c r="P2197"/>
      <c r="Q2197"/>
      <c r="R2197"/>
      <c r="S2197"/>
      <c r="T2197"/>
      <c r="U2197"/>
      <c r="V2197"/>
      <c r="W2197"/>
      <c r="X2197"/>
      <c r="Y2197"/>
    </row>
    <row r="2198" spans="13:25">
      <c r="M2198"/>
      <c r="N2198"/>
      <c r="O2198"/>
      <c r="P2198"/>
      <c r="Q2198"/>
      <c r="R2198"/>
      <c r="S2198"/>
      <c r="T2198"/>
      <c r="U2198"/>
      <c r="V2198"/>
      <c r="W2198"/>
      <c r="X2198"/>
      <c r="Y2198"/>
    </row>
    <row r="2199" spans="13:25">
      <c r="M2199"/>
      <c r="N2199"/>
      <c r="O2199"/>
      <c r="P2199"/>
      <c r="Q2199"/>
      <c r="R2199"/>
      <c r="S2199"/>
      <c r="T2199"/>
      <c r="U2199"/>
      <c r="V2199"/>
      <c r="W2199"/>
      <c r="X2199"/>
      <c r="Y2199"/>
    </row>
    <row r="2200" spans="13:25">
      <c r="M2200"/>
      <c r="N2200"/>
      <c r="O2200"/>
      <c r="P2200"/>
      <c r="Q2200"/>
      <c r="R2200"/>
      <c r="S2200"/>
      <c r="T2200"/>
      <c r="U2200"/>
      <c r="V2200"/>
      <c r="W2200"/>
      <c r="X2200"/>
      <c r="Y2200"/>
    </row>
    <row r="2201" spans="13:25">
      <c r="M2201"/>
      <c r="N2201"/>
      <c r="O2201"/>
      <c r="P2201"/>
      <c r="Q2201"/>
      <c r="R2201"/>
      <c r="S2201"/>
      <c r="T2201"/>
      <c r="U2201"/>
      <c r="V2201"/>
      <c r="W2201"/>
      <c r="X2201"/>
      <c r="Y2201"/>
    </row>
  </sheetData>
  <mergeCells count="19">
    <mergeCell ref="F41:G41"/>
    <mergeCell ref="F39:G39"/>
    <mergeCell ref="F32:H32"/>
    <mergeCell ref="F29:H29"/>
    <mergeCell ref="I13:J13"/>
    <mergeCell ref="F15:G15"/>
    <mergeCell ref="F14:G14"/>
    <mergeCell ref="F16:G16"/>
    <mergeCell ref="F1:H1"/>
    <mergeCell ref="I1:J1"/>
    <mergeCell ref="G2:H2"/>
    <mergeCell ref="K1:L1"/>
    <mergeCell ref="I28:L28"/>
    <mergeCell ref="F26:H26"/>
    <mergeCell ref="F22:H22"/>
    <mergeCell ref="F13:H13"/>
    <mergeCell ref="I18:L18"/>
    <mergeCell ref="F18:H18"/>
    <mergeCell ref="I7:L7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Initial Conditions (LLDS)</vt:lpstr>
      <vt:lpstr>Equations</vt:lpstr>
      <vt:lpstr>Variables</vt:lpstr>
      <vt:lpstr>Simulator</vt:lpstr>
      <vt:lpstr>Thermodynamics Model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Koenke</dc:creator>
  <cp:lastModifiedBy>Daniel Brown</cp:lastModifiedBy>
  <dcterms:created xsi:type="dcterms:W3CDTF">2014-10-06T20:29:51Z</dcterms:created>
  <dcterms:modified xsi:type="dcterms:W3CDTF">2014-11-19T15:25:39Z</dcterms:modified>
</cp:coreProperties>
</file>