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5360" windowHeight="9345" activeTab="1"/>
  </bookViews>
  <sheets>
    <sheet name="DATA" sheetId="1" r:id="rId1"/>
    <sheet name="PRICE" sheetId="2" r:id="rId2"/>
    <sheet name="CHARTS" sheetId="3" r:id="rId3"/>
  </sheets>
  <definedNames/>
  <calcPr fullCalcOnLoad="1"/>
</workbook>
</file>

<file path=xl/sharedStrings.xml><?xml version="1.0" encoding="utf-8"?>
<sst xmlns="http://schemas.openxmlformats.org/spreadsheetml/2006/main" count="165" uniqueCount="77">
  <si>
    <t>COMPANY</t>
  </si>
  <si>
    <t>BETA</t>
  </si>
  <si>
    <t>EPS</t>
  </si>
  <si>
    <t>STOCK MARKET PERFORMANCE SPREADSHEET/TEAM NAME:</t>
  </si>
  <si>
    <t>INVESTMENT PURCHASE INFORMATION</t>
  </si>
  <si>
    <t>TICKER</t>
  </si>
  <si>
    <t>INDUSTRY</t>
  </si>
  <si>
    <t>COMPANY</t>
  </si>
  <si>
    <t>TOTAL NUMBER OF SHARES PURCHASED</t>
  </si>
  <si>
    <t>PURCHASE PRICE PER SHARE (US$)</t>
  </si>
  <si>
    <t>INVESTMENT PRINCIPLE (US$)</t>
  </si>
  <si>
    <t>NOTE:  1) Total Investment Principle CANNOT EXCEED US$1.0 M for the 5 companies.                                                                                                                                     2) Each company can have a larger or smaller investment principle than the other companies.</t>
  </si>
  <si>
    <t>DATE</t>
  </si>
  <si>
    <t>Week of 9/28</t>
  </si>
  <si>
    <t>PRICE</t>
  </si>
  <si>
    <t>Week of 9/21</t>
  </si>
  <si>
    <t>Week of 10/05</t>
  </si>
  <si>
    <t>Week of 10/12</t>
  </si>
  <si>
    <t>Week of 10/19</t>
  </si>
  <si>
    <t>Week of 10/26</t>
  </si>
  <si>
    <t>Week of 11/02</t>
  </si>
  <si>
    <t>Week of 11/09</t>
  </si>
  <si>
    <t>Week of 11/16</t>
  </si>
  <si>
    <t>Week of 11/23</t>
  </si>
  <si>
    <t>Week of 11/30</t>
  </si>
  <si>
    <t>INVESTMENT PERFORMANCE CHARTS</t>
  </si>
  <si>
    <t>SHARE PRICE TREND: 11 WEEK MOVEMENT</t>
  </si>
  <si>
    <t>PRINCIPLE</t>
  </si>
  <si>
    <t>SHARES</t>
  </si>
  <si>
    <t>TOTAL PRINCIPLE</t>
  </si>
  <si>
    <t>$</t>
  </si>
  <si>
    <t>TOTAL INVESTMENT PRINCIPLE</t>
  </si>
  <si>
    <t>PER</t>
  </si>
  <si>
    <t>GAIN/LOSS</t>
  </si>
  <si>
    <t>STOCK EXCHANGE</t>
  </si>
  <si>
    <t>China mobile</t>
  </si>
  <si>
    <t>BP</t>
  </si>
  <si>
    <t xml:space="preserve">Coca cola company
</t>
  </si>
  <si>
    <t>WALMART</t>
  </si>
  <si>
    <t>Shandong Airlines</t>
  </si>
  <si>
    <t>Coca cola company</t>
  </si>
  <si>
    <t>Communication</t>
  </si>
  <si>
    <t>Drink</t>
  </si>
  <si>
    <t>Merchandise</t>
  </si>
  <si>
    <t>Air transport</t>
  </si>
  <si>
    <t>Energy</t>
  </si>
  <si>
    <t xml:space="preserve">    ＄200018.91
</t>
  </si>
  <si>
    <t>NYSE</t>
  </si>
  <si>
    <t>SHE</t>
  </si>
  <si>
    <t>$</t>
  </si>
  <si>
    <t>CHL</t>
  </si>
  <si>
    <t>KO</t>
  </si>
  <si>
    <t>WMT</t>
  </si>
  <si>
    <t xml:space="preserve">NYSE
</t>
  </si>
  <si>
    <r>
      <rPr>
        <sz val="12"/>
        <rFont val="Arial Unicode MS"/>
        <family val="2"/>
      </rPr>
      <t>＄15007.12</t>
    </r>
    <r>
      <rPr>
        <sz val="12"/>
        <rFont val="Arial"/>
        <family val="2"/>
      </rPr>
      <t xml:space="preserve">
</t>
    </r>
  </si>
  <si>
    <t xml:space="preserve">￥5.71(＄0.8366)
</t>
  </si>
  <si>
    <t>￥5.97(＄0.8747）</t>
  </si>
  <si>
    <t>￥6.10(＄0.8936)</t>
  </si>
  <si>
    <t>￥6.31(＄0.9243)</t>
  </si>
  <si>
    <t>￥6.05(＄0.8862)</t>
  </si>
  <si>
    <t>￥6.23(＄0.9126)</t>
  </si>
  <si>
    <t>Company</t>
  </si>
  <si>
    <t>Date</t>
  </si>
  <si>
    <t>Share Price</t>
  </si>
  <si>
    <t>Total Shares</t>
  </si>
  <si>
    <t>Principle</t>
  </si>
  <si>
    <t>(sell)  China Mobile</t>
  </si>
  <si>
    <t>(sell) Shandong Air</t>
  </si>
  <si>
    <t>(buy)stryker corporation</t>
  </si>
  <si>
    <t>(buy)Microsoft Corporation</t>
  </si>
  <si>
    <t>stryker corporation</t>
  </si>
  <si>
    <t>Microsoft Corporation</t>
  </si>
  <si>
    <t>NASDAQ</t>
  </si>
  <si>
    <t>￥6.81(＄0.9976)</t>
  </si>
  <si>
    <t>MSFT</t>
  </si>
  <si>
    <t>INVESTMENT PURCHASE INFORMATION</t>
  </si>
  <si>
    <t>SYK</t>
  </si>
</sst>
</file>

<file path=xl/styles.xml><?xml version="1.0" encoding="utf-8"?>
<styleSheet xmlns="http://schemas.openxmlformats.org/spreadsheetml/2006/main">
  <numFmts count="3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  <numFmt numFmtId="184" formatCode="&quot;\&quot;#,##0;\-&quot;\&quot;#,##0"/>
    <numFmt numFmtId="185" formatCode="&quot;\&quot;#,##0;[Red]\-&quot;\&quot;#,##0"/>
    <numFmt numFmtId="186" formatCode="&quot;\&quot;#,##0.00;\-&quot;\&quot;#,##0.00"/>
    <numFmt numFmtId="187" formatCode="&quot;\&quot;#,##0.00;[Red]\-&quot;\&quot;#,##0.00"/>
    <numFmt numFmtId="188" formatCode="_-&quot;\&quot;* #,##0_-;\-&quot;\&quot;* #,##0_-;_-&quot;\&quot;* &quot;-&quot;_-;_-@_-"/>
    <numFmt numFmtId="189" formatCode="_-* #,##0_-;\-* #,##0_-;_-* &quot;-&quot;_-;_-@_-"/>
    <numFmt numFmtId="190" formatCode="_-&quot;\&quot;* #,##0.00_-;\-&quot;\&quot;* #,##0.00_-;_-&quot;\&quot;* &quot;-&quot;??_-;_-@_-"/>
    <numFmt numFmtId="191" formatCode="_-* #,##0.00_-;\-* #,##0.00_-;_-* &quot;-&quot;??_-;_-@_-"/>
    <numFmt numFmtId="192" formatCode="&quot;Yes&quot;;&quot;Yes&quot;;&quot;No&quot;"/>
    <numFmt numFmtId="193" formatCode="&quot;True&quot;;&quot;True&quot;;&quot;False&quot;"/>
    <numFmt numFmtId="194" formatCode="&quot;On&quot;;&quot;On&quot;;&quot;Off&quot;"/>
    <numFmt numFmtId="195" formatCode="[$€-2]\ #,##0.00_);[Red]\([$€-2]\ #,##0.00\)"/>
    <numFmt numFmtId="196" formatCode="&quot;¥&quot;#,##0.00_);[Red]\(&quot;¥&quot;#,##0.00\)"/>
    <numFmt numFmtId="197" formatCode="_-\$* #,##0.00_ ;_-\$* \-#,##0.00\ ;_-\$* &quot;-&quot;??_ ;_-@_ "/>
    <numFmt numFmtId="198" formatCode="_ * #,##0.00_ \ [$$-C0C]_ ;_ * \-#,##0.00\ \ [$$-C0C]_ ;_ * &quot;-&quot;??_ \ [$$-C0C]_ ;_ @_ "/>
    <numFmt numFmtId="199" formatCode="0.0%"/>
    <numFmt numFmtId="200" formatCode="0.000%"/>
    <numFmt numFmtId="201" formatCode="0.0000%"/>
    <numFmt numFmtId="202" formatCode="0.00000%"/>
  </numFmts>
  <fonts count="49">
    <font>
      <sz val="11"/>
      <name val="돋움"/>
      <family val="2"/>
    </font>
    <font>
      <sz val="8"/>
      <name val="돋움"/>
      <family val="2"/>
    </font>
    <font>
      <b/>
      <sz val="11"/>
      <name val="돋움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16"/>
      <name val="Arial"/>
      <family val="2"/>
    </font>
    <font>
      <b/>
      <sz val="11"/>
      <name val="Arial"/>
      <family val="2"/>
    </font>
    <font>
      <sz val="11"/>
      <color indexed="22"/>
      <name val="돋움"/>
      <family val="2"/>
    </font>
    <font>
      <b/>
      <sz val="16"/>
      <name val="돋움"/>
      <family val="2"/>
    </font>
    <font>
      <sz val="12"/>
      <name val="Arial"/>
      <family val="2"/>
    </font>
    <font>
      <sz val="12"/>
      <name val="宋体"/>
      <family val="0"/>
    </font>
    <font>
      <sz val="10.5"/>
      <name val="Tahoma"/>
      <family val="2"/>
    </font>
    <font>
      <sz val="12"/>
      <name val="Arial Unicode MS"/>
      <family val="2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indexed="8"/>
      <name val="돋움"/>
      <family val="2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sz val="11"/>
      <color rgb="FF000000"/>
      <name val="돋움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1" applyNumberFormat="0" applyFill="0" applyAlignment="0" applyProtection="0"/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6" fillId="0" borderId="0" applyNumberFormat="0" applyFill="0" applyBorder="0" applyAlignment="0" applyProtection="0"/>
    <xf numFmtId="0" fontId="37" fillId="20" borderId="0" applyNumberFormat="0" applyBorder="0" applyAlignment="0" applyProtection="0"/>
    <xf numFmtId="0" fontId="38" fillId="21" borderId="0" applyNumberFormat="0" applyBorder="0" applyAlignment="0" applyProtection="0"/>
    <xf numFmtId="0" fontId="39" fillId="0" borderId="4" applyNumberFormat="0" applyFill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0" fontId="40" fillId="22" borderId="5" applyNumberFormat="0" applyAlignment="0" applyProtection="0"/>
    <xf numFmtId="0" fontId="41" fillId="23" borderId="6" applyNumberFormat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45" fillId="30" borderId="0" applyNumberFormat="0" applyBorder="0" applyAlignment="0" applyProtection="0"/>
    <xf numFmtId="0" fontId="46" fillId="22" borderId="8" applyNumberFormat="0" applyAlignment="0" applyProtection="0"/>
    <xf numFmtId="0" fontId="47" fillId="31" borderId="5" applyNumberFormat="0" applyAlignment="0" applyProtection="0"/>
    <xf numFmtId="0" fontId="0" fillId="32" borderId="9" applyNumberFormat="0" applyFont="0" applyAlignment="0" applyProtection="0"/>
  </cellStyleXfs>
  <cellXfs count="123"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0" fillId="33" borderId="0" xfId="0" applyFill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0" fillId="34" borderId="0" xfId="0" applyFill="1" applyAlignment="1">
      <alignment vertical="center"/>
    </xf>
    <xf numFmtId="0" fontId="0" fillId="34" borderId="11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35" borderId="0" xfId="0" applyFill="1" applyAlignment="1">
      <alignment vertical="center"/>
    </xf>
    <xf numFmtId="0" fontId="2" fillId="0" borderId="13" xfId="0" applyFont="1" applyBorder="1" applyAlignment="1">
      <alignment horizontal="center" vertical="center"/>
    </xf>
    <xf numFmtId="16" fontId="2" fillId="0" borderId="14" xfId="0" applyNumberFormat="1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0" fillId="36" borderId="0" xfId="0" applyFill="1" applyAlignment="1">
      <alignment vertical="center"/>
    </xf>
    <xf numFmtId="0" fontId="0" fillId="36" borderId="0" xfId="0" applyFill="1" applyAlignment="1">
      <alignment horizontal="center" vertical="center"/>
    </xf>
    <xf numFmtId="0" fontId="2" fillId="35" borderId="14" xfId="0" applyFont="1" applyFill="1" applyBorder="1" applyAlignment="1">
      <alignment horizontal="center" vertical="center"/>
    </xf>
    <xf numFmtId="0" fontId="0" fillId="35" borderId="11" xfId="0" applyFill="1" applyBorder="1" applyAlignment="1">
      <alignment vertical="center"/>
    </xf>
    <xf numFmtId="16" fontId="2" fillId="0" borderId="16" xfId="0" applyNumberFormat="1" applyFont="1" applyBorder="1" applyAlignment="1">
      <alignment horizontal="center" vertical="center"/>
    </xf>
    <xf numFmtId="0" fontId="0" fillId="37" borderId="0" xfId="0" applyFill="1" applyAlignment="1">
      <alignment vertical="center"/>
    </xf>
    <xf numFmtId="24" fontId="2" fillId="0" borderId="12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24" fontId="8" fillId="0" borderId="12" xfId="0" applyNumberFormat="1" applyFont="1" applyBorder="1" applyAlignment="1">
      <alignment vertical="center"/>
    </xf>
    <xf numFmtId="0" fontId="0" fillId="0" borderId="13" xfId="0" applyBorder="1" applyAlignment="1">
      <alignment horizontal="center" vertical="center" wrapText="1"/>
    </xf>
    <xf numFmtId="0" fontId="7" fillId="35" borderId="10" xfId="0" applyFont="1" applyFill="1" applyBorder="1" applyAlignment="1">
      <alignment vertical="center"/>
    </xf>
    <xf numFmtId="0" fontId="7" fillId="35" borderId="11" xfId="0" applyFont="1" applyFill="1" applyBorder="1" applyAlignment="1">
      <alignment vertical="center"/>
    </xf>
    <xf numFmtId="0" fontId="2" fillId="0" borderId="10" xfId="0" applyFont="1" applyBorder="1" applyAlignment="1">
      <alignment horizontal="center" vertical="center"/>
    </xf>
    <xf numFmtId="0" fontId="2" fillId="38" borderId="10" xfId="0" applyFont="1" applyFill="1" applyBorder="1" applyAlignment="1">
      <alignment horizontal="center" vertical="center"/>
    </xf>
    <xf numFmtId="0" fontId="0" fillId="0" borderId="10" xfId="0" applyBorder="1" applyAlignment="1">
      <alignment vertical="center" wrapText="1"/>
    </xf>
    <xf numFmtId="0" fontId="0" fillId="0" borderId="17" xfId="0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9" fillId="0" borderId="0" xfId="0" applyFont="1" applyAlignment="1">
      <alignment vertical="center"/>
    </xf>
    <xf numFmtId="0" fontId="0" fillId="0" borderId="11" xfId="0" applyBorder="1" applyAlignment="1">
      <alignment vertical="center" wrapText="1"/>
    </xf>
    <xf numFmtId="26" fontId="0" fillId="0" borderId="11" xfId="0" applyNumberFormat="1" applyBorder="1" applyAlignment="1">
      <alignment vertical="center"/>
    </xf>
    <xf numFmtId="26" fontId="10" fillId="0" borderId="0" xfId="0" applyNumberFormat="1" applyFont="1" applyAlignment="1">
      <alignment vertical="center"/>
    </xf>
    <xf numFmtId="58" fontId="0" fillId="0" borderId="10" xfId="0" applyNumberFormat="1" applyBorder="1" applyAlignment="1">
      <alignment vertical="center"/>
    </xf>
    <xf numFmtId="26" fontId="2" fillId="0" borderId="12" xfId="0" applyNumberFormat="1" applyFont="1" applyBorder="1" applyAlignment="1">
      <alignment vertical="center"/>
    </xf>
    <xf numFmtId="26" fontId="0" fillId="0" borderId="12" xfId="0" applyNumberFormat="1" applyBorder="1" applyAlignment="1">
      <alignment vertical="center"/>
    </xf>
    <xf numFmtId="16" fontId="0" fillId="0" borderId="10" xfId="0" applyNumberFormat="1" applyBorder="1" applyAlignment="1">
      <alignment vertical="center"/>
    </xf>
    <xf numFmtId="16" fontId="11" fillId="0" borderId="10" xfId="0" applyNumberFormat="1" applyFont="1" applyBorder="1" applyAlignment="1">
      <alignment vertical="center"/>
    </xf>
    <xf numFmtId="0" fontId="9" fillId="0" borderId="0" xfId="0" applyFont="1" applyAlignment="1">
      <alignment vertical="center" wrapText="1"/>
    </xf>
    <xf numFmtId="26" fontId="0" fillId="0" borderId="0" xfId="0" applyNumberFormat="1" applyFill="1" applyBorder="1" applyAlignment="1">
      <alignment vertical="center"/>
    </xf>
    <xf numFmtId="24" fontId="0" fillId="0" borderId="11" xfId="0" applyNumberFormat="1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26" fontId="0" fillId="0" borderId="11" xfId="0" applyNumberFormat="1" applyBorder="1" applyAlignment="1">
      <alignment vertical="center" wrapText="1"/>
    </xf>
    <xf numFmtId="26" fontId="0" fillId="0" borderId="12" xfId="0" applyNumberFormat="1" applyBorder="1" applyAlignment="1">
      <alignment vertical="center" wrapText="1"/>
    </xf>
    <xf numFmtId="26" fontId="0" fillId="0" borderId="12" xfId="0" applyNumberFormat="1" applyBorder="1" applyAlignment="1">
      <alignment horizontal="right" vertical="center"/>
    </xf>
    <xf numFmtId="8" fontId="0" fillId="0" borderId="11" xfId="0" applyNumberFormat="1" applyBorder="1" applyAlignment="1">
      <alignment vertical="center" wrapText="1"/>
    </xf>
    <xf numFmtId="16" fontId="0" fillId="36" borderId="0" xfId="0" applyNumberFormat="1" applyFill="1" applyAlignment="1">
      <alignment vertical="center"/>
    </xf>
    <xf numFmtId="10" fontId="2" fillId="0" borderId="12" xfId="33" applyNumberFormat="1" applyFont="1" applyBorder="1" applyAlignment="1">
      <alignment vertical="center"/>
    </xf>
    <xf numFmtId="0" fontId="2" fillId="0" borderId="16" xfId="0" applyFont="1" applyBorder="1" applyAlignment="1">
      <alignment horizontal="center" vertical="center"/>
    </xf>
    <xf numFmtId="26" fontId="2" fillId="0" borderId="11" xfId="0" applyNumberFormat="1" applyFont="1" applyBorder="1" applyAlignment="1">
      <alignment vertical="center"/>
    </xf>
    <xf numFmtId="0" fontId="2" fillId="39" borderId="16" xfId="0" applyFont="1" applyFill="1" applyBorder="1" applyAlignment="1">
      <alignment horizontal="center" vertical="center"/>
    </xf>
    <xf numFmtId="26" fontId="0" fillId="39" borderId="11" xfId="0" applyNumberFormat="1" applyFill="1" applyBorder="1" applyAlignment="1">
      <alignment vertical="center"/>
    </xf>
    <xf numFmtId="26" fontId="2" fillId="39" borderId="11" xfId="0" applyNumberFormat="1" applyFont="1" applyFill="1" applyBorder="1" applyAlignment="1">
      <alignment vertical="center"/>
    </xf>
    <xf numFmtId="10" fontId="2" fillId="39" borderId="0" xfId="33" applyNumberFormat="1" applyFont="1" applyFill="1" applyBorder="1" applyAlignment="1">
      <alignment vertical="center"/>
    </xf>
    <xf numFmtId="26" fontId="2" fillId="40" borderId="11" xfId="0" applyNumberFormat="1" applyFont="1" applyFill="1" applyBorder="1" applyAlignment="1">
      <alignment vertical="center"/>
    </xf>
    <xf numFmtId="10" fontId="2" fillId="0" borderId="11" xfId="33" applyNumberFormat="1" applyFont="1" applyBorder="1" applyAlignment="1">
      <alignment vertical="center"/>
    </xf>
    <xf numFmtId="0" fontId="2" fillId="39" borderId="14" xfId="0" applyFont="1" applyFill="1" applyBorder="1" applyAlignment="1">
      <alignment horizontal="center" vertical="center"/>
    </xf>
    <xf numFmtId="26" fontId="0" fillId="39" borderId="10" xfId="0" applyNumberFormat="1" applyFill="1" applyBorder="1" applyAlignment="1">
      <alignment vertical="center"/>
    </xf>
    <xf numFmtId="0" fontId="0" fillId="39" borderId="17" xfId="0" applyFill="1" applyBorder="1" applyAlignment="1">
      <alignment vertical="center"/>
    </xf>
    <xf numFmtId="0" fontId="0" fillId="39" borderId="0" xfId="0" applyFill="1" applyBorder="1" applyAlignment="1">
      <alignment vertical="center"/>
    </xf>
    <xf numFmtId="0" fontId="0" fillId="39" borderId="18" xfId="0" applyFill="1" applyBorder="1" applyAlignment="1">
      <alignment vertical="center"/>
    </xf>
    <xf numFmtId="26" fontId="2" fillId="39" borderId="10" xfId="0" applyNumberFormat="1" applyFont="1" applyFill="1" applyBorder="1" applyAlignment="1">
      <alignment vertical="center"/>
    </xf>
    <xf numFmtId="26" fontId="2" fillId="39" borderId="12" xfId="0" applyNumberFormat="1" applyFont="1" applyFill="1" applyBorder="1" applyAlignment="1">
      <alignment vertical="center"/>
    </xf>
    <xf numFmtId="10" fontId="2" fillId="39" borderId="17" xfId="33" applyNumberFormat="1" applyFont="1" applyFill="1" applyBorder="1" applyAlignment="1">
      <alignment vertical="center"/>
    </xf>
    <xf numFmtId="10" fontId="2" fillId="39" borderId="18" xfId="33" applyNumberFormat="1" applyFont="1" applyFill="1" applyBorder="1" applyAlignment="1">
      <alignment vertical="center"/>
    </xf>
    <xf numFmtId="0" fontId="0" fillId="36" borderId="14" xfId="0" applyFill="1" applyBorder="1" applyAlignment="1">
      <alignment vertical="center"/>
    </xf>
    <xf numFmtId="0" fontId="0" fillId="36" borderId="16" xfId="0" applyFill="1" applyBorder="1" applyAlignment="1">
      <alignment vertical="center"/>
    </xf>
    <xf numFmtId="0" fontId="0" fillId="36" borderId="15" xfId="0" applyFill="1" applyBorder="1" applyAlignment="1">
      <alignment vertical="center"/>
    </xf>
    <xf numFmtId="0" fontId="0" fillId="40" borderId="17" xfId="0" applyFill="1" applyBorder="1" applyAlignment="1">
      <alignment vertical="center"/>
    </xf>
    <xf numFmtId="0" fontId="0" fillId="40" borderId="0" xfId="0" applyFill="1" applyBorder="1" applyAlignment="1">
      <alignment vertical="center"/>
    </xf>
    <xf numFmtId="0" fontId="0" fillId="40" borderId="18" xfId="0" applyFill="1" applyBorder="1" applyAlignment="1">
      <alignment vertical="center"/>
    </xf>
    <xf numFmtId="26" fontId="2" fillId="40" borderId="10" xfId="0" applyNumberFormat="1" applyFont="1" applyFill="1" applyBorder="1" applyAlignment="1">
      <alignment vertical="center"/>
    </xf>
    <xf numFmtId="10" fontId="2" fillId="40" borderId="14" xfId="33" applyNumberFormat="1" applyFont="1" applyFill="1" applyBorder="1" applyAlignment="1">
      <alignment vertical="center"/>
    </xf>
    <xf numFmtId="10" fontId="2" fillId="40" borderId="16" xfId="33" applyNumberFormat="1" applyFont="1" applyFill="1" applyBorder="1" applyAlignment="1">
      <alignment vertical="center"/>
    </xf>
    <xf numFmtId="10" fontId="2" fillId="40" borderId="15" xfId="33" applyNumberFormat="1" applyFont="1" applyFill="1" applyBorder="1" applyAlignment="1">
      <alignment vertical="center"/>
    </xf>
    <xf numFmtId="16" fontId="0" fillId="39" borderId="11" xfId="0" applyNumberFormat="1" applyFill="1" applyBorder="1" applyAlignment="1">
      <alignment vertical="center"/>
    </xf>
    <xf numFmtId="26" fontId="0" fillId="39" borderId="11" xfId="0" applyNumberFormat="1" applyFill="1" applyBorder="1" applyAlignment="1">
      <alignment horizontal="right" vertical="center" wrapText="1"/>
    </xf>
    <xf numFmtId="0" fontId="0" fillId="0" borderId="11" xfId="0" applyFont="1" applyBorder="1" applyAlignment="1">
      <alignment vertical="center"/>
    </xf>
    <xf numFmtId="0" fontId="48" fillId="0" borderId="0" xfId="0" applyFont="1" applyBorder="1" applyAlignment="1">
      <alignment vertical="center"/>
    </xf>
    <xf numFmtId="0" fontId="2" fillId="39" borderId="19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 wrapText="1"/>
    </xf>
    <xf numFmtId="0" fontId="2" fillId="39" borderId="20" xfId="0" applyFont="1" applyFill="1" applyBorder="1" applyAlignment="1">
      <alignment horizontal="center" vertical="center"/>
    </xf>
    <xf numFmtId="0" fontId="0" fillId="39" borderId="11" xfId="0" applyNumberFormat="1" applyFill="1" applyBorder="1" applyAlignment="1">
      <alignment vertical="center"/>
    </xf>
    <xf numFmtId="16" fontId="0" fillId="0" borderId="11" xfId="0" applyNumberFormat="1" applyBorder="1" applyAlignment="1">
      <alignment vertical="center"/>
    </xf>
    <xf numFmtId="26" fontId="0" fillId="39" borderId="21" xfId="0" applyNumberFormat="1" applyFill="1" applyBorder="1" applyAlignment="1">
      <alignment vertical="center"/>
    </xf>
    <xf numFmtId="0" fontId="2" fillId="40" borderId="22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 wrapText="1"/>
    </xf>
    <xf numFmtId="0" fontId="2" fillId="40" borderId="23" xfId="0" applyFont="1" applyFill="1" applyBorder="1" applyAlignment="1">
      <alignment horizontal="center" vertical="center"/>
    </xf>
    <xf numFmtId="0" fontId="2" fillId="40" borderId="24" xfId="0" applyFont="1" applyFill="1" applyBorder="1" applyAlignment="1">
      <alignment horizontal="center" vertical="center" wrapText="1"/>
    </xf>
    <xf numFmtId="0" fontId="0" fillId="0" borderId="10" xfId="0" applyFont="1" applyBorder="1" applyAlignment="1">
      <alignment vertical="center"/>
    </xf>
    <xf numFmtId="0" fontId="0" fillId="0" borderId="10" xfId="0" applyFont="1" applyBorder="1" applyAlignment="1">
      <alignment vertical="center" wrapText="1"/>
    </xf>
    <xf numFmtId="0" fontId="48" fillId="0" borderId="16" xfId="0" applyFont="1" applyBorder="1" applyAlignment="1">
      <alignment vertical="center"/>
    </xf>
    <xf numFmtId="26" fontId="0" fillId="0" borderId="11" xfId="42" applyNumberFormat="1" applyFont="1" applyBorder="1" applyAlignment="1">
      <alignment vertical="center"/>
    </xf>
    <xf numFmtId="0" fontId="5" fillId="41" borderId="10" xfId="0" applyFont="1" applyFill="1" applyBorder="1" applyAlignment="1">
      <alignment horizontal="center" vertical="center" wrapText="1"/>
    </xf>
    <xf numFmtId="0" fontId="5" fillId="41" borderId="11" xfId="0" applyFont="1" applyFill="1" applyBorder="1" applyAlignment="1">
      <alignment horizontal="center" vertical="center" wrapText="1"/>
    </xf>
    <xf numFmtId="0" fontId="5" fillId="41" borderId="12" xfId="0" applyFont="1" applyFill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1" xfId="0" applyFont="1" applyBorder="1" applyAlignment="1">
      <alignment horizontal="left" vertical="center" wrapText="1"/>
    </xf>
    <xf numFmtId="0" fontId="2" fillId="0" borderId="23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center" wrapText="1"/>
    </xf>
    <xf numFmtId="0" fontId="2" fillId="38" borderId="10" xfId="0" applyFont="1" applyFill="1" applyBorder="1" applyAlignment="1">
      <alignment horizontal="center" vertical="center" wrapText="1"/>
    </xf>
    <xf numFmtId="0" fontId="2" fillId="38" borderId="11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26" fontId="2" fillId="40" borderId="10" xfId="0" applyNumberFormat="1" applyFont="1" applyFill="1" applyBorder="1" applyAlignment="1">
      <alignment horizontal="center" vertical="center" wrapText="1"/>
    </xf>
    <xf numFmtId="0" fontId="2" fillId="40" borderId="11" xfId="0" applyFont="1" applyFill="1" applyBorder="1" applyAlignment="1">
      <alignment horizontal="center" vertical="center" wrapText="1"/>
    </xf>
    <xf numFmtId="0" fontId="5" fillId="37" borderId="0" xfId="0" applyFont="1" applyFill="1" applyAlignment="1">
      <alignment horizontal="center" vertical="center" wrapText="1"/>
    </xf>
    <xf numFmtId="0" fontId="0" fillId="37" borderId="0" xfId="0" applyFill="1" applyAlignment="1">
      <alignment horizontal="center" vertical="center" wrapText="1"/>
    </xf>
    <xf numFmtId="0" fontId="2" fillId="35" borderId="16" xfId="0" applyFont="1" applyFill="1" applyBorder="1" applyAlignment="1">
      <alignment horizontal="center" vertical="center" wrapText="1"/>
    </xf>
    <xf numFmtId="0" fontId="5" fillId="42" borderId="0" xfId="0" applyFont="1" applyFill="1" applyAlignment="1">
      <alignment horizontal="center" vertical="center" wrapText="1"/>
    </xf>
    <xf numFmtId="0" fontId="0" fillId="42" borderId="0" xfId="0" applyFill="1" applyAlignment="1">
      <alignment horizontal="center" vertical="center" wrapText="1"/>
    </xf>
    <xf numFmtId="26" fontId="2" fillId="38" borderId="12" xfId="0" applyNumberFormat="1" applyFont="1" applyFill="1" applyBorder="1" applyAlignment="1">
      <alignment vertical="center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A1:AI12"/>
  <sheetViews>
    <sheetView zoomScalePageLayoutView="0" workbookViewId="0" topLeftCell="B5">
      <selection activeCell="J9" sqref="J9"/>
    </sheetView>
  </sheetViews>
  <sheetFormatPr defaultColWidth="8.88671875" defaultRowHeight="13.5"/>
  <cols>
    <col min="1" max="1" width="15.4453125" style="0" customWidth="1"/>
    <col min="2" max="2" width="17.4453125" style="0" customWidth="1"/>
    <col min="3" max="3" width="14.10546875" style="0" customWidth="1"/>
    <col min="4" max="4" width="11.10546875" style="0" customWidth="1"/>
    <col min="8" max="8" width="13.77734375" style="0" customWidth="1"/>
    <col min="9" max="9" width="11.99609375" style="0" customWidth="1"/>
    <col min="10" max="10" width="16.4453125" style="0" customWidth="1"/>
    <col min="11" max="11" width="1.4375" style="0" customWidth="1"/>
  </cols>
  <sheetData>
    <row r="1" spans="1:11" ht="30.75" customHeight="1" thickBot="1">
      <c r="A1" s="100" t="s">
        <v>3</v>
      </c>
      <c r="B1" s="101"/>
      <c r="C1" s="101"/>
      <c r="D1" s="101"/>
      <c r="E1" s="101"/>
      <c r="F1" s="101"/>
      <c r="G1" s="101"/>
      <c r="H1" s="101"/>
      <c r="I1" s="101"/>
      <c r="J1" s="102"/>
      <c r="K1" s="2"/>
    </row>
    <row r="2" spans="1:11" ht="30.75" customHeight="1" thickBot="1">
      <c r="A2" s="103" t="s">
        <v>4</v>
      </c>
      <c r="B2" s="104"/>
      <c r="C2" s="104"/>
      <c r="D2" s="104"/>
      <c r="E2" s="104"/>
      <c r="F2" s="104"/>
      <c r="G2" s="104"/>
      <c r="H2" s="104"/>
      <c r="I2" s="104"/>
      <c r="J2" s="105"/>
      <c r="K2" s="2"/>
    </row>
    <row r="3" spans="1:11" ht="64.5" customHeight="1" thickBot="1">
      <c r="A3" s="6" t="s">
        <v>7</v>
      </c>
      <c r="B3" s="7" t="s">
        <v>6</v>
      </c>
      <c r="C3" s="8" t="s">
        <v>34</v>
      </c>
      <c r="D3" s="7" t="s">
        <v>5</v>
      </c>
      <c r="E3" s="7" t="s">
        <v>1</v>
      </c>
      <c r="F3" s="7" t="s">
        <v>2</v>
      </c>
      <c r="G3" s="7" t="s">
        <v>32</v>
      </c>
      <c r="H3" s="8" t="s">
        <v>8</v>
      </c>
      <c r="I3" s="8" t="s">
        <v>9</v>
      </c>
      <c r="J3" s="9" t="s">
        <v>10</v>
      </c>
      <c r="K3" s="2"/>
    </row>
    <row r="4" spans="1:11" ht="102" customHeight="1" thickBot="1">
      <c r="A4" s="3" t="s">
        <v>35</v>
      </c>
      <c r="B4" s="4" t="s">
        <v>41</v>
      </c>
      <c r="C4" s="4" t="s">
        <v>47</v>
      </c>
      <c r="D4" s="4" t="s">
        <v>50</v>
      </c>
      <c r="E4" s="4">
        <v>0.94</v>
      </c>
      <c r="F4" s="4">
        <v>4.08</v>
      </c>
      <c r="G4" s="4">
        <v>12.16</v>
      </c>
      <c r="H4" s="46"/>
      <c r="I4" s="4">
        <v>49.54</v>
      </c>
      <c r="J4" s="44" t="s">
        <v>54</v>
      </c>
      <c r="K4" s="2"/>
    </row>
    <row r="5" spans="1:11" ht="107.25" customHeight="1" thickBot="1">
      <c r="A5" s="3" t="s">
        <v>36</v>
      </c>
      <c r="B5" s="35" t="s">
        <v>45</v>
      </c>
      <c r="C5" s="36" t="s">
        <v>53</v>
      </c>
      <c r="D5" s="4" t="s">
        <v>36</v>
      </c>
      <c r="E5" s="4">
        <v>0.75</v>
      </c>
      <c r="F5" s="4">
        <v>3.68</v>
      </c>
      <c r="G5" s="4">
        <v>14.25</v>
      </c>
      <c r="H5" s="46"/>
      <c r="I5" s="4">
        <v>53.61</v>
      </c>
      <c r="J5" s="41">
        <v>200018.91</v>
      </c>
      <c r="K5" s="2"/>
    </row>
    <row r="6" spans="1:11" ht="106.5" customHeight="1" thickBot="1">
      <c r="A6" s="3" t="s">
        <v>40</v>
      </c>
      <c r="B6" s="4" t="s">
        <v>42</v>
      </c>
      <c r="C6" s="36" t="s">
        <v>53</v>
      </c>
      <c r="D6" s="4" t="s">
        <v>51</v>
      </c>
      <c r="E6" s="4">
        <v>0.58</v>
      </c>
      <c r="F6" s="4">
        <v>2.7</v>
      </c>
      <c r="G6" s="4">
        <v>20.13</v>
      </c>
      <c r="H6" s="46"/>
      <c r="I6" s="4">
        <v>53.31</v>
      </c>
      <c r="J6" s="41">
        <v>349980.15</v>
      </c>
      <c r="K6" s="2"/>
    </row>
    <row r="7" spans="1:11" ht="103.5" customHeight="1" thickBot="1">
      <c r="A7" s="3" t="s">
        <v>38</v>
      </c>
      <c r="B7" s="4" t="s">
        <v>43</v>
      </c>
      <c r="C7" s="36" t="s">
        <v>53</v>
      </c>
      <c r="D7" s="4" t="s">
        <v>52</v>
      </c>
      <c r="E7" s="4">
        <v>0.21</v>
      </c>
      <c r="F7" s="4">
        <v>3.39</v>
      </c>
      <c r="G7" s="4">
        <v>14.61</v>
      </c>
      <c r="H7" s="46"/>
      <c r="I7" s="4">
        <v>49.23</v>
      </c>
      <c r="J7" s="41">
        <v>249989.94</v>
      </c>
      <c r="K7" s="2"/>
    </row>
    <row r="8" spans="1:11" ht="93.75" customHeight="1" thickBot="1">
      <c r="A8" s="33" t="s">
        <v>39</v>
      </c>
      <c r="B8" s="34" t="s">
        <v>44</v>
      </c>
      <c r="C8" s="35" t="s">
        <v>48</v>
      </c>
      <c r="D8" s="34">
        <v>200152</v>
      </c>
      <c r="E8" s="34">
        <v>0.38</v>
      </c>
      <c r="G8" s="34">
        <v>14.92</v>
      </c>
      <c r="H8" s="34">
        <v>59527</v>
      </c>
      <c r="I8" s="34">
        <v>5.71</v>
      </c>
      <c r="J8" s="45">
        <v>50002.68</v>
      </c>
      <c r="K8" s="2"/>
    </row>
    <row r="9" spans="1:11" ht="43.5" customHeight="1" thickBot="1">
      <c r="A9" s="28"/>
      <c r="B9" s="29"/>
      <c r="C9" s="29"/>
      <c r="D9" s="29"/>
      <c r="E9" s="29"/>
      <c r="F9" s="29"/>
      <c r="G9" s="29"/>
      <c r="H9" s="29"/>
      <c r="I9" s="27" t="s">
        <v>31</v>
      </c>
      <c r="J9" s="26">
        <v>1000000</v>
      </c>
      <c r="K9" s="2"/>
    </row>
    <row r="10" spans="1:11" ht="14.25" thickBot="1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</row>
    <row r="11" spans="1:35" s="4" customFormat="1" ht="26.25" customHeight="1" thickBot="1">
      <c r="A11" s="106" t="s">
        <v>11</v>
      </c>
      <c r="B11" s="107"/>
      <c r="C11" s="107"/>
      <c r="D11" s="107"/>
      <c r="E11" s="107"/>
      <c r="F11" s="107"/>
      <c r="G11" s="107"/>
      <c r="H11" s="107"/>
      <c r="I11" s="107"/>
      <c r="J11" s="107"/>
      <c r="K11" s="11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12"/>
      <c r="AE11" s="12"/>
      <c r="AF11" s="12"/>
      <c r="AG11" s="12"/>
      <c r="AH11" s="12"/>
      <c r="AI11" s="12"/>
    </row>
    <row r="12" spans="1:11" ht="13.5">
      <c r="A12" s="10"/>
      <c r="B12" s="10"/>
      <c r="C12" s="10"/>
      <c r="D12" s="10"/>
      <c r="E12" s="10"/>
      <c r="F12" s="10"/>
      <c r="G12" s="10"/>
      <c r="H12" s="10"/>
      <c r="I12" s="10"/>
      <c r="J12" s="10"/>
      <c r="K12" s="10"/>
    </row>
  </sheetData>
  <sheetProtection/>
  <mergeCells count="3">
    <mergeCell ref="A1:J1"/>
    <mergeCell ref="A2:J2"/>
    <mergeCell ref="A11:J11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1"/>
  </sheetPr>
  <dimension ref="A1:BJ12"/>
  <sheetViews>
    <sheetView tabSelected="1" zoomScalePageLayoutView="0" workbookViewId="0" topLeftCell="A1">
      <selection activeCell="AY9" sqref="AY9"/>
    </sheetView>
  </sheetViews>
  <sheetFormatPr defaultColWidth="8.88671875" defaultRowHeight="13.5"/>
  <cols>
    <col min="1" max="1" width="29.6640625" style="0" customWidth="1"/>
    <col min="2" max="2" width="17.4453125" style="0" customWidth="1"/>
    <col min="3" max="4" width="10.77734375" style="0" customWidth="1"/>
    <col min="5" max="5" width="13.6640625" style="0" customWidth="1"/>
    <col min="6" max="6" width="1.99609375" style="0" customWidth="1"/>
    <col min="7" max="8" width="10.99609375" style="0" customWidth="1"/>
    <col min="9" max="9" width="17.4453125" style="0" customWidth="1"/>
    <col min="10" max="10" width="11.77734375" style="0" customWidth="1"/>
    <col min="11" max="11" width="10.4453125" style="0" customWidth="1"/>
    <col min="12" max="12" width="16.3359375" style="0" customWidth="1"/>
    <col min="13" max="14" width="11.21484375" style="0" customWidth="1"/>
    <col min="15" max="15" width="17.3359375" style="0" customWidth="1"/>
    <col min="16" max="17" width="11.99609375" style="0" customWidth="1"/>
    <col min="18" max="18" width="15.4453125" style="0" customWidth="1"/>
    <col min="20" max="20" width="10.88671875" style="0" customWidth="1"/>
    <col min="21" max="21" width="18.3359375" style="0" customWidth="1"/>
    <col min="23" max="23" width="11.3359375" style="0" customWidth="1"/>
    <col min="24" max="24" width="18.88671875" style="0" customWidth="1"/>
    <col min="26" max="26" width="11.4453125" style="0" customWidth="1"/>
    <col min="27" max="27" width="18.99609375" style="0" customWidth="1"/>
    <col min="28" max="28" width="10.99609375" style="0" bestFit="1" customWidth="1"/>
    <col min="29" max="29" width="11.4453125" style="0" customWidth="1"/>
    <col min="30" max="40" width="18.6640625" style="0" customWidth="1"/>
    <col min="41" max="41" width="9.99609375" style="0" customWidth="1"/>
    <col min="42" max="42" width="11.77734375" style="0" customWidth="1"/>
    <col min="43" max="43" width="19.77734375" style="0" customWidth="1"/>
    <col min="45" max="45" width="11.10546875" style="0" customWidth="1"/>
    <col min="46" max="46" width="18.21484375" style="0" customWidth="1"/>
    <col min="47" max="47" width="9.4453125" style="0" customWidth="1"/>
    <col min="48" max="48" width="11.99609375" style="0" customWidth="1"/>
    <col min="49" max="49" width="21.3359375" style="0" customWidth="1"/>
    <col min="50" max="50" width="2.10546875" style="0" customWidth="1"/>
  </cols>
  <sheetData>
    <row r="1" spans="1:50" ht="27" customHeight="1" thickBot="1">
      <c r="A1" s="117" t="s">
        <v>26</v>
      </c>
      <c r="B1" s="118"/>
      <c r="C1" s="118"/>
      <c r="D1" s="118"/>
      <c r="E1" s="118"/>
      <c r="F1" s="118"/>
      <c r="G1" s="118"/>
      <c r="H1" s="118"/>
      <c r="I1" s="118"/>
      <c r="J1" s="118"/>
      <c r="K1" s="118"/>
      <c r="L1" s="118"/>
      <c r="M1" s="118"/>
      <c r="N1" s="118"/>
      <c r="O1" s="118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  <c r="AO1" s="23"/>
      <c r="AP1" s="23"/>
      <c r="AQ1" s="23"/>
      <c r="AR1" s="23"/>
      <c r="AS1" s="23"/>
      <c r="AT1" s="23"/>
      <c r="AU1" s="23"/>
      <c r="AV1" s="23"/>
      <c r="AW1" s="23"/>
      <c r="AX1" s="18"/>
    </row>
    <row r="2" spans="1:62" ht="29.25" customHeight="1" thickBot="1">
      <c r="A2" s="119" t="s">
        <v>4</v>
      </c>
      <c r="B2" s="119"/>
      <c r="C2" s="119"/>
      <c r="D2" s="119"/>
      <c r="E2" s="119"/>
      <c r="F2" s="17"/>
      <c r="G2" s="110" t="s">
        <v>15</v>
      </c>
      <c r="H2" s="108"/>
      <c r="I2" s="109"/>
      <c r="J2" s="110" t="s">
        <v>13</v>
      </c>
      <c r="K2" s="108"/>
      <c r="L2" s="109"/>
      <c r="M2" s="110" t="s">
        <v>16</v>
      </c>
      <c r="N2" s="108"/>
      <c r="O2" s="109"/>
      <c r="P2" s="110" t="s">
        <v>17</v>
      </c>
      <c r="Q2" s="108"/>
      <c r="R2" s="109"/>
      <c r="S2" s="110" t="s">
        <v>18</v>
      </c>
      <c r="T2" s="108"/>
      <c r="U2" s="109"/>
      <c r="V2" s="110" t="s">
        <v>19</v>
      </c>
      <c r="W2" s="108"/>
      <c r="X2" s="109"/>
      <c r="Y2" s="110" t="s">
        <v>20</v>
      </c>
      <c r="Z2" s="108"/>
      <c r="AA2" s="109"/>
      <c r="AB2" s="110" t="s">
        <v>21</v>
      </c>
      <c r="AC2" s="108"/>
      <c r="AD2" s="108"/>
      <c r="AE2" s="86"/>
      <c r="AF2" s="87"/>
      <c r="AG2" s="88"/>
      <c r="AH2" s="87"/>
      <c r="AI2" s="87"/>
      <c r="AJ2" s="92"/>
      <c r="AK2" s="93"/>
      <c r="AL2" s="94" t="s">
        <v>75</v>
      </c>
      <c r="AM2" s="93"/>
      <c r="AN2" s="95"/>
      <c r="AO2" s="108" t="s">
        <v>22</v>
      </c>
      <c r="AP2" s="108"/>
      <c r="AQ2" s="109"/>
      <c r="AR2" s="110" t="s">
        <v>23</v>
      </c>
      <c r="AS2" s="108"/>
      <c r="AT2" s="109"/>
      <c r="AU2" s="110" t="s">
        <v>24</v>
      </c>
      <c r="AV2" s="108"/>
      <c r="AW2" s="109"/>
      <c r="AX2" s="19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</row>
    <row r="3" spans="1:62" ht="14.25" thickBot="1">
      <c r="A3" s="14" t="s">
        <v>0</v>
      </c>
      <c r="B3" s="14" t="s">
        <v>34</v>
      </c>
      <c r="C3" s="14" t="s">
        <v>5</v>
      </c>
      <c r="D3" s="14" t="s">
        <v>28</v>
      </c>
      <c r="E3" s="14" t="s">
        <v>27</v>
      </c>
      <c r="F3" s="20"/>
      <c r="G3" s="15" t="s">
        <v>12</v>
      </c>
      <c r="H3" s="22" t="s">
        <v>14</v>
      </c>
      <c r="I3" s="16" t="s">
        <v>27</v>
      </c>
      <c r="J3" s="15" t="s">
        <v>12</v>
      </c>
      <c r="K3" s="22" t="s">
        <v>14</v>
      </c>
      <c r="L3" s="16" t="s">
        <v>27</v>
      </c>
      <c r="M3" s="15" t="s">
        <v>12</v>
      </c>
      <c r="N3" s="22" t="s">
        <v>14</v>
      </c>
      <c r="O3" s="16" t="s">
        <v>27</v>
      </c>
      <c r="P3" s="15" t="s">
        <v>12</v>
      </c>
      <c r="Q3" s="22" t="s">
        <v>14</v>
      </c>
      <c r="R3" s="16" t="s">
        <v>27</v>
      </c>
      <c r="S3" s="15" t="s">
        <v>12</v>
      </c>
      <c r="T3" s="22" t="s">
        <v>14</v>
      </c>
      <c r="U3" s="16" t="s">
        <v>27</v>
      </c>
      <c r="V3" s="15" t="s">
        <v>12</v>
      </c>
      <c r="W3" s="22" t="s">
        <v>14</v>
      </c>
      <c r="X3" s="16" t="s">
        <v>27</v>
      </c>
      <c r="Y3" s="15" t="s">
        <v>12</v>
      </c>
      <c r="Z3" s="22" t="s">
        <v>14</v>
      </c>
      <c r="AA3" s="16" t="s">
        <v>27</v>
      </c>
      <c r="AB3" s="15" t="s">
        <v>12</v>
      </c>
      <c r="AC3" s="22" t="s">
        <v>14</v>
      </c>
      <c r="AD3" s="55" t="s">
        <v>27</v>
      </c>
      <c r="AE3" s="63" t="s">
        <v>61</v>
      </c>
      <c r="AF3" s="57" t="s">
        <v>62</v>
      </c>
      <c r="AG3" s="57" t="s">
        <v>63</v>
      </c>
      <c r="AH3" s="57" t="s">
        <v>64</v>
      </c>
      <c r="AI3" s="57" t="s">
        <v>65</v>
      </c>
      <c r="AJ3" s="14" t="s">
        <v>0</v>
      </c>
      <c r="AK3" s="14" t="s">
        <v>34</v>
      </c>
      <c r="AL3" s="14" t="s">
        <v>5</v>
      </c>
      <c r="AM3" s="14" t="s">
        <v>28</v>
      </c>
      <c r="AN3" s="14" t="s">
        <v>27</v>
      </c>
      <c r="AO3" s="22" t="s">
        <v>12</v>
      </c>
      <c r="AP3" s="22" t="s">
        <v>14</v>
      </c>
      <c r="AQ3" s="16" t="s">
        <v>27</v>
      </c>
      <c r="AR3" s="15" t="s">
        <v>12</v>
      </c>
      <c r="AS3" s="22" t="s">
        <v>14</v>
      </c>
      <c r="AT3" s="16" t="s">
        <v>27</v>
      </c>
      <c r="AU3" s="15" t="s">
        <v>12</v>
      </c>
      <c r="AV3" s="22" t="s">
        <v>14</v>
      </c>
      <c r="AW3" s="16" t="s">
        <v>27</v>
      </c>
      <c r="AX3" s="19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</row>
    <row r="4" spans="1:50" ht="35.25" customHeight="1" thickBot="1">
      <c r="A4" s="3" t="s">
        <v>35</v>
      </c>
      <c r="B4" s="4" t="s">
        <v>47</v>
      </c>
      <c r="C4" s="4" t="s">
        <v>50</v>
      </c>
      <c r="D4" s="4">
        <v>3028</v>
      </c>
      <c r="E4" s="37">
        <v>150007.12</v>
      </c>
      <c r="F4" s="21"/>
      <c r="G4" s="39"/>
      <c r="H4" s="3"/>
      <c r="I4" s="5"/>
      <c r="J4" s="42">
        <v>40086</v>
      </c>
      <c r="K4" s="37">
        <v>49.54</v>
      </c>
      <c r="L4" s="41">
        <v>150007.12</v>
      </c>
      <c r="M4" s="43">
        <v>40091</v>
      </c>
      <c r="N4" s="37">
        <v>50.13</v>
      </c>
      <c r="O4" s="41">
        <v>151793.64</v>
      </c>
      <c r="P4" s="42">
        <v>40101</v>
      </c>
      <c r="Q4" s="37">
        <v>51.26</v>
      </c>
      <c r="R4" s="41">
        <v>155215.28</v>
      </c>
      <c r="S4" s="42">
        <v>40106</v>
      </c>
      <c r="T4" s="37">
        <v>51.37</v>
      </c>
      <c r="U4" s="41">
        <v>155548.36</v>
      </c>
      <c r="V4" s="42">
        <v>40112</v>
      </c>
      <c r="W4" s="37">
        <v>49.29</v>
      </c>
      <c r="X4" s="41">
        <v>149250.12</v>
      </c>
      <c r="Y4" s="42">
        <v>40125</v>
      </c>
      <c r="Z4" s="37">
        <v>47.63</v>
      </c>
      <c r="AA4" s="41">
        <v>144223.64</v>
      </c>
      <c r="AB4" s="42">
        <v>40128</v>
      </c>
      <c r="AC4" s="37">
        <v>49.12</v>
      </c>
      <c r="AD4" s="37">
        <v>148735.36</v>
      </c>
      <c r="AE4" s="64" t="s">
        <v>66</v>
      </c>
      <c r="AF4" s="82">
        <v>40128</v>
      </c>
      <c r="AG4" s="58">
        <v>49.12</v>
      </c>
      <c r="AH4" s="89">
        <v>3028</v>
      </c>
      <c r="AI4" s="58">
        <v>148735.36</v>
      </c>
      <c r="AJ4" s="96" t="s">
        <v>70</v>
      </c>
      <c r="AK4" s="85" t="s">
        <v>47</v>
      </c>
      <c r="AL4" s="4" t="s">
        <v>76</v>
      </c>
      <c r="AM4" s="84">
        <v>3007</v>
      </c>
      <c r="AN4" s="41">
        <v>148735.36</v>
      </c>
      <c r="AO4" s="90">
        <v>40135</v>
      </c>
      <c r="AP4" s="37">
        <v>49.46</v>
      </c>
      <c r="AQ4" s="41">
        <f>AP4*AM4</f>
        <v>148726.22</v>
      </c>
      <c r="AR4" s="42">
        <v>40142</v>
      </c>
      <c r="AS4" s="99">
        <v>50.38</v>
      </c>
      <c r="AT4" s="41">
        <f>(AS4*3007)</f>
        <v>151492.66</v>
      </c>
      <c r="AU4" s="90">
        <v>40149</v>
      </c>
      <c r="AV4" s="37">
        <v>51.24</v>
      </c>
      <c r="AW4" s="41">
        <f>AV4*AM4</f>
        <v>154078.68</v>
      </c>
      <c r="AX4" s="18"/>
    </row>
    <row r="5" spans="1:50" ht="36" customHeight="1" thickBot="1">
      <c r="A5" s="3" t="s">
        <v>36</v>
      </c>
      <c r="B5" s="4" t="s">
        <v>47</v>
      </c>
      <c r="C5" s="4" t="s">
        <v>36</v>
      </c>
      <c r="D5" s="4">
        <v>3731</v>
      </c>
      <c r="E5" s="36" t="s">
        <v>46</v>
      </c>
      <c r="F5" s="21"/>
      <c r="G5" s="39"/>
      <c r="H5" s="3"/>
      <c r="I5" s="5"/>
      <c r="J5" s="42">
        <v>40086</v>
      </c>
      <c r="K5" s="37">
        <v>53.61</v>
      </c>
      <c r="L5" s="41">
        <v>200018.91</v>
      </c>
      <c r="M5" s="43">
        <v>40096</v>
      </c>
      <c r="N5" s="37">
        <v>52.27</v>
      </c>
      <c r="O5" s="41">
        <v>195019.37</v>
      </c>
      <c r="P5" s="42">
        <v>40101</v>
      </c>
      <c r="Q5" s="37">
        <v>53.66</v>
      </c>
      <c r="R5" s="41">
        <v>200205.46</v>
      </c>
      <c r="S5" s="42">
        <v>40106</v>
      </c>
      <c r="T5" s="37">
        <v>56.4</v>
      </c>
      <c r="U5" s="41">
        <v>210428.4</v>
      </c>
      <c r="V5" s="42">
        <v>40114</v>
      </c>
      <c r="W5" s="37">
        <v>57.82</v>
      </c>
      <c r="X5" s="41">
        <v>215726.42</v>
      </c>
      <c r="Y5" s="42">
        <v>40125</v>
      </c>
      <c r="Z5" s="37">
        <v>58.43</v>
      </c>
      <c r="AA5" s="41">
        <v>218002.33</v>
      </c>
      <c r="AB5" s="42">
        <v>40127</v>
      </c>
      <c r="AC5" s="37">
        <v>59.93</v>
      </c>
      <c r="AD5" s="37">
        <v>223598.83</v>
      </c>
      <c r="AE5" s="64" t="s">
        <v>68</v>
      </c>
      <c r="AF5" s="82">
        <v>40128</v>
      </c>
      <c r="AG5" s="58">
        <v>49.46</v>
      </c>
      <c r="AH5" s="89">
        <v>3007</v>
      </c>
      <c r="AI5" s="58">
        <v>148735.36</v>
      </c>
      <c r="AJ5" s="96" t="s">
        <v>36</v>
      </c>
      <c r="AK5" s="84" t="s">
        <v>47</v>
      </c>
      <c r="AL5" s="4" t="s">
        <v>36</v>
      </c>
      <c r="AM5" s="84">
        <v>3731</v>
      </c>
      <c r="AN5" s="41">
        <v>223598.83</v>
      </c>
      <c r="AO5" s="90">
        <v>40135</v>
      </c>
      <c r="AP5" s="37">
        <v>59.55</v>
      </c>
      <c r="AQ5" s="41">
        <f>AP5*AM5</f>
        <v>222181.05</v>
      </c>
      <c r="AR5" s="42">
        <v>40142</v>
      </c>
      <c r="AS5" s="37">
        <v>59.22</v>
      </c>
      <c r="AT5" s="41">
        <f>(AS5*3731)</f>
        <v>220949.82</v>
      </c>
      <c r="AU5" s="90">
        <v>40149</v>
      </c>
      <c r="AV5" s="37">
        <v>58.96</v>
      </c>
      <c r="AW5" s="41">
        <f>AV5*AM5</f>
        <v>219979.76</v>
      </c>
      <c r="AX5" s="18"/>
    </row>
    <row r="6" spans="1:50" ht="39.75" customHeight="1" thickBot="1">
      <c r="A6" s="32" t="s">
        <v>37</v>
      </c>
      <c r="B6" s="4" t="s">
        <v>47</v>
      </c>
      <c r="C6" s="4" t="s">
        <v>51</v>
      </c>
      <c r="D6" s="4">
        <v>6565</v>
      </c>
      <c r="E6" s="38">
        <v>349980.15</v>
      </c>
      <c r="F6" s="21"/>
      <c r="G6" s="39"/>
      <c r="H6" s="3"/>
      <c r="I6" s="5"/>
      <c r="J6" s="42">
        <v>40086</v>
      </c>
      <c r="K6" s="37">
        <v>53.31</v>
      </c>
      <c r="L6" s="41">
        <v>349989.94</v>
      </c>
      <c r="M6" s="43">
        <v>40091</v>
      </c>
      <c r="N6" s="37">
        <v>54.81</v>
      </c>
      <c r="O6" s="41">
        <v>359827.65</v>
      </c>
      <c r="P6" s="42">
        <v>40101</v>
      </c>
      <c r="Q6" s="37">
        <v>54.84</v>
      </c>
      <c r="R6" s="41">
        <v>360024.6</v>
      </c>
      <c r="S6" s="42">
        <v>40105</v>
      </c>
      <c r="T6" s="37">
        <v>55.01</v>
      </c>
      <c r="U6" s="41">
        <v>361140.65</v>
      </c>
      <c r="V6" s="42">
        <v>40112</v>
      </c>
      <c r="W6" s="37">
        <v>54.07</v>
      </c>
      <c r="X6" s="41">
        <v>354969.55</v>
      </c>
      <c r="Y6" s="42">
        <v>40125</v>
      </c>
      <c r="Z6" s="37">
        <v>54.49</v>
      </c>
      <c r="AA6" s="41">
        <v>357726.85</v>
      </c>
      <c r="AB6" s="42">
        <v>40128</v>
      </c>
      <c r="AC6" s="37">
        <v>56.16</v>
      </c>
      <c r="AD6" s="37">
        <v>368690.4</v>
      </c>
      <c r="AE6" s="64" t="s">
        <v>67</v>
      </c>
      <c r="AF6" s="82">
        <v>40130</v>
      </c>
      <c r="AG6" s="83" t="s">
        <v>73</v>
      </c>
      <c r="AH6" s="89">
        <v>59527</v>
      </c>
      <c r="AI6" s="91">
        <v>59384.14</v>
      </c>
      <c r="AJ6" s="97" t="s">
        <v>37</v>
      </c>
      <c r="AK6" s="84" t="s">
        <v>47</v>
      </c>
      <c r="AL6" s="84" t="s">
        <v>51</v>
      </c>
      <c r="AM6" s="84">
        <v>6565</v>
      </c>
      <c r="AN6" s="41">
        <v>368690.4</v>
      </c>
      <c r="AO6" s="90">
        <v>40135</v>
      </c>
      <c r="AP6" s="37">
        <v>56.87</v>
      </c>
      <c r="AQ6" s="41">
        <f>AP6*AM6</f>
        <v>373351.55</v>
      </c>
      <c r="AR6" s="42">
        <v>40140</v>
      </c>
      <c r="AS6" s="37">
        <v>58.24</v>
      </c>
      <c r="AT6" s="41">
        <f>(AS6*6565)</f>
        <v>382345.60000000003</v>
      </c>
      <c r="AU6" s="90">
        <v>40149</v>
      </c>
      <c r="AV6" s="37">
        <v>57.96</v>
      </c>
      <c r="AW6" s="41">
        <f>AV6*AM6</f>
        <v>380507.4</v>
      </c>
      <c r="AX6" s="18"/>
    </row>
    <row r="7" spans="1:50" ht="33.75" customHeight="1" thickBot="1">
      <c r="A7" s="3" t="s">
        <v>38</v>
      </c>
      <c r="B7" s="4" t="s">
        <v>47</v>
      </c>
      <c r="C7" s="4" t="s">
        <v>52</v>
      </c>
      <c r="D7" s="4">
        <v>5078</v>
      </c>
      <c r="E7" s="37">
        <v>249989.94</v>
      </c>
      <c r="F7" s="21"/>
      <c r="G7" s="39"/>
      <c r="H7" s="3"/>
      <c r="I7" s="5"/>
      <c r="J7" s="42">
        <v>40086</v>
      </c>
      <c r="K7" s="38">
        <v>49.23</v>
      </c>
      <c r="L7" s="41">
        <v>249989.94</v>
      </c>
      <c r="M7" s="43">
        <v>40091</v>
      </c>
      <c r="N7" s="37">
        <v>49.97</v>
      </c>
      <c r="O7" s="41">
        <v>253747.66</v>
      </c>
      <c r="P7" s="42">
        <v>40100</v>
      </c>
      <c r="Q7" s="37">
        <v>50.34</v>
      </c>
      <c r="R7" s="41">
        <v>255626.52</v>
      </c>
      <c r="S7" s="42">
        <v>40106</v>
      </c>
      <c r="T7" s="37">
        <v>51.89</v>
      </c>
      <c r="U7" s="41">
        <v>263497.42</v>
      </c>
      <c r="V7" s="42">
        <v>40112</v>
      </c>
      <c r="W7" s="37">
        <v>50.49</v>
      </c>
      <c r="X7" s="41">
        <v>256388.22</v>
      </c>
      <c r="Y7" s="42">
        <v>40125</v>
      </c>
      <c r="Z7" s="37">
        <v>51.25</v>
      </c>
      <c r="AA7" s="41">
        <v>260247.5</v>
      </c>
      <c r="AB7" s="42">
        <v>40130</v>
      </c>
      <c r="AC7" s="37">
        <v>53.24</v>
      </c>
      <c r="AD7" s="37">
        <v>270352.72</v>
      </c>
      <c r="AE7" s="64" t="s">
        <v>69</v>
      </c>
      <c r="AF7" s="82">
        <v>40130</v>
      </c>
      <c r="AG7" s="58">
        <v>29.36</v>
      </c>
      <c r="AH7" s="89">
        <v>2023</v>
      </c>
      <c r="AI7" s="91">
        <v>59384.14</v>
      </c>
      <c r="AJ7" s="96" t="s">
        <v>38</v>
      </c>
      <c r="AK7" s="84" t="s">
        <v>47</v>
      </c>
      <c r="AL7" s="84" t="s">
        <v>52</v>
      </c>
      <c r="AM7" s="84">
        <v>5078</v>
      </c>
      <c r="AN7" s="41">
        <v>270352.72</v>
      </c>
      <c r="AO7" s="90">
        <v>40136</v>
      </c>
      <c r="AP7" s="37">
        <v>54.15</v>
      </c>
      <c r="AQ7" s="41">
        <f>AP7*AM7</f>
        <v>274973.7</v>
      </c>
      <c r="AR7" s="42">
        <v>40141</v>
      </c>
      <c r="AS7" s="37">
        <v>54.96</v>
      </c>
      <c r="AT7" s="41">
        <f>(AS7*5078)</f>
        <v>279086.88</v>
      </c>
      <c r="AU7" s="90">
        <v>40149</v>
      </c>
      <c r="AV7" s="37">
        <v>54.47</v>
      </c>
      <c r="AW7" s="41">
        <f>AV7*AM7</f>
        <v>276598.66</v>
      </c>
      <c r="AX7" s="18"/>
    </row>
    <row r="8" spans="1:50" ht="33" customHeight="1" thickBot="1">
      <c r="A8" s="3" t="s">
        <v>39</v>
      </c>
      <c r="B8" s="4" t="s">
        <v>48</v>
      </c>
      <c r="C8" s="4">
        <v>200152</v>
      </c>
      <c r="D8" s="4">
        <v>59527</v>
      </c>
      <c r="E8" s="37">
        <v>50002.68</v>
      </c>
      <c r="F8" s="21"/>
      <c r="G8" s="39"/>
      <c r="H8" s="47"/>
      <c r="I8" s="48"/>
      <c r="J8" s="42">
        <v>40086</v>
      </c>
      <c r="K8" s="36" t="s">
        <v>55</v>
      </c>
      <c r="L8" s="41">
        <v>50002.68</v>
      </c>
      <c r="M8" s="43">
        <v>40091</v>
      </c>
      <c r="N8" s="49" t="s">
        <v>56</v>
      </c>
      <c r="O8" s="37">
        <v>52068.27</v>
      </c>
      <c r="P8" s="42">
        <v>40101</v>
      </c>
      <c r="Q8" s="36" t="s">
        <v>57</v>
      </c>
      <c r="R8" s="41">
        <v>53193.33</v>
      </c>
      <c r="S8" s="42">
        <v>40109</v>
      </c>
      <c r="T8" s="52" t="s">
        <v>60</v>
      </c>
      <c r="U8" s="41">
        <v>54324.3402</v>
      </c>
      <c r="V8" s="42">
        <v>40114</v>
      </c>
      <c r="W8" s="36" t="s">
        <v>58</v>
      </c>
      <c r="X8" s="50">
        <v>55020.81</v>
      </c>
      <c r="Y8" s="42">
        <v>40120</v>
      </c>
      <c r="Z8" s="36" t="s">
        <v>59</v>
      </c>
      <c r="AA8" s="51">
        <v>52752.82</v>
      </c>
      <c r="AB8" s="42">
        <v>40130</v>
      </c>
      <c r="AC8" s="36" t="s">
        <v>73</v>
      </c>
      <c r="AD8" s="37">
        <v>59384.14</v>
      </c>
      <c r="AE8" s="64"/>
      <c r="AF8" s="58"/>
      <c r="AG8" s="58"/>
      <c r="AH8" s="58"/>
      <c r="AI8" s="58"/>
      <c r="AJ8" s="96" t="s">
        <v>71</v>
      </c>
      <c r="AK8" s="98" t="s">
        <v>72</v>
      </c>
      <c r="AL8" s="4" t="s">
        <v>74</v>
      </c>
      <c r="AM8" s="84">
        <v>2023</v>
      </c>
      <c r="AN8" s="41">
        <v>59384.14</v>
      </c>
      <c r="AO8" s="90">
        <v>40136</v>
      </c>
      <c r="AP8" s="37">
        <v>30.11</v>
      </c>
      <c r="AQ8" s="41">
        <f>AP8*AM8</f>
        <v>60912.53</v>
      </c>
      <c r="AR8" s="42">
        <v>40141</v>
      </c>
      <c r="AS8" s="37">
        <v>29.98</v>
      </c>
      <c r="AT8" s="41">
        <f>(AS8*2023)</f>
        <v>60649.54</v>
      </c>
      <c r="AU8" s="90">
        <v>40149</v>
      </c>
      <c r="AV8" s="37">
        <v>29.78</v>
      </c>
      <c r="AW8" s="41">
        <f>AV8*AM8</f>
        <v>60244.94</v>
      </c>
      <c r="AX8" s="18"/>
    </row>
    <row r="9" spans="1:50" ht="6.75" customHeight="1" thickBot="1">
      <c r="A9" s="18"/>
      <c r="B9" s="18"/>
      <c r="C9" s="18"/>
      <c r="D9" s="18"/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53">
        <v>40120</v>
      </c>
      <c r="Z9" s="18"/>
      <c r="AA9" s="18"/>
      <c r="AB9" s="18"/>
      <c r="AC9" s="18"/>
      <c r="AD9" s="18"/>
      <c r="AE9" s="65"/>
      <c r="AF9" s="66"/>
      <c r="AG9" s="66"/>
      <c r="AH9" s="66"/>
      <c r="AI9" s="67"/>
      <c r="AJ9" s="75"/>
      <c r="AK9" s="76"/>
      <c r="AL9" s="76"/>
      <c r="AM9" s="76"/>
      <c r="AN9" s="77"/>
      <c r="AO9" s="18"/>
      <c r="AP9" s="18"/>
      <c r="AQ9" s="18"/>
      <c r="AR9" s="18"/>
      <c r="AS9" s="18"/>
      <c r="AT9" s="18"/>
      <c r="AU9" s="18"/>
      <c r="AV9" s="18"/>
      <c r="AW9" s="18"/>
      <c r="AX9" s="18"/>
    </row>
    <row r="10" spans="1:50" ht="21.75" customHeight="1" thickBot="1">
      <c r="A10" s="13"/>
      <c r="B10" s="13"/>
      <c r="C10" s="113" t="s">
        <v>29</v>
      </c>
      <c r="D10" s="114"/>
      <c r="E10" s="24">
        <v>999998.8</v>
      </c>
      <c r="F10" s="13"/>
      <c r="G10" s="113" t="s">
        <v>29</v>
      </c>
      <c r="H10" s="114"/>
      <c r="I10" s="40" t="s">
        <v>49</v>
      </c>
      <c r="J10" s="113" t="s">
        <v>29</v>
      </c>
      <c r="K10" s="114"/>
      <c r="L10" s="40">
        <v>999998.8</v>
      </c>
      <c r="M10" s="113" t="s">
        <v>29</v>
      </c>
      <c r="N10" s="114"/>
      <c r="O10" s="40">
        <v>1012456.59</v>
      </c>
      <c r="P10" s="113" t="s">
        <v>29</v>
      </c>
      <c r="Q10" s="114"/>
      <c r="R10" s="40">
        <v>1024265.19</v>
      </c>
      <c r="S10" s="113" t="s">
        <v>29</v>
      </c>
      <c r="T10" s="114"/>
      <c r="U10" s="40">
        <v>1044939.17</v>
      </c>
      <c r="V10" s="113" t="s">
        <v>29</v>
      </c>
      <c r="W10" s="114"/>
      <c r="X10" s="40">
        <v>1031355.12</v>
      </c>
      <c r="Y10" s="113" t="s">
        <v>29</v>
      </c>
      <c r="Z10" s="114"/>
      <c r="AA10" s="40">
        <v>1032953.15</v>
      </c>
      <c r="AB10" s="113" t="s">
        <v>29</v>
      </c>
      <c r="AC10" s="114"/>
      <c r="AD10" s="56">
        <f>SUM(AD4:AD8)</f>
        <v>1070761.45</v>
      </c>
      <c r="AE10" s="68"/>
      <c r="AF10" s="59"/>
      <c r="AG10" s="59"/>
      <c r="AH10" s="59"/>
      <c r="AI10" s="69"/>
      <c r="AJ10" s="78"/>
      <c r="AK10" s="61"/>
      <c r="AL10" s="61" t="s">
        <v>29</v>
      </c>
      <c r="AM10" s="115">
        <f>SUM(AN4:AN8)</f>
        <v>1070761.45</v>
      </c>
      <c r="AN10" s="116"/>
      <c r="AO10" s="113" t="s">
        <v>29</v>
      </c>
      <c r="AP10" s="114"/>
      <c r="AQ10" s="40">
        <f>SUM(AQ4:AQ8)</f>
        <v>1080145.05</v>
      </c>
      <c r="AR10" s="113" t="s">
        <v>29</v>
      </c>
      <c r="AS10" s="114"/>
      <c r="AT10" s="40">
        <f>SUM(AT4:AT8)</f>
        <v>1094524.5</v>
      </c>
      <c r="AU10" s="111" t="s">
        <v>29</v>
      </c>
      <c r="AV10" s="112"/>
      <c r="AW10" s="122">
        <f>SUM(AW4:AW8)</f>
        <v>1091409.44</v>
      </c>
      <c r="AX10" s="18"/>
    </row>
    <row r="11" spans="1:50" ht="14.25" thickBot="1">
      <c r="A11" s="13"/>
      <c r="B11" s="13"/>
      <c r="C11" s="13"/>
      <c r="D11" s="13"/>
      <c r="E11" s="13"/>
      <c r="F11" s="13"/>
      <c r="G11" s="13"/>
      <c r="H11" s="30" t="s">
        <v>33</v>
      </c>
      <c r="I11" s="25" t="s">
        <v>30</v>
      </c>
      <c r="J11" s="13"/>
      <c r="K11" s="30" t="s">
        <v>33</v>
      </c>
      <c r="L11" s="24">
        <v>0</v>
      </c>
      <c r="M11" s="13"/>
      <c r="N11" s="30" t="s">
        <v>33</v>
      </c>
      <c r="O11" s="54">
        <f>SUM(O10-L10)/L10</f>
        <v>0.01245780494936586</v>
      </c>
      <c r="P11" s="13"/>
      <c r="Q11" s="30" t="s">
        <v>33</v>
      </c>
      <c r="R11" s="54">
        <f>SUM(R10-L10)/L10</f>
        <v>0.02426641911970284</v>
      </c>
      <c r="S11" s="13"/>
      <c r="T11" s="30" t="s">
        <v>33</v>
      </c>
      <c r="U11" s="54">
        <f>SUM(U10-L10)/L10</f>
        <v>0.04494042392850871</v>
      </c>
      <c r="V11" s="13"/>
      <c r="W11" s="30" t="s">
        <v>33</v>
      </c>
      <c r="X11" s="54">
        <f>SUM(X10-L10)/L10</f>
        <v>0.0313563576276291</v>
      </c>
      <c r="Y11" s="13"/>
      <c r="Z11" s="30" t="s">
        <v>33</v>
      </c>
      <c r="AA11" s="54">
        <f>SUM(AA10-L10)/L10</f>
        <v>0.03295438954526743</v>
      </c>
      <c r="AB11" s="13"/>
      <c r="AC11" s="30" t="s">
        <v>33</v>
      </c>
      <c r="AD11" s="62">
        <f>SUM(AD10-L10)/L10</f>
        <v>0.0707627349152818</v>
      </c>
      <c r="AE11" s="70"/>
      <c r="AF11" s="60"/>
      <c r="AG11" s="60"/>
      <c r="AH11" s="60"/>
      <c r="AI11" s="71"/>
      <c r="AJ11" s="79"/>
      <c r="AK11" s="80"/>
      <c r="AL11" s="80"/>
      <c r="AM11" s="80"/>
      <c r="AN11" s="81"/>
      <c r="AO11" s="13"/>
      <c r="AP11" s="30" t="s">
        <v>33</v>
      </c>
      <c r="AQ11" s="54">
        <f>SUM(AQ10-L10)/L10</f>
        <v>0.0801463461756154</v>
      </c>
      <c r="AR11" s="13"/>
      <c r="AS11" s="30" t="s">
        <v>33</v>
      </c>
      <c r="AT11" s="54">
        <f>SUM(AT10-L10)/L10</f>
        <v>0.09452581343097606</v>
      </c>
      <c r="AU11" s="13"/>
      <c r="AV11" s="31" t="s">
        <v>33</v>
      </c>
      <c r="AW11" s="54">
        <f>SUM(AW10-L10)/L10</f>
        <v>0.09141074969289953</v>
      </c>
      <c r="AX11" s="18"/>
    </row>
    <row r="12" spans="1:50" ht="14.25" thickBot="1">
      <c r="A12" s="18"/>
      <c r="B12" s="18"/>
      <c r="C12" s="18"/>
      <c r="D12" s="18"/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/>
      <c r="AA12" s="18"/>
      <c r="AB12" s="18"/>
      <c r="AC12" s="18"/>
      <c r="AD12" s="18"/>
      <c r="AE12" s="72"/>
      <c r="AF12" s="73"/>
      <c r="AG12" s="73"/>
      <c r="AH12" s="73"/>
      <c r="AI12" s="74"/>
      <c r="AJ12" s="72"/>
      <c r="AK12" s="73"/>
      <c r="AL12" s="73"/>
      <c r="AM12" s="73"/>
      <c r="AN12" s="74"/>
      <c r="AO12" s="18"/>
      <c r="AP12" s="18"/>
      <c r="AQ12" s="18"/>
      <c r="AR12" s="18"/>
      <c r="AS12" s="18"/>
      <c r="AT12" s="18"/>
      <c r="AU12" s="18"/>
      <c r="AV12" s="18"/>
      <c r="AW12" s="18"/>
      <c r="AX12" s="18"/>
    </row>
  </sheetData>
  <sheetProtection/>
  <mergeCells count="26">
    <mergeCell ref="AM10:AN10"/>
    <mergeCell ref="Y10:Z10"/>
    <mergeCell ref="A1:O1"/>
    <mergeCell ref="A2:E2"/>
    <mergeCell ref="C10:D10"/>
    <mergeCell ref="G2:I2"/>
    <mergeCell ref="J2:L2"/>
    <mergeCell ref="M2:O2"/>
    <mergeCell ref="P2:R2"/>
    <mergeCell ref="AB2:AD2"/>
    <mergeCell ref="AU10:AV10"/>
    <mergeCell ref="AR10:AS10"/>
    <mergeCell ref="AO10:AP10"/>
    <mergeCell ref="AB10:AC10"/>
    <mergeCell ref="G10:H10"/>
    <mergeCell ref="J10:K10"/>
    <mergeCell ref="M10:N10"/>
    <mergeCell ref="P10:Q10"/>
    <mergeCell ref="S10:T10"/>
    <mergeCell ref="V10:W10"/>
    <mergeCell ref="AO2:AQ2"/>
    <mergeCell ref="AR2:AT2"/>
    <mergeCell ref="AU2:AW2"/>
    <mergeCell ref="S2:U2"/>
    <mergeCell ref="V2:X2"/>
    <mergeCell ref="Y2:AA2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15"/>
  </sheetPr>
  <dimension ref="A1:P1"/>
  <sheetViews>
    <sheetView zoomScalePageLayoutView="0" workbookViewId="0" topLeftCell="A1">
      <selection activeCell="A1" sqref="A1:P1"/>
    </sheetView>
  </sheetViews>
  <sheetFormatPr defaultColWidth="8.88671875" defaultRowHeight="13.5"/>
  <sheetData>
    <row r="1" spans="1:16" ht="39.75" customHeight="1">
      <c r="A1" s="120" t="s">
        <v>25</v>
      </c>
      <c r="B1" s="121"/>
      <c r="C1" s="121"/>
      <c r="D1" s="121"/>
      <c r="E1" s="121"/>
      <c r="F1" s="121"/>
      <c r="G1" s="121"/>
      <c r="H1" s="121"/>
      <c r="I1" s="121"/>
      <c r="J1" s="121"/>
      <c r="K1" s="121"/>
      <c r="L1" s="121"/>
      <c r="M1" s="121"/>
      <c r="N1" s="121"/>
      <c r="O1" s="121"/>
      <c r="P1" s="121"/>
    </row>
  </sheetData>
  <sheetProtection/>
  <mergeCells count="1">
    <mergeCell ref="A1:P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rondo</dc:creator>
  <cp:keywords/>
  <dc:description/>
  <cp:lastModifiedBy>hpp</cp:lastModifiedBy>
  <dcterms:created xsi:type="dcterms:W3CDTF">2009-09-21T11:07:25Z</dcterms:created>
  <dcterms:modified xsi:type="dcterms:W3CDTF">2009-12-03T03:27:33Z</dcterms:modified>
  <cp:category/>
  <cp:version/>
  <cp:contentType/>
  <cp:contentStatus/>
</cp:coreProperties>
</file>